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Kaigohoken2\給付\★　指導係　★\HP更新\令和06年度\令和07年03月14日　加算関係　添付書類一覧\"/>
    </mc:Choice>
  </mc:AlternateContent>
  <xr:revisionPtr revIDLastSave="0" documentId="13_ncr:1_{3B96F9F3-D7DE-4939-A1CA-A5E1A2825028}" xr6:coauthVersionLast="47" xr6:coauthVersionMax="47" xr10:uidLastSave="{00000000-0000-0000-0000-000000000000}"/>
  <bookViews>
    <workbookView xWindow="14910" yWindow="135" windowWidth="13710" windowHeight="15390" tabRatio="823" xr2:uid="{00000000-000D-0000-FFFF-FFFF00000000}"/>
  </bookViews>
  <sheets>
    <sheet name="添付書類一覧" sheetId="214" r:id="rId1"/>
    <sheet name="別紙3－2" sheetId="256" r:id="rId2"/>
    <sheet name="別紙１ｰ３" sheetId="240" r:id="rId3"/>
    <sheet name="備考（1－3）" sheetId="241" r:id="rId4"/>
    <sheet name="別紙5－2" sheetId="239" r:id="rId5"/>
    <sheet name="【記載例】（ユニット型）" sheetId="217" r:id="rId6"/>
    <sheet name="【記載例】シフト記号表（勤務時間帯）" sheetId="218" r:id="rId7"/>
    <sheet name="（従来型）" sheetId="219" r:id="rId8"/>
    <sheet name="（ユニット型）" sheetId="220" r:id="rId9"/>
    <sheet name="シフト記号表（従来型・ユニット型共通）" sheetId="221" r:id="rId10"/>
    <sheet name="（従来型）記入方法" sheetId="222" r:id="rId11"/>
    <sheet name="（ユニット型）記入方法" sheetId="223" r:id="rId12"/>
    <sheet name="プルダウン・リスト（従来型・ユニット型共通）" sheetId="224" r:id="rId13"/>
    <sheet name="別紙37" sheetId="243" r:id="rId14"/>
    <sheet name="別紙37-2" sheetId="244" r:id="rId15"/>
    <sheet name="別紙25－2" sheetId="245" r:id="rId16"/>
    <sheet name="夜勤職員配置" sheetId="229" r:id="rId17"/>
    <sheet name="別紙27" sheetId="246" r:id="rId18"/>
    <sheet name="障害者生活支援体制加算" sheetId="231" r:id="rId19"/>
    <sheet name="別紙38" sheetId="242" r:id="rId20"/>
    <sheet name="別紙39" sheetId="248" r:id="rId21"/>
    <sheet name="別紙34 " sheetId="249" r:id="rId22"/>
    <sheet name="別紙12-2" sheetId="250" r:id="rId23"/>
    <sheet name="別紙40" sheetId="251" r:id="rId24"/>
    <sheet name="別紙41" sheetId="252" r:id="rId25"/>
    <sheet name="別紙35" sheetId="253" r:id="rId26"/>
    <sheet name="別紙28" sheetId="254" r:id="rId27"/>
    <sheet name="別紙14－4" sheetId="255" r:id="rId28"/>
    <sheet name="参考様式" sheetId="238" r:id="rId29"/>
    <sheet name="別紙●24" sheetId="66" state="hidden" r:id="rId30"/>
  </sheets>
  <externalReferences>
    <externalReference r:id="rId31"/>
    <externalReference r:id="rId32"/>
    <externalReference r:id="rId33"/>
    <externalReference r:id="rId34"/>
    <externalReference r:id="rId35"/>
  </externalReferences>
  <definedNames>
    <definedName name="【記載例】シフト記号" localSheetId="9">'シフト記号表（従来型・ユニット型共通）'!$C$6:$C$47</definedName>
    <definedName name="【記載例】シフト記号" localSheetId="4">'[1]【記載例】シフト記号表（勤務時間帯）'!$C$6:$C$35</definedName>
    <definedName name="【記載例】シフト記号">'【記載例】シフト記号表（勤務時間帯）'!$C$6:$C$47</definedName>
    <definedName name="【記載例】シフト記号表" localSheetId="9">'シフト記号表（従来型・ユニット型共通）'!$C$6:$C$47</definedName>
    <definedName name="【記載例】シフト記号表" localSheetId="4">'[2]【記載例】シフト記号表（勤務時間帯）'!$C$6:$C$47</definedName>
    <definedName name="【記載例】シフト記号表">'【記載例】シフト記号表（勤務時間帯）'!$C$6:$C$47</definedName>
    <definedName name="ｋ">#N/A</definedName>
    <definedName name="_xlnm.Print_Area" localSheetId="8">'（ユニット型）'!$A$1:$BN$237</definedName>
    <definedName name="_xlnm.Print_Area" localSheetId="11">'（ユニット型）記入方法'!$A$1:$Q$93</definedName>
    <definedName name="_xlnm.Print_Area" localSheetId="7">'（従来型）'!$A$1:$BJ$237</definedName>
    <definedName name="_xlnm.Print_Area" localSheetId="10">'（従来型）記入方法'!$A$1:$Q$83</definedName>
    <definedName name="_xlnm.Print_Area" localSheetId="5">'【記載例】（ユニット型）'!$A$1:$BN$97</definedName>
    <definedName name="_xlnm.Print_Area" localSheetId="6">'【記載例】シフト記号表（勤務時間帯）'!$B$1:$N$52</definedName>
    <definedName name="_xlnm.Print_Area" localSheetId="9">'シフト記号表（従来型・ユニット型共通）'!$B$1:$N$54</definedName>
    <definedName name="_xlnm.Print_Area" localSheetId="28">参考様式!$A$1:$AJ$39</definedName>
    <definedName name="_xlnm.Print_Area" localSheetId="18">障害者生活支援体制加算!$A$1:$AI$47</definedName>
    <definedName name="_xlnm.Print_Area" localSheetId="0">添付書類一覧!$A$1:$B$69</definedName>
    <definedName name="_xlnm.Print_Area" localSheetId="3">'備考（1－3）'!$A$1:$L$45</definedName>
    <definedName name="_xlnm.Print_Area" localSheetId="29">別紙●24!$A$1:$AM$77</definedName>
    <definedName name="_xlnm.Print_Area" localSheetId="2">別紙１ｰ３!$A$1:$AF$53</definedName>
    <definedName name="_xlnm.Print_Area" localSheetId="22">'別紙12-2'!$A$1:$AE$69</definedName>
    <definedName name="_xlnm.Print_Area" localSheetId="27">'別紙14－4'!$A$1:$AE$60</definedName>
    <definedName name="_xlnm.Print_Area" localSheetId="15">'別紙25－2'!$A$1:$Z$36</definedName>
    <definedName name="_xlnm.Print_Area" localSheetId="17">別紙27!$A$1:$AC$69</definedName>
    <definedName name="_xlnm.Print_Area" localSheetId="26">別紙28!$A$1:$AA$74</definedName>
    <definedName name="_xlnm.Print_Area" localSheetId="1">'別紙3－2'!$A$1:$AK$77</definedName>
    <definedName name="_xlnm.Print_Area" localSheetId="21">'別紙34 '!$A$1:$Z$35</definedName>
    <definedName name="_xlnm.Print_Area" localSheetId="25">別紙35!$A$1:$AH$51</definedName>
    <definedName name="_xlnm.Print_Area" localSheetId="13">別紙37!$A$1:$AC$25</definedName>
    <definedName name="_xlnm.Print_Area" localSheetId="14">'別紙37-2'!$A$1:$AH$45</definedName>
    <definedName name="_xlnm.Print_Area" localSheetId="19">別紙38!$A$1:$Y$46</definedName>
    <definedName name="_xlnm.Print_Area" localSheetId="20">別紙39!$A$1:$Z$31</definedName>
    <definedName name="_xlnm.Print_Area" localSheetId="23">別紙40!$A$1:$AF$59</definedName>
    <definedName name="_xlnm.Print_Area" localSheetId="24">別紙41!$A$1:$AE$37</definedName>
    <definedName name="_xlnm.Print_Area" localSheetId="4">'別紙5－2'!$A$1:$AF$59</definedName>
    <definedName name="_xlnm.Print_Area" localSheetId="16">夜勤職員配置!$A$1:$AA$35</definedName>
    <definedName name="_xlnm.Print_Titles" localSheetId="8">'（ユニット型）'!$1:$16</definedName>
    <definedName name="_xlnm.Print_Titles" localSheetId="7">'（従来型）'!$1:$16</definedName>
    <definedName name="_xlnm.Print_Titles" localSheetId="5">'【記載例】（ユニット型）'!$1:$16</definedName>
    <definedName name="_xlnm.Print_Titles" localSheetId="0">添付書類一覧!$4:$4</definedName>
    <definedName name="Z_918D9391_3166_42FD_8CCC_73DDA136E9AD_.wvu.PrintArea" localSheetId="0" hidden="1">添付書類一覧!$A$4:$B$69</definedName>
    <definedName name="サービス種別">[3]サービス種類一覧!$B$4:$B$20</definedName>
    <definedName name="サービス種類">[4]サービス種類一覧!$C$4:$C$20</definedName>
    <definedName name="サービス名">#N/A</definedName>
    <definedName name="サービス名称">#N/A</definedName>
    <definedName name="シフト記号表" localSheetId="4">[2]シフト記号表!$C$6:$C$47</definedName>
    <definedName name="シフト記号表">'シフト記号表（従来型・ユニット型共通）'!$C$6:$C$47</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種類">[5]サービス種類一覧!$A$4:$A$20</definedName>
    <definedName name="職種" localSheetId="4">[2]プルダウン・リスト!$C$17:$L$17</definedName>
    <definedName name="職種">'プルダウン・リスト（従来型・ユニット型共通）'!$C$21:$L$21</definedName>
    <definedName name="生活相談員">'プルダウン・リスト（従来型・ユニット型共通）'!$E$22:$E$31</definedName>
  </definedNames>
  <calcPr calcId="181029"/>
</workbook>
</file>

<file path=xl/calcChain.xml><?xml version="1.0" encoding="utf-8"?>
<calcChain xmlns="http://schemas.openxmlformats.org/spreadsheetml/2006/main">
  <c r="U21" i="251" l="1"/>
  <c r="T21" i="251"/>
  <c r="U24" i="250"/>
  <c r="T24" i="250"/>
  <c r="Z33" i="238" l="1"/>
  <c r="X33" i="238"/>
  <c r="V33" i="238"/>
  <c r="T33" i="238"/>
  <c r="R33" i="238"/>
  <c r="P33" i="238"/>
  <c r="N33" i="238"/>
  <c r="L33" i="238"/>
  <c r="J33" i="238"/>
  <c r="H33" i="238"/>
  <c r="F33" i="238"/>
  <c r="AB33" i="238" s="1"/>
  <c r="Z32" i="238"/>
  <c r="X32" i="238"/>
  <c r="V32" i="238"/>
  <c r="T32" i="238"/>
  <c r="R32" i="238"/>
  <c r="P32" i="238"/>
  <c r="N32" i="238"/>
  <c r="L32" i="238"/>
  <c r="J32" i="238"/>
  <c r="H32" i="238"/>
  <c r="AB32" i="238" s="1"/>
  <c r="F32" i="238"/>
  <c r="AA26" i="231" l="1"/>
  <c r="AA16" i="231"/>
  <c r="D47" i="221"/>
  <c r="L46" i="221"/>
  <c r="L45" i="221"/>
  <c r="L47" i="221" s="1"/>
  <c r="D44" i="221"/>
  <c r="L43" i="221"/>
  <c r="L42" i="221"/>
  <c r="D41" i="221"/>
  <c r="L40" i="221"/>
  <c r="L39" i="221"/>
  <c r="D38" i="221"/>
  <c r="D37" i="221"/>
  <c r="D36" i="221"/>
  <c r="D35" i="221"/>
  <c r="D34" i="221"/>
  <c r="D33" i="221"/>
  <c r="D32" i="221"/>
  <c r="D31" i="221"/>
  <c r="D30" i="221"/>
  <c r="D29" i="221"/>
  <c r="D28" i="221"/>
  <c r="D27" i="221"/>
  <c r="D26" i="221"/>
  <c r="D25" i="221"/>
  <c r="D24" i="221"/>
  <c r="D23" i="221"/>
  <c r="L22" i="221"/>
  <c r="D22" i="221"/>
  <c r="L21" i="221"/>
  <c r="D21" i="221"/>
  <c r="L20" i="221"/>
  <c r="D20" i="221"/>
  <c r="L19" i="221"/>
  <c r="D19" i="221"/>
  <c r="L18" i="221"/>
  <c r="D18" i="221"/>
  <c r="L17" i="221"/>
  <c r="D17" i="221"/>
  <c r="L16" i="221"/>
  <c r="D16" i="221"/>
  <c r="L15" i="221"/>
  <c r="D15" i="221"/>
  <c r="L14" i="221"/>
  <c r="D14" i="221"/>
  <c r="L13" i="221"/>
  <c r="D13" i="221"/>
  <c r="L12" i="221"/>
  <c r="D12" i="221"/>
  <c r="L11" i="221"/>
  <c r="D11" i="221"/>
  <c r="L10" i="221"/>
  <c r="D10" i="221"/>
  <c r="L9" i="221"/>
  <c r="D9" i="221"/>
  <c r="L8" i="221"/>
  <c r="D8" i="221"/>
  <c r="L7" i="221"/>
  <c r="D7" i="221"/>
  <c r="L6" i="221"/>
  <c r="D6" i="221"/>
  <c r="T231" i="220"/>
  <c r="T230" i="220"/>
  <c r="O230" i="220"/>
  <c r="AL228" i="220"/>
  <c r="AJ231" i="220" s="1"/>
  <c r="AQ226" i="220"/>
  <c r="AE236" i="220" s="1"/>
  <c r="AN226" i="220"/>
  <c r="AL226" i="220"/>
  <c r="AA226" i="220"/>
  <c r="O236" i="220" s="1"/>
  <c r="X226" i="220"/>
  <c r="O231" i="220" s="1"/>
  <c r="V226" i="220"/>
  <c r="BE216" i="220"/>
  <c r="BD216" i="220"/>
  <c r="BC216" i="220"/>
  <c r="BB216" i="220"/>
  <c r="BA216" i="220"/>
  <c r="AZ216" i="220"/>
  <c r="AY216" i="220"/>
  <c r="AX216" i="220"/>
  <c r="AW216" i="220"/>
  <c r="AV216" i="220"/>
  <c r="AU216" i="220"/>
  <c r="AT216" i="220"/>
  <c r="AS216" i="220"/>
  <c r="AR216" i="220"/>
  <c r="AQ216" i="220"/>
  <c r="AP216" i="220"/>
  <c r="AO216" i="220"/>
  <c r="AN216" i="220"/>
  <c r="AM216" i="220"/>
  <c r="AL216" i="220"/>
  <c r="AK216" i="220"/>
  <c r="AJ216" i="220"/>
  <c r="AI216" i="220"/>
  <c r="AH216" i="220"/>
  <c r="AG216" i="220"/>
  <c r="AF216" i="220"/>
  <c r="AE216" i="220"/>
  <c r="AD216" i="220"/>
  <c r="AC216" i="220"/>
  <c r="AB216" i="220"/>
  <c r="AA216" i="220"/>
  <c r="L216" i="220"/>
  <c r="J216" i="220"/>
  <c r="BE214" i="220"/>
  <c r="BD214" i="220"/>
  <c r="BC214" i="220"/>
  <c r="BB214" i="220"/>
  <c r="BA214" i="220"/>
  <c r="AZ214" i="220"/>
  <c r="AY214" i="220"/>
  <c r="AX214" i="220"/>
  <c r="AW214" i="220"/>
  <c r="AV214" i="220"/>
  <c r="AU214" i="220"/>
  <c r="AT214" i="220"/>
  <c r="AS214" i="220"/>
  <c r="AR214" i="220"/>
  <c r="AQ214" i="220"/>
  <c r="AP214" i="220"/>
  <c r="AO214" i="220"/>
  <c r="AN214" i="220"/>
  <c r="AM214" i="220"/>
  <c r="AL214" i="220"/>
  <c r="AK214" i="220"/>
  <c r="AJ214" i="220"/>
  <c r="AI214" i="220"/>
  <c r="AH214" i="220"/>
  <c r="AG214" i="220"/>
  <c r="AF214" i="220"/>
  <c r="AE214" i="220"/>
  <c r="AD214" i="220"/>
  <c r="AC214" i="220"/>
  <c r="AB214" i="220"/>
  <c r="AA214" i="220"/>
  <c r="BF214" i="220" s="1"/>
  <c r="BH214" i="220" s="1"/>
  <c r="L214" i="220"/>
  <c r="J214" i="220"/>
  <c r="BE212" i="220"/>
  <c r="BD212" i="220"/>
  <c r="BC212" i="220"/>
  <c r="BB212" i="220"/>
  <c r="BA212" i="220"/>
  <c r="AZ212" i="220"/>
  <c r="AY212" i="220"/>
  <c r="AX212" i="220"/>
  <c r="AW212" i="220"/>
  <c r="AV212" i="220"/>
  <c r="AU212" i="220"/>
  <c r="AT212" i="220"/>
  <c r="AS212" i="220"/>
  <c r="AR212" i="220"/>
  <c r="AQ212" i="220"/>
  <c r="AP212" i="220"/>
  <c r="AO212" i="220"/>
  <c r="AN212" i="220"/>
  <c r="AM212" i="220"/>
  <c r="AL212" i="220"/>
  <c r="AK212" i="220"/>
  <c r="AJ212" i="220"/>
  <c r="AI212" i="220"/>
  <c r="AH212" i="220"/>
  <c r="AG212" i="220"/>
  <c r="AF212" i="220"/>
  <c r="AE212" i="220"/>
  <c r="AD212" i="220"/>
  <c r="AC212" i="220"/>
  <c r="AB212" i="220"/>
  <c r="AA212" i="220"/>
  <c r="L212" i="220"/>
  <c r="J212" i="220"/>
  <c r="BE210" i="220"/>
  <c r="BD210" i="220"/>
  <c r="BC210" i="220"/>
  <c r="BB210" i="220"/>
  <c r="BA210" i="220"/>
  <c r="AZ210" i="220"/>
  <c r="AY210" i="220"/>
  <c r="AX210" i="220"/>
  <c r="AW210" i="220"/>
  <c r="AV210" i="220"/>
  <c r="AU210" i="220"/>
  <c r="AT210" i="220"/>
  <c r="AS210" i="220"/>
  <c r="AR210" i="220"/>
  <c r="AQ210" i="220"/>
  <c r="AP210" i="220"/>
  <c r="AO210" i="220"/>
  <c r="AN210" i="220"/>
  <c r="AM210" i="220"/>
  <c r="AL210" i="220"/>
  <c r="AK210" i="220"/>
  <c r="AJ210" i="220"/>
  <c r="AI210" i="220"/>
  <c r="AH210" i="220"/>
  <c r="AG210" i="220"/>
  <c r="AF210" i="220"/>
  <c r="AE210" i="220"/>
  <c r="AD210" i="220"/>
  <c r="AC210" i="220"/>
  <c r="AB210" i="220"/>
  <c r="AA210" i="220"/>
  <c r="BF210" i="220" s="1"/>
  <c r="BH210" i="220" s="1"/>
  <c r="L210" i="220"/>
  <c r="J210" i="220"/>
  <c r="BE208" i="220"/>
  <c r="BD208" i="220"/>
  <c r="BC208" i="220"/>
  <c r="BB208" i="220"/>
  <c r="BA208" i="220"/>
  <c r="AZ208" i="220"/>
  <c r="AY208" i="220"/>
  <c r="AX208" i="220"/>
  <c r="AW208" i="220"/>
  <c r="AV208" i="220"/>
  <c r="AU208" i="220"/>
  <c r="AT208" i="220"/>
  <c r="AS208" i="220"/>
  <c r="AR208" i="220"/>
  <c r="AQ208" i="220"/>
  <c r="AP208" i="220"/>
  <c r="AO208" i="220"/>
  <c r="AN208" i="220"/>
  <c r="AM208" i="220"/>
  <c r="AL208" i="220"/>
  <c r="AK208" i="220"/>
  <c r="AJ208" i="220"/>
  <c r="AI208" i="220"/>
  <c r="AH208" i="220"/>
  <c r="AG208" i="220"/>
  <c r="AF208" i="220"/>
  <c r="AE208" i="220"/>
  <c r="AD208" i="220"/>
  <c r="AC208" i="220"/>
  <c r="AB208" i="220"/>
  <c r="AA208" i="220"/>
  <c r="L208" i="220"/>
  <c r="J208" i="220"/>
  <c r="BE206" i="220"/>
  <c r="BD206" i="220"/>
  <c r="BC206" i="220"/>
  <c r="BB206" i="220"/>
  <c r="BA206" i="220"/>
  <c r="AZ206" i="220"/>
  <c r="AY206" i="220"/>
  <c r="AX206" i="220"/>
  <c r="AW206" i="220"/>
  <c r="AV206" i="220"/>
  <c r="AU206" i="220"/>
  <c r="AT206" i="220"/>
  <c r="AS206" i="220"/>
  <c r="AR206" i="220"/>
  <c r="AQ206" i="220"/>
  <c r="AP206" i="220"/>
  <c r="AO206" i="220"/>
  <c r="AN206" i="220"/>
  <c r="AM206" i="220"/>
  <c r="AL206" i="220"/>
  <c r="AK206" i="220"/>
  <c r="AJ206" i="220"/>
  <c r="AI206" i="220"/>
  <c r="AH206" i="220"/>
  <c r="AG206" i="220"/>
  <c r="AF206" i="220"/>
  <c r="AE206" i="220"/>
  <c r="AD206" i="220"/>
  <c r="AC206" i="220"/>
  <c r="AB206" i="220"/>
  <c r="AA206" i="220"/>
  <c r="BF206" i="220" s="1"/>
  <c r="BH206" i="220" s="1"/>
  <c r="L206" i="220"/>
  <c r="J206" i="220"/>
  <c r="BE204" i="220"/>
  <c r="BD204" i="220"/>
  <c r="BC204" i="220"/>
  <c r="BB204" i="220"/>
  <c r="BA204" i="220"/>
  <c r="AZ204" i="220"/>
  <c r="AY204" i="220"/>
  <c r="AX204" i="220"/>
  <c r="AW204" i="220"/>
  <c r="AV204" i="220"/>
  <c r="AU204" i="220"/>
  <c r="AT204" i="220"/>
  <c r="AS204" i="220"/>
  <c r="AR204" i="220"/>
  <c r="AQ204" i="220"/>
  <c r="AP204" i="220"/>
  <c r="AO204" i="220"/>
  <c r="AN204" i="220"/>
  <c r="AM204" i="220"/>
  <c r="AL204" i="220"/>
  <c r="AK204" i="220"/>
  <c r="AJ204" i="220"/>
  <c r="AI204" i="220"/>
  <c r="AH204" i="220"/>
  <c r="AG204" i="220"/>
  <c r="AF204" i="220"/>
  <c r="AE204" i="220"/>
  <c r="AD204" i="220"/>
  <c r="AC204" i="220"/>
  <c r="AB204" i="220"/>
  <c r="AA204" i="220"/>
  <c r="L204" i="220"/>
  <c r="J204" i="220"/>
  <c r="BE202" i="220"/>
  <c r="BD202" i="220"/>
  <c r="BC202" i="220"/>
  <c r="BB202" i="220"/>
  <c r="BA202" i="220"/>
  <c r="AZ202" i="220"/>
  <c r="AY202" i="220"/>
  <c r="AX202" i="220"/>
  <c r="AW202" i="220"/>
  <c r="AV202" i="220"/>
  <c r="AU202" i="220"/>
  <c r="AT202" i="220"/>
  <c r="AS202" i="220"/>
  <c r="AR202" i="220"/>
  <c r="AQ202" i="220"/>
  <c r="AP202" i="220"/>
  <c r="AO202" i="220"/>
  <c r="AN202" i="220"/>
  <c r="AM202" i="220"/>
  <c r="AL202" i="220"/>
  <c r="AK202" i="220"/>
  <c r="AJ202" i="220"/>
  <c r="AI202" i="220"/>
  <c r="AH202" i="220"/>
  <c r="AG202" i="220"/>
  <c r="AF202" i="220"/>
  <c r="AE202" i="220"/>
  <c r="AD202" i="220"/>
  <c r="AC202" i="220"/>
  <c r="AB202" i="220"/>
  <c r="AA202" i="220"/>
  <c r="BF202" i="220" s="1"/>
  <c r="BH202" i="220" s="1"/>
  <c r="L202" i="220"/>
  <c r="J202" i="220"/>
  <c r="BE200" i="220"/>
  <c r="BD200" i="220"/>
  <c r="BC200" i="220"/>
  <c r="BB200" i="220"/>
  <c r="BA200" i="220"/>
  <c r="AZ200" i="220"/>
  <c r="AY200" i="220"/>
  <c r="AX200" i="220"/>
  <c r="AW200" i="220"/>
  <c r="AV200" i="220"/>
  <c r="AU200" i="220"/>
  <c r="AT200" i="220"/>
  <c r="AS200" i="220"/>
  <c r="AR200" i="220"/>
  <c r="AQ200" i="220"/>
  <c r="AP200" i="220"/>
  <c r="AO200" i="220"/>
  <c r="AN200" i="220"/>
  <c r="AM200" i="220"/>
  <c r="AL200" i="220"/>
  <c r="AK200" i="220"/>
  <c r="AJ200" i="220"/>
  <c r="AI200" i="220"/>
  <c r="AH200" i="220"/>
  <c r="AG200" i="220"/>
  <c r="AF200" i="220"/>
  <c r="AE200" i="220"/>
  <c r="AD200" i="220"/>
  <c r="AC200" i="220"/>
  <c r="AB200" i="220"/>
  <c r="AA200" i="220"/>
  <c r="L200" i="220"/>
  <c r="J200" i="220"/>
  <c r="BE198" i="220"/>
  <c r="BD198" i="220"/>
  <c r="BC198" i="220"/>
  <c r="BB198" i="220"/>
  <c r="BA198" i="220"/>
  <c r="AZ198" i="220"/>
  <c r="AY198" i="220"/>
  <c r="AX198" i="220"/>
  <c r="AW198" i="220"/>
  <c r="AV198" i="220"/>
  <c r="AU198" i="220"/>
  <c r="AT198" i="220"/>
  <c r="AS198" i="220"/>
  <c r="AR198" i="220"/>
  <c r="AQ198" i="220"/>
  <c r="AP198" i="220"/>
  <c r="AO198" i="220"/>
  <c r="AN198" i="220"/>
  <c r="AM198" i="220"/>
  <c r="AL198" i="220"/>
  <c r="AK198" i="220"/>
  <c r="AJ198" i="220"/>
  <c r="AI198" i="220"/>
  <c r="AH198" i="220"/>
  <c r="AG198" i="220"/>
  <c r="AF198" i="220"/>
  <c r="AE198" i="220"/>
  <c r="AD198" i="220"/>
  <c r="AC198" i="220"/>
  <c r="AB198" i="220"/>
  <c r="AA198" i="220"/>
  <c r="BF198" i="220" s="1"/>
  <c r="BH198" i="220" s="1"/>
  <c r="L198" i="220"/>
  <c r="J198" i="220"/>
  <c r="BE196" i="220"/>
  <c r="BD196" i="220"/>
  <c r="BC196" i="220"/>
  <c r="BB196" i="220"/>
  <c r="BA196" i="220"/>
  <c r="AZ196" i="220"/>
  <c r="AY196" i="220"/>
  <c r="AX196" i="220"/>
  <c r="AW196" i="220"/>
  <c r="AV196" i="220"/>
  <c r="AU196" i="220"/>
  <c r="AT196" i="220"/>
  <c r="AS196" i="220"/>
  <c r="AR196" i="220"/>
  <c r="AQ196" i="220"/>
  <c r="AP196" i="220"/>
  <c r="AO196" i="220"/>
  <c r="AN196" i="220"/>
  <c r="AM196" i="220"/>
  <c r="AL196" i="220"/>
  <c r="AK196" i="220"/>
  <c r="AJ196" i="220"/>
  <c r="AI196" i="220"/>
  <c r="AH196" i="220"/>
  <c r="AG196" i="220"/>
  <c r="AF196" i="220"/>
  <c r="AE196" i="220"/>
  <c r="AD196" i="220"/>
  <c r="AC196" i="220"/>
  <c r="AB196" i="220"/>
  <c r="AA196" i="220"/>
  <c r="L196" i="220"/>
  <c r="J196" i="220"/>
  <c r="BE194" i="220"/>
  <c r="BD194" i="220"/>
  <c r="BC194" i="220"/>
  <c r="BB194" i="220"/>
  <c r="BA194" i="220"/>
  <c r="AZ194" i="220"/>
  <c r="AY194" i="220"/>
  <c r="AX194" i="220"/>
  <c r="AW194" i="220"/>
  <c r="AV194" i="220"/>
  <c r="AU194" i="220"/>
  <c r="AT194" i="220"/>
  <c r="AS194" i="220"/>
  <c r="AR194" i="220"/>
  <c r="AQ194" i="220"/>
  <c r="AP194" i="220"/>
  <c r="AO194" i="220"/>
  <c r="AN194" i="220"/>
  <c r="AM194" i="220"/>
  <c r="AL194" i="220"/>
  <c r="AK194" i="220"/>
  <c r="AJ194" i="220"/>
  <c r="AI194" i="220"/>
  <c r="AH194" i="220"/>
  <c r="AG194" i="220"/>
  <c r="AF194" i="220"/>
  <c r="AE194" i="220"/>
  <c r="AD194" i="220"/>
  <c r="AC194" i="220"/>
  <c r="AB194" i="220"/>
  <c r="AA194" i="220"/>
  <c r="BF194" i="220" s="1"/>
  <c r="BH194" i="220" s="1"/>
  <c r="L194" i="220"/>
  <c r="J194" i="220"/>
  <c r="BE192" i="220"/>
  <c r="BD192" i="220"/>
  <c r="BC192" i="220"/>
  <c r="BB192" i="220"/>
  <c r="BA192" i="220"/>
  <c r="AZ192" i="220"/>
  <c r="AY192" i="220"/>
  <c r="AX192" i="220"/>
  <c r="AW192" i="220"/>
  <c r="AV192" i="220"/>
  <c r="AU192" i="220"/>
  <c r="AT192" i="220"/>
  <c r="AS192" i="220"/>
  <c r="AR192" i="220"/>
  <c r="AQ192" i="220"/>
  <c r="AP192" i="220"/>
  <c r="AO192" i="220"/>
  <c r="AN192" i="220"/>
  <c r="AM192" i="220"/>
  <c r="AL192" i="220"/>
  <c r="AK192" i="220"/>
  <c r="AJ192" i="220"/>
  <c r="AI192" i="220"/>
  <c r="AH192" i="220"/>
  <c r="AG192" i="220"/>
  <c r="AF192" i="220"/>
  <c r="AE192" i="220"/>
  <c r="AD192" i="220"/>
  <c r="AC192" i="220"/>
  <c r="AB192" i="220"/>
  <c r="AA192" i="220"/>
  <c r="L192" i="220"/>
  <c r="J192" i="220"/>
  <c r="BE190" i="220"/>
  <c r="BD190" i="220"/>
  <c r="BC190" i="220"/>
  <c r="BB190" i="220"/>
  <c r="BA190" i="220"/>
  <c r="AZ190" i="220"/>
  <c r="AY190" i="220"/>
  <c r="AX190" i="220"/>
  <c r="AW190" i="220"/>
  <c r="AV190" i="220"/>
  <c r="AU190" i="220"/>
  <c r="AT190" i="220"/>
  <c r="AS190" i="220"/>
  <c r="AR190" i="220"/>
  <c r="AQ190" i="220"/>
  <c r="AP190" i="220"/>
  <c r="AO190" i="220"/>
  <c r="AN190" i="220"/>
  <c r="AM190" i="220"/>
  <c r="AL190" i="220"/>
  <c r="AK190" i="220"/>
  <c r="AJ190" i="220"/>
  <c r="AI190" i="220"/>
  <c r="AH190" i="220"/>
  <c r="AG190" i="220"/>
  <c r="AF190" i="220"/>
  <c r="AE190" i="220"/>
  <c r="AD190" i="220"/>
  <c r="AC190" i="220"/>
  <c r="AB190" i="220"/>
  <c r="AA190" i="220"/>
  <c r="BF190" i="220" s="1"/>
  <c r="BH190" i="220" s="1"/>
  <c r="L190" i="220"/>
  <c r="J190" i="220"/>
  <c r="BE188" i="220"/>
  <c r="BD188" i="220"/>
  <c r="BC188" i="220"/>
  <c r="BB188" i="220"/>
  <c r="BA188" i="220"/>
  <c r="AZ188" i="220"/>
  <c r="AY188" i="220"/>
  <c r="AX188" i="220"/>
  <c r="AW188" i="220"/>
  <c r="AV188" i="220"/>
  <c r="AU188" i="220"/>
  <c r="AT188" i="220"/>
  <c r="AS188" i="220"/>
  <c r="AR188" i="220"/>
  <c r="AQ188" i="220"/>
  <c r="AP188" i="220"/>
  <c r="AO188" i="220"/>
  <c r="AN188" i="220"/>
  <c r="AM188" i="220"/>
  <c r="AL188" i="220"/>
  <c r="AK188" i="220"/>
  <c r="AJ188" i="220"/>
  <c r="AI188" i="220"/>
  <c r="AH188" i="220"/>
  <c r="AG188" i="220"/>
  <c r="AF188" i="220"/>
  <c r="AE188" i="220"/>
  <c r="AD188" i="220"/>
  <c r="AC188" i="220"/>
  <c r="AB188" i="220"/>
  <c r="AA188" i="220"/>
  <c r="L188" i="220"/>
  <c r="J188" i="220"/>
  <c r="BE186" i="220"/>
  <c r="BD186" i="220"/>
  <c r="BC186" i="220"/>
  <c r="BB186" i="220"/>
  <c r="BA186" i="220"/>
  <c r="AZ186" i="220"/>
  <c r="AY186" i="220"/>
  <c r="AX186" i="220"/>
  <c r="AW186" i="220"/>
  <c r="AV186" i="220"/>
  <c r="AU186" i="220"/>
  <c r="AT186" i="220"/>
  <c r="AS186" i="220"/>
  <c r="AR186" i="220"/>
  <c r="AQ186" i="220"/>
  <c r="AP186" i="220"/>
  <c r="AO186" i="220"/>
  <c r="AN186" i="220"/>
  <c r="AM186" i="220"/>
  <c r="AL186" i="220"/>
  <c r="AK186" i="220"/>
  <c r="AJ186" i="220"/>
  <c r="AI186" i="220"/>
  <c r="AH186" i="220"/>
  <c r="AG186" i="220"/>
  <c r="AF186" i="220"/>
  <c r="AE186" i="220"/>
  <c r="AD186" i="220"/>
  <c r="AC186" i="220"/>
  <c r="AB186" i="220"/>
  <c r="AA186" i="220"/>
  <c r="BF186" i="220" s="1"/>
  <c r="BH186" i="220" s="1"/>
  <c r="L186" i="220"/>
  <c r="J186" i="220"/>
  <c r="BE184" i="220"/>
  <c r="BD184" i="220"/>
  <c r="BC184" i="220"/>
  <c r="BB184" i="220"/>
  <c r="BA184" i="220"/>
  <c r="AZ184" i="220"/>
  <c r="AY184" i="220"/>
  <c r="AX184" i="220"/>
  <c r="AW184" i="220"/>
  <c r="AV184" i="220"/>
  <c r="AU184" i="220"/>
  <c r="AT184" i="220"/>
  <c r="AS184" i="220"/>
  <c r="AR184" i="220"/>
  <c r="AQ184" i="220"/>
  <c r="AP184" i="220"/>
  <c r="AO184" i="220"/>
  <c r="AN184" i="220"/>
  <c r="AM184" i="220"/>
  <c r="AL184" i="220"/>
  <c r="AK184" i="220"/>
  <c r="AJ184" i="220"/>
  <c r="AI184" i="220"/>
  <c r="AH184" i="220"/>
  <c r="AG184" i="220"/>
  <c r="AF184" i="220"/>
  <c r="AE184" i="220"/>
  <c r="AD184" i="220"/>
  <c r="AC184" i="220"/>
  <c r="AB184" i="220"/>
  <c r="AA184" i="220"/>
  <c r="L184" i="220"/>
  <c r="J184" i="220"/>
  <c r="BE182" i="220"/>
  <c r="BD182" i="220"/>
  <c r="BC182" i="220"/>
  <c r="BB182" i="220"/>
  <c r="BA182" i="220"/>
  <c r="AZ182" i="220"/>
  <c r="AY182" i="220"/>
  <c r="AX182" i="220"/>
  <c r="AW182" i="220"/>
  <c r="AV182" i="220"/>
  <c r="AU182" i="220"/>
  <c r="AT182" i="220"/>
  <c r="AS182" i="220"/>
  <c r="AR182" i="220"/>
  <c r="AQ182" i="220"/>
  <c r="AP182" i="220"/>
  <c r="AO182" i="220"/>
  <c r="AN182" i="220"/>
  <c r="AM182" i="220"/>
  <c r="AL182" i="220"/>
  <c r="AK182" i="220"/>
  <c r="AJ182" i="220"/>
  <c r="AI182" i="220"/>
  <c r="AH182" i="220"/>
  <c r="AG182" i="220"/>
  <c r="AF182" i="220"/>
  <c r="AE182" i="220"/>
  <c r="AD182" i="220"/>
  <c r="AC182" i="220"/>
  <c r="AB182" i="220"/>
  <c r="AA182" i="220"/>
  <c r="BF182" i="220" s="1"/>
  <c r="BH182" i="220" s="1"/>
  <c r="L182" i="220"/>
  <c r="J182" i="220"/>
  <c r="BE180" i="220"/>
  <c r="BD180" i="220"/>
  <c r="BC180" i="220"/>
  <c r="BB180" i="220"/>
  <c r="BA180" i="220"/>
  <c r="AZ180" i="220"/>
  <c r="AY180" i="220"/>
  <c r="AX180" i="220"/>
  <c r="AW180" i="220"/>
  <c r="AV180" i="220"/>
  <c r="AU180" i="220"/>
  <c r="AT180" i="220"/>
  <c r="AS180" i="220"/>
  <c r="AR180" i="220"/>
  <c r="AQ180" i="220"/>
  <c r="AP180" i="220"/>
  <c r="AO180" i="220"/>
  <c r="AN180" i="220"/>
  <c r="AM180" i="220"/>
  <c r="AL180" i="220"/>
  <c r="AK180" i="220"/>
  <c r="AJ180" i="220"/>
  <c r="AI180" i="220"/>
  <c r="AH180" i="220"/>
  <c r="AG180" i="220"/>
  <c r="AF180" i="220"/>
  <c r="AE180" i="220"/>
  <c r="AD180" i="220"/>
  <c r="AC180" i="220"/>
  <c r="AB180" i="220"/>
  <c r="AA180" i="220"/>
  <c r="L180" i="220"/>
  <c r="J180" i="220"/>
  <c r="BE178" i="220"/>
  <c r="BD178" i="220"/>
  <c r="BC178" i="220"/>
  <c r="BB178" i="220"/>
  <c r="BA178" i="220"/>
  <c r="AZ178" i="220"/>
  <c r="AY178" i="220"/>
  <c r="AX178" i="220"/>
  <c r="AW178" i="220"/>
  <c r="AV178" i="220"/>
  <c r="AU178" i="220"/>
  <c r="AT178" i="220"/>
  <c r="AS178" i="220"/>
  <c r="AR178" i="220"/>
  <c r="AQ178" i="220"/>
  <c r="AP178" i="220"/>
  <c r="AO178" i="220"/>
  <c r="AN178" i="220"/>
  <c r="AM178" i="220"/>
  <c r="AL178" i="220"/>
  <c r="AK178" i="220"/>
  <c r="AJ178" i="220"/>
  <c r="AI178" i="220"/>
  <c r="AH178" i="220"/>
  <c r="AG178" i="220"/>
  <c r="AF178" i="220"/>
  <c r="AE178" i="220"/>
  <c r="AD178" i="220"/>
  <c r="AC178" i="220"/>
  <c r="AB178" i="220"/>
  <c r="AA178" i="220"/>
  <c r="BF178" i="220" s="1"/>
  <c r="BH178" i="220" s="1"/>
  <c r="L178" i="220"/>
  <c r="J178" i="220"/>
  <c r="BE176" i="220"/>
  <c r="BD176" i="220"/>
  <c r="BC176" i="220"/>
  <c r="BB176" i="220"/>
  <c r="BA176" i="220"/>
  <c r="AZ176" i="220"/>
  <c r="AY176" i="220"/>
  <c r="AX176" i="220"/>
  <c r="AW176" i="220"/>
  <c r="AV176" i="220"/>
  <c r="AU176" i="220"/>
  <c r="AT176" i="220"/>
  <c r="AS176" i="220"/>
  <c r="AR176" i="220"/>
  <c r="AQ176" i="220"/>
  <c r="AP176" i="220"/>
  <c r="AO176" i="220"/>
  <c r="AN176" i="220"/>
  <c r="AM176" i="220"/>
  <c r="AL176" i="220"/>
  <c r="AK176" i="220"/>
  <c r="AJ176" i="220"/>
  <c r="AI176" i="220"/>
  <c r="AH176" i="220"/>
  <c r="AG176" i="220"/>
  <c r="AF176" i="220"/>
  <c r="AE176" i="220"/>
  <c r="AD176" i="220"/>
  <c r="AC176" i="220"/>
  <c r="AB176" i="220"/>
  <c r="AA176" i="220"/>
  <c r="L176" i="220"/>
  <c r="J176" i="220"/>
  <c r="BE174" i="220"/>
  <c r="BD174" i="220"/>
  <c r="BC174" i="220"/>
  <c r="BB174" i="220"/>
  <c r="BA174" i="220"/>
  <c r="AZ174" i="220"/>
  <c r="AY174" i="220"/>
  <c r="AX174" i="220"/>
  <c r="AW174" i="220"/>
  <c r="AV174" i="220"/>
  <c r="AU174" i="220"/>
  <c r="AT174" i="220"/>
  <c r="AS174" i="220"/>
  <c r="AR174" i="220"/>
  <c r="AQ174" i="220"/>
  <c r="AP174" i="220"/>
  <c r="AO174" i="220"/>
  <c r="AN174" i="220"/>
  <c r="AM174" i="220"/>
  <c r="AL174" i="220"/>
  <c r="AK174" i="220"/>
  <c r="AJ174" i="220"/>
  <c r="AI174" i="220"/>
  <c r="AH174" i="220"/>
  <c r="AG174" i="220"/>
  <c r="AF174" i="220"/>
  <c r="AE174" i="220"/>
  <c r="AD174" i="220"/>
  <c r="AC174" i="220"/>
  <c r="AB174" i="220"/>
  <c r="AA174" i="220"/>
  <c r="BF174" i="220" s="1"/>
  <c r="BH174" i="220" s="1"/>
  <c r="L174" i="220"/>
  <c r="J174" i="220"/>
  <c r="BE172" i="220"/>
  <c r="BD172" i="220"/>
  <c r="BC172" i="220"/>
  <c r="BB172" i="220"/>
  <c r="BA172" i="220"/>
  <c r="AZ172" i="220"/>
  <c r="AY172" i="220"/>
  <c r="AX172" i="220"/>
  <c r="AW172" i="220"/>
  <c r="AV172" i="220"/>
  <c r="AU172" i="220"/>
  <c r="AT172" i="220"/>
  <c r="AS172" i="220"/>
  <c r="AR172" i="220"/>
  <c r="AQ172" i="220"/>
  <c r="AP172" i="220"/>
  <c r="AO172" i="220"/>
  <c r="AN172" i="220"/>
  <c r="AM172" i="220"/>
  <c r="AL172" i="220"/>
  <c r="AK172" i="220"/>
  <c r="AJ172" i="220"/>
  <c r="AI172" i="220"/>
  <c r="AH172" i="220"/>
  <c r="AG172" i="220"/>
  <c r="AF172" i="220"/>
  <c r="AE172" i="220"/>
  <c r="AD172" i="220"/>
  <c r="AC172" i="220"/>
  <c r="AB172" i="220"/>
  <c r="AA172" i="220"/>
  <c r="L172" i="220"/>
  <c r="J172" i="220"/>
  <c r="BE170" i="220"/>
  <c r="BD170" i="220"/>
  <c r="BC170" i="220"/>
  <c r="BB170" i="220"/>
  <c r="BA170" i="220"/>
  <c r="AZ170" i="220"/>
  <c r="AY170" i="220"/>
  <c r="AX170" i="220"/>
  <c r="AW170" i="220"/>
  <c r="AV170" i="220"/>
  <c r="AU170" i="220"/>
  <c r="AT170" i="220"/>
  <c r="AS170" i="220"/>
  <c r="AR170" i="220"/>
  <c r="AQ170" i="220"/>
  <c r="AP170" i="220"/>
  <c r="AO170" i="220"/>
  <c r="AN170" i="220"/>
  <c r="AM170" i="220"/>
  <c r="AL170" i="220"/>
  <c r="AK170" i="220"/>
  <c r="AJ170" i="220"/>
  <c r="AI170" i="220"/>
  <c r="AH170" i="220"/>
  <c r="AG170" i="220"/>
  <c r="AF170" i="220"/>
  <c r="AE170" i="220"/>
  <c r="AD170" i="220"/>
  <c r="AC170" i="220"/>
  <c r="AB170" i="220"/>
  <c r="AA170" i="220"/>
  <c r="BF170" i="220" s="1"/>
  <c r="BH170" i="220" s="1"/>
  <c r="L170" i="220"/>
  <c r="J170" i="220"/>
  <c r="BE168" i="220"/>
  <c r="BD168" i="220"/>
  <c r="BC168" i="220"/>
  <c r="BB168" i="220"/>
  <c r="BA168" i="220"/>
  <c r="AZ168" i="220"/>
  <c r="AY168" i="220"/>
  <c r="AX168" i="220"/>
  <c r="AW168" i="220"/>
  <c r="AV168" i="220"/>
  <c r="AU168" i="220"/>
  <c r="AT168" i="220"/>
  <c r="AS168" i="220"/>
  <c r="AR168" i="220"/>
  <c r="AQ168" i="220"/>
  <c r="AP168" i="220"/>
  <c r="AO168" i="220"/>
  <c r="AN168" i="220"/>
  <c r="AM168" i="220"/>
  <c r="AL168" i="220"/>
  <c r="AK168" i="220"/>
  <c r="AJ168" i="220"/>
  <c r="AI168" i="220"/>
  <c r="AH168" i="220"/>
  <c r="AG168" i="220"/>
  <c r="AF168" i="220"/>
  <c r="AE168" i="220"/>
  <c r="AD168" i="220"/>
  <c r="AC168" i="220"/>
  <c r="AB168" i="220"/>
  <c r="AA168" i="220"/>
  <c r="L168" i="220"/>
  <c r="J168" i="220"/>
  <c r="BE166" i="220"/>
  <c r="BD166" i="220"/>
  <c r="BC166" i="220"/>
  <c r="BB166" i="220"/>
  <c r="BA166" i="220"/>
  <c r="AZ166" i="220"/>
  <c r="AY166" i="220"/>
  <c r="AX166" i="220"/>
  <c r="AW166" i="220"/>
  <c r="AV166" i="220"/>
  <c r="AU166" i="220"/>
  <c r="AT166" i="220"/>
  <c r="AS166" i="220"/>
  <c r="AR166" i="220"/>
  <c r="AQ166" i="220"/>
  <c r="AP166" i="220"/>
  <c r="AO166" i="220"/>
  <c r="AN166" i="220"/>
  <c r="AM166" i="220"/>
  <c r="AL166" i="220"/>
  <c r="AK166" i="220"/>
  <c r="AJ166" i="220"/>
  <c r="AI166" i="220"/>
  <c r="AH166" i="220"/>
  <c r="AG166" i="220"/>
  <c r="AF166" i="220"/>
  <c r="AE166" i="220"/>
  <c r="AD166" i="220"/>
  <c r="AC166" i="220"/>
  <c r="AB166" i="220"/>
  <c r="AA166" i="220"/>
  <c r="BF166" i="220" s="1"/>
  <c r="BH166" i="220" s="1"/>
  <c r="L166" i="220"/>
  <c r="J166" i="220"/>
  <c r="BE164" i="220"/>
  <c r="BD164" i="220"/>
  <c r="BC164" i="220"/>
  <c r="BB164" i="220"/>
  <c r="BA164" i="220"/>
  <c r="AZ164" i="220"/>
  <c r="AY164" i="220"/>
  <c r="AX164" i="220"/>
  <c r="AW164" i="220"/>
  <c r="AV164" i="220"/>
  <c r="AU164" i="220"/>
  <c r="AT164" i="220"/>
  <c r="AS164" i="220"/>
  <c r="AR164" i="220"/>
  <c r="AQ164" i="220"/>
  <c r="AP164" i="220"/>
  <c r="AO164" i="220"/>
  <c r="AN164" i="220"/>
  <c r="AM164" i="220"/>
  <c r="AL164" i="220"/>
  <c r="AK164" i="220"/>
  <c r="AJ164" i="220"/>
  <c r="AI164" i="220"/>
  <c r="AH164" i="220"/>
  <c r="AG164" i="220"/>
  <c r="AF164" i="220"/>
  <c r="AE164" i="220"/>
  <c r="AD164" i="220"/>
  <c r="AC164" i="220"/>
  <c r="AB164" i="220"/>
  <c r="AA164" i="220"/>
  <c r="L164" i="220"/>
  <c r="J164" i="220"/>
  <c r="BE162" i="220"/>
  <c r="BD162" i="220"/>
  <c r="BC162" i="220"/>
  <c r="BB162" i="220"/>
  <c r="BA162" i="220"/>
  <c r="AZ162" i="220"/>
  <c r="AY162" i="220"/>
  <c r="AX162" i="220"/>
  <c r="AW162" i="220"/>
  <c r="AV162" i="220"/>
  <c r="AU162" i="220"/>
  <c r="AT162" i="220"/>
  <c r="AS162" i="220"/>
  <c r="AR162" i="220"/>
  <c r="AQ162" i="220"/>
  <c r="AP162" i="220"/>
  <c r="AO162" i="220"/>
  <c r="AN162" i="220"/>
  <c r="AM162" i="220"/>
  <c r="AL162" i="220"/>
  <c r="AK162" i="220"/>
  <c r="AJ162" i="220"/>
  <c r="AI162" i="220"/>
  <c r="AH162" i="220"/>
  <c r="AG162" i="220"/>
  <c r="AF162" i="220"/>
  <c r="AE162" i="220"/>
  <c r="AD162" i="220"/>
  <c r="AC162" i="220"/>
  <c r="AB162" i="220"/>
  <c r="AA162" i="220"/>
  <c r="BF162" i="220" s="1"/>
  <c r="BH162" i="220" s="1"/>
  <c r="L162" i="220"/>
  <c r="J162" i="220"/>
  <c r="BE160" i="220"/>
  <c r="BD160" i="220"/>
  <c r="BC160" i="220"/>
  <c r="BB160" i="220"/>
  <c r="BA160" i="220"/>
  <c r="AZ160" i="220"/>
  <c r="AY160" i="220"/>
  <c r="AX160" i="220"/>
  <c r="AW160" i="220"/>
  <c r="AV160" i="220"/>
  <c r="AU160" i="220"/>
  <c r="AT160" i="220"/>
  <c r="AS160" i="220"/>
  <c r="AR160" i="220"/>
  <c r="AQ160" i="220"/>
  <c r="AP160" i="220"/>
  <c r="AO160" i="220"/>
  <c r="AN160" i="220"/>
  <c r="AM160" i="220"/>
  <c r="AL160" i="220"/>
  <c r="AK160" i="220"/>
  <c r="AJ160" i="220"/>
  <c r="AI160" i="220"/>
  <c r="AH160" i="220"/>
  <c r="AG160" i="220"/>
  <c r="AF160" i="220"/>
  <c r="AE160" i="220"/>
  <c r="AD160" i="220"/>
  <c r="AC160" i="220"/>
  <c r="AB160" i="220"/>
  <c r="AA160" i="220"/>
  <c r="BF160" i="220" s="1"/>
  <c r="BH160" i="220" s="1"/>
  <c r="L160" i="220"/>
  <c r="J160" i="220"/>
  <c r="BE158" i="220"/>
  <c r="BD158" i="220"/>
  <c r="BC158" i="220"/>
  <c r="BB158" i="220"/>
  <c r="BA158" i="220"/>
  <c r="AZ158" i="220"/>
  <c r="AY158" i="220"/>
  <c r="AX158" i="220"/>
  <c r="AW158" i="220"/>
  <c r="AV158" i="220"/>
  <c r="AU158" i="220"/>
  <c r="AT158" i="220"/>
  <c r="AS158" i="220"/>
  <c r="AR158" i="220"/>
  <c r="AQ158" i="220"/>
  <c r="AP158" i="220"/>
  <c r="AO158" i="220"/>
  <c r="AN158" i="220"/>
  <c r="AM158" i="220"/>
  <c r="AL158" i="220"/>
  <c r="AK158" i="220"/>
  <c r="AJ158" i="220"/>
  <c r="AI158" i="220"/>
  <c r="AH158" i="220"/>
  <c r="AG158" i="220"/>
  <c r="AF158" i="220"/>
  <c r="AE158" i="220"/>
  <c r="AD158" i="220"/>
  <c r="AC158" i="220"/>
  <c r="AB158" i="220"/>
  <c r="AA158" i="220"/>
  <c r="L158" i="220"/>
  <c r="J158" i="220"/>
  <c r="BE156" i="220"/>
  <c r="BD156" i="220"/>
  <c r="BC156" i="220"/>
  <c r="BB156" i="220"/>
  <c r="BA156" i="220"/>
  <c r="AZ156" i="220"/>
  <c r="AY156" i="220"/>
  <c r="AX156" i="220"/>
  <c r="AW156" i="220"/>
  <c r="AV156" i="220"/>
  <c r="AU156" i="220"/>
  <c r="AT156" i="220"/>
  <c r="AS156" i="220"/>
  <c r="AR156" i="220"/>
  <c r="AQ156" i="220"/>
  <c r="AP156" i="220"/>
  <c r="AO156" i="220"/>
  <c r="AN156" i="220"/>
  <c r="AM156" i="220"/>
  <c r="AL156" i="220"/>
  <c r="AK156" i="220"/>
  <c r="AJ156" i="220"/>
  <c r="AI156" i="220"/>
  <c r="AH156" i="220"/>
  <c r="AG156" i="220"/>
  <c r="AF156" i="220"/>
  <c r="AE156" i="220"/>
  <c r="AD156" i="220"/>
  <c r="AC156" i="220"/>
  <c r="AB156" i="220"/>
  <c r="AA156" i="220"/>
  <c r="BF156" i="220" s="1"/>
  <c r="BH156" i="220" s="1"/>
  <c r="L156" i="220"/>
  <c r="J156" i="220"/>
  <c r="BE154" i="220"/>
  <c r="BD154" i="220"/>
  <c r="BC154" i="220"/>
  <c r="BB154" i="220"/>
  <c r="BA154" i="220"/>
  <c r="AZ154" i="220"/>
  <c r="AY154" i="220"/>
  <c r="AX154" i="220"/>
  <c r="AW154" i="220"/>
  <c r="AV154" i="220"/>
  <c r="AU154" i="220"/>
  <c r="AT154" i="220"/>
  <c r="AS154" i="220"/>
  <c r="AR154" i="220"/>
  <c r="AQ154" i="220"/>
  <c r="AP154" i="220"/>
  <c r="AO154" i="220"/>
  <c r="AN154" i="220"/>
  <c r="AM154" i="220"/>
  <c r="AL154" i="220"/>
  <c r="AK154" i="220"/>
  <c r="AJ154" i="220"/>
  <c r="AI154" i="220"/>
  <c r="AH154" i="220"/>
  <c r="AG154" i="220"/>
  <c r="AF154" i="220"/>
  <c r="AE154" i="220"/>
  <c r="AD154" i="220"/>
  <c r="AC154" i="220"/>
  <c r="AB154" i="220"/>
  <c r="AA154" i="220"/>
  <c r="L154" i="220"/>
  <c r="J154" i="220"/>
  <c r="BE152" i="220"/>
  <c r="BD152" i="220"/>
  <c r="BC152" i="220"/>
  <c r="BB152" i="220"/>
  <c r="BA152" i="220"/>
  <c r="AZ152" i="220"/>
  <c r="AY152" i="220"/>
  <c r="AX152" i="220"/>
  <c r="AW152" i="220"/>
  <c r="AV152" i="220"/>
  <c r="AU152" i="220"/>
  <c r="AT152" i="220"/>
  <c r="AS152" i="220"/>
  <c r="AR152" i="220"/>
  <c r="AQ152" i="220"/>
  <c r="AP152" i="220"/>
  <c r="AO152" i="220"/>
  <c r="AN152" i="220"/>
  <c r="AM152" i="220"/>
  <c r="AL152" i="220"/>
  <c r="AK152" i="220"/>
  <c r="AJ152" i="220"/>
  <c r="AI152" i="220"/>
  <c r="AH152" i="220"/>
  <c r="AG152" i="220"/>
  <c r="AF152" i="220"/>
  <c r="AE152" i="220"/>
  <c r="AD152" i="220"/>
  <c r="AC152" i="220"/>
  <c r="AB152" i="220"/>
  <c r="AA152" i="220"/>
  <c r="BF152" i="220" s="1"/>
  <c r="BH152" i="220" s="1"/>
  <c r="L152" i="220"/>
  <c r="J152" i="220"/>
  <c r="BE150" i="220"/>
  <c r="BD150" i="220"/>
  <c r="BC150" i="220"/>
  <c r="BB150" i="220"/>
  <c r="BA150" i="220"/>
  <c r="AZ150" i="220"/>
  <c r="AY150" i="220"/>
  <c r="AX150" i="220"/>
  <c r="AW150" i="220"/>
  <c r="AV150" i="220"/>
  <c r="AU150" i="220"/>
  <c r="AT150" i="220"/>
  <c r="AS150" i="220"/>
  <c r="AR150" i="220"/>
  <c r="AQ150" i="220"/>
  <c r="AP150" i="220"/>
  <c r="AO150" i="220"/>
  <c r="AN150" i="220"/>
  <c r="AM150" i="220"/>
  <c r="AL150" i="220"/>
  <c r="AK150" i="220"/>
  <c r="AJ150" i="220"/>
  <c r="AI150" i="220"/>
  <c r="AH150" i="220"/>
  <c r="AG150" i="220"/>
  <c r="AF150" i="220"/>
  <c r="AE150" i="220"/>
  <c r="AD150" i="220"/>
  <c r="AC150" i="220"/>
  <c r="AB150" i="220"/>
  <c r="AA150" i="220"/>
  <c r="L150" i="220"/>
  <c r="J150" i="220"/>
  <c r="BE148" i="220"/>
  <c r="BD148" i="220"/>
  <c r="BC148" i="220"/>
  <c r="BB148" i="220"/>
  <c r="BA148" i="220"/>
  <c r="AZ148" i="220"/>
  <c r="AY148" i="220"/>
  <c r="AX148" i="220"/>
  <c r="AW148" i="220"/>
  <c r="AV148" i="220"/>
  <c r="AU148" i="220"/>
  <c r="AT148" i="220"/>
  <c r="AS148" i="220"/>
  <c r="AR148" i="220"/>
  <c r="AQ148" i="220"/>
  <c r="AP148" i="220"/>
  <c r="AO148" i="220"/>
  <c r="AN148" i="220"/>
  <c r="AM148" i="220"/>
  <c r="AL148" i="220"/>
  <c r="AK148" i="220"/>
  <c r="AJ148" i="220"/>
  <c r="AI148" i="220"/>
  <c r="AH148" i="220"/>
  <c r="AG148" i="220"/>
  <c r="AF148" i="220"/>
  <c r="AE148" i="220"/>
  <c r="AD148" i="220"/>
  <c r="AC148" i="220"/>
  <c r="AB148" i="220"/>
  <c r="AA148" i="220"/>
  <c r="BF148" i="220" s="1"/>
  <c r="BH148" i="220" s="1"/>
  <c r="L148" i="220"/>
  <c r="J148" i="220"/>
  <c r="BE146" i="220"/>
  <c r="BD146" i="220"/>
  <c r="BC146" i="220"/>
  <c r="BB146" i="220"/>
  <c r="BA146" i="220"/>
  <c r="AZ146" i="220"/>
  <c r="AY146" i="220"/>
  <c r="AX146" i="220"/>
  <c r="AW146" i="220"/>
  <c r="AV146" i="220"/>
  <c r="AU146" i="220"/>
  <c r="AT146" i="220"/>
  <c r="AS146" i="220"/>
  <c r="AR146" i="220"/>
  <c r="AQ146" i="220"/>
  <c r="AP146" i="220"/>
  <c r="AO146" i="220"/>
  <c r="AN146" i="220"/>
  <c r="AM146" i="220"/>
  <c r="AL146" i="220"/>
  <c r="AK146" i="220"/>
  <c r="AJ146" i="220"/>
  <c r="AI146" i="220"/>
  <c r="AH146" i="220"/>
  <c r="AG146" i="220"/>
  <c r="AF146" i="220"/>
  <c r="AE146" i="220"/>
  <c r="AD146" i="220"/>
  <c r="AC146" i="220"/>
  <c r="AB146" i="220"/>
  <c r="AA146" i="220"/>
  <c r="L146" i="220"/>
  <c r="J146" i="220"/>
  <c r="BE144" i="220"/>
  <c r="BD144" i="220"/>
  <c r="BC144" i="220"/>
  <c r="BB144" i="220"/>
  <c r="BA144" i="220"/>
  <c r="AZ144" i="220"/>
  <c r="AY144" i="220"/>
  <c r="AX144" i="220"/>
  <c r="AW144" i="220"/>
  <c r="AV144" i="220"/>
  <c r="AU144" i="220"/>
  <c r="AT144" i="220"/>
  <c r="AS144" i="220"/>
  <c r="AR144" i="220"/>
  <c r="AQ144" i="220"/>
  <c r="AP144" i="220"/>
  <c r="AO144" i="220"/>
  <c r="AN144" i="220"/>
  <c r="AM144" i="220"/>
  <c r="AL144" i="220"/>
  <c r="AK144" i="220"/>
  <c r="AJ144" i="220"/>
  <c r="AI144" i="220"/>
  <c r="AH144" i="220"/>
  <c r="AG144" i="220"/>
  <c r="AF144" i="220"/>
  <c r="AE144" i="220"/>
  <c r="AD144" i="220"/>
  <c r="AC144" i="220"/>
  <c r="AB144" i="220"/>
  <c r="AA144" i="220"/>
  <c r="BF144" i="220" s="1"/>
  <c r="BH144" i="220" s="1"/>
  <c r="L144" i="220"/>
  <c r="J144" i="220"/>
  <c r="BE142" i="220"/>
  <c r="BD142" i="220"/>
  <c r="BC142" i="220"/>
  <c r="BB142" i="220"/>
  <c r="BA142" i="220"/>
  <c r="AZ142" i="220"/>
  <c r="AY142" i="220"/>
  <c r="AX142" i="220"/>
  <c r="AW142" i="220"/>
  <c r="AV142" i="220"/>
  <c r="AU142" i="220"/>
  <c r="AT142" i="220"/>
  <c r="AS142" i="220"/>
  <c r="AR142" i="220"/>
  <c r="AQ142" i="220"/>
  <c r="AP142" i="220"/>
  <c r="AO142" i="220"/>
  <c r="AN142" i="220"/>
  <c r="AM142" i="220"/>
  <c r="AL142" i="220"/>
  <c r="AK142" i="220"/>
  <c r="AJ142" i="220"/>
  <c r="AI142" i="220"/>
  <c r="AH142" i="220"/>
  <c r="AG142" i="220"/>
  <c r="AF142" i="220"/>
  <c r="AE142" i="220"/>
  <c r="AD142" i="220"/>
  <c r="AC142" i="220"/>
  <c r="AB142" i="220"/>
  <c r="AA142" i="220"/>
  <c r="L142" i="220"/>
  <c r="J142" i="220"/>
  <c r="BE140" i="220"/>
  <c r="BD140" i="220"/>
  <c r="BC140" i="220"/>
  <c r="BB140" i="220"/>
  <c r="BA140" i="220"/>
  <c r="AZ140" i="220"/>
  <c r="AY140" i="220"/>
  <c r="AX140" i="220"/>
  <c r="AW140" i="220"/>
  <c r="AV140" i="220"/>
  <c r="AU140" i="220"/>
  <c r="AT140" i="220"/>
  <c r="AS140" i="220"/>
  <c r="AR140" i="220"/>
  <c r="AQ140" i="220"/>
  <c r="AP140" i="220"/>
  <c r="AO140" i="220"/>
  <c r="AN140" i="220"/>
  <c r="AM140" i="220"/>
  <c r="AL140" i="220"/>
  <c r="AK140" i="220"/>
  <c r="AJ140" i="220"/>
  <c r="AI140" i="220"/>
  <c r="AH140" i="220"/>
  <c r="AG140" i="220"/>
  <c r="AF140" i="220"/>
  <c r="AE140" i="220"/>
  <c r="AD140" i="220"/>
  <c r="AC140" i="220"/>
  <c r="AB140" i="220"/>
  <c r="AA140" i="220"/>
  <c r="BF140" i="220" s="1"/>
  <c r="BH140" i="220" s="1"/>
  <c r="L140" i="220"/>
  <c r="J140" i="220"/>
  <c r="BE138" i="220"/>
  <c r="BD138" i="220"/>
  <c r="BC138" i="220"/>
  <c r="BB138" i="220"/>
  <c r="BA138" i="220"/>
  <c r="AZ138" i="220"/>
  <c r="AY138" i="220"/>
  <c r="AX138" i="220"/>
  <c r="AW138" i="220"/>
  <c r="AV138" i="220"/>
  <c r="AU138" i="220"/>
  <c r="AT138" i="220"/>
  <c r="AS138" i="220"/>
  <c r="AR138" i="220"/>
  <c r="AQ138" i="220"/>
  <c r="AP138" i="220"/>
  <c r="AO138" i="220"/>
  <c r="AN138" i="220"/>
  <c r="AM138" i="220"/>
  <c r="AL138" i="220"/>
  <c r="AK138" i="220"/>
  <c r="AJ138" i="220"/>
  <c r="AI138" i="220"/>
  <c r="AH138" i="220"/>
  <c r="AG138" i="220"/>
  <c r="AF138" i="220"/>
  <c r="AE138" i="220"/>
  <c r="AD138" i="220"/>
  <c r="AC138" i="220"/>
  <c r="AB138" i="220"/>
  <c r="AA138" i="220"/>
  <c r="L138" i="220"/>
  <c r="J138" i="220"/>
  <c r="BE136" i="220"/>
  <c r="BD136" i="220"/>
  <c r="BC136" i="220"/>
  <c r="BB136" i="220"/>
  <c r="BA136" i="220"/>
  <c r="AZ136" i="220"/>
  <c r="AY136" i="220"/>
  <c r="AX136" i="220"/>
  <c r="AW136" i="220"/>
  <c r="AV136" i="220"/>
  <c r="AU136" i="220"/>
  <c r="AT136" i="220"/>
  <c r="AS136" i="220"/>
  <c r="AR136" i="220"/>
  <c r="AQ136" i="220"/>
  <c r="AP136" i="220"/>
  <c r="AO136" i="220"/>
  <c r="AN136" i="220"/>
  <c r="AM136" i="220"/>
  <c r="AL136" i="220"/>
  <c r="AK136" i="220"/>
  <c r="AJ136" i="220"/>
  <c r="AI136" i="220"/>
  <c r="AH136" i="220"/>
  <c r="AG136" i="220"/>
  <c r="AF136" i="220"/>
  <c r="AE136" i="220"/>
  <c r="AD136" i="220"/>
  <c r="AC136" i="220"/>
  <c r="AB136" i="220"/>
  <c r="AA136" i="220"/>
  <c r="BF136" i="220" s="1"/>
  <c r="BH136" i="220" s="1"/>
  <c r="L136" i="220"/>
  <c r="J136" i="220"/>
  <c r="BE134" i="220"/>
  <c r="BD134" i="220"/>
  <c r="BC134" i="220"/>
  <c r="BB134" i="220"/>
  <c r="BA134" i="220"/>
  <c r="AZ134" i="220"/>
  <c r="AY134" i="220"/>
  <c r="AX134" i="220"/>
  <c r="AW134" i="220"/>
  <c r="AV134" i="220"/>
  <c r="AU134" i="220"/>
  <c r="AT134" i="220"/>
  <c r="AS134" i="220"/>
  <c r="AR134" i="220"/>
  <c r="AQ134" i="220"/>
  <c r="AP134" i="220"/>
  <c r="AO134" i="220"/>
  <c r="AN134" i="220"/>
  <c r="AM134" i="220"/>
  <c r="AL134" i="220"/>
  <c r="AK134" i="220"/>
  <c r="AJ134" i="220"/>
  <c r="AI134" i="220"/>
  <c r="AH134" i="220"/>
  <c r="AG134" i="220"/>
  <c r="AF134" i="220"/>
  <c r="AE134" i="220"/>
  <c r="AD134" i="220"/>
  <c r="AC134" i="220"/>
  <c r="AB134" i="220"/>
  <c r="AA134" i="220"/>
  <c r="L134" i="220"/>
  <c r="J134" i="220"/>
  <c r="BE132" i="220"/>
  <c r="BD132" i="220"/>
  <c r="BC132" i="220"/>
  <c r="BB132" i="220"/>
  <c r="BA132" i="220"/>
  <c r="AZ132" i="220"/>
  <c r="AY132" i="220"/>
  <c r="AX132" i="220"/>
  <c r="AW132" i="220"/>
  <c r="AV132" i="220"/>
  <c r="AU132" i="220"/>
  <c r="AT132" i="220"/>
  <c r="AS132" i="220"/>
  <c r="AR132" i="220"/>
  <c r="AQ132" i="220"/>
  <c r="AP132" i="220"/>
  <c r="AO132" i="220"/>
  <c r="AN132" i="220"/>
  <c r="AM132" i="220"/>
  <c r="AL132" i="220"/>
  <c r="AK132" i="220"/>
  <c r="AJ132" i="220"/>
  <c r="AI132" i="220"/>
  <c r="AH132" i="220"/>
  <c r="AG132" i="220"/>
  <c r="AF132" i="220"/>
  <c r="AE132" i="220"/>
  <c r="AD132" i="220"/>
  <c r="AC132" i="220"/>
  <c r="AB132" i="220"/>
  <c r="AA132" i="220"/>
  <c r="BF132" i="220" s="1"/>
  <c r="BH132" i="220" s="1"/>
  <c r="L132" i="220"/>
  <c r="J132" i="220"/>
  <c r="BE130" i="220"/>
  <c r="BD130" i="220"/>
  <c r="BC130" i="220"/>
  <c r="BB130" i="220"/>
  <c r="BA130" i="220"/>
  <c r="AZ130" i="220"/>
  <c r="AY130" i="220"/>
  <c r="AX130" i="220"/>
  <c r="AW130" i="220"/>
  <c r="AV130" i="220"/>
  <c r="AU130" i="220"/>
  <c r="AT130" i="220"/>
  <c r="AS130" i="220"/>
  <c r="AR130" i="220"/>
  <c r="AQ130" i="220"/>
  <c r="AP130" i="220"/>
  <c r="AO130" i="220"/>
  <c r="AN130" i="220"/>
  <c r="AM130" i="220"/>
  <c r="AL130" i="220"/>
  <c r="AK130" i="220"/>
  <c r="AJ130" i="220"/>
  <c r="AI130" i="220"/>
  <c r="AH130" i="220"/>
  <c r="AG130" i="220"/>
  <c r="AF130" i="220"/>
  <c r="AE130" i="220"/>
  <c r="AD130" i="220"/>
  <c r="AC130" i="220"/>
  <c r="AB130" i="220"/>
  <c r="AA130" i="220"/>
  <c r="L130" i="220"/>
  <c r="J130" i="220"/>
  <c r="BE128" i="220"/>
  <c r="BD128" i="220"/>
  <c r="BC128" i="220"/>
  <c r="BB128" i="220"/>
  <c r="BA128" i="220"/>
  <c r="AZ128" i="220"/>
  <c r="AY128" i="220"/>
  <c r="AX128" i="220"/>
  <c r="AW128" i="220"/>
  <c r="AV128" i="220"/>
  <c r="AU128" i="220"/>
  <c r="AT128" i="220"/>
  <c r="AS128" i="220"/>
  <c r="AR128" i="220"/>
  <c r="AQ128" i="220"/>
  <c r="AP128" i="220"/>
  <c r="AO128" i="220"/>
  <c r="AN128" i="220"/>
  <c r="AM128" i="220"/>
  <c r="AL128" i="220"/>
  <c r="AK128" i="220"/>
  <c r="AJ128" i="220"/>
  <c r="AI128" i="220"/>
  <c r="AH128" i="220"/>
  <c r="AG128" i="220"/>
  <c r="AF128" i="220"/>
  <c r="AE128" i="220"/>
  <c r="AD128" i="220"/>
  <c r="AC128" i="220"/>
  <c r="AB128" i="220"/>
  <c r="AA128" i="220"/>
  <c r="BF128" i="220" s="1"/>
  <c r="BH128" i="220" s="1"/>
  <c r="L128" i="220"/>
  <c r="J128" i="220"/>
  <c r="BE126" i="220"/>
  <c r="BD126" i="220"/>
  <c r="BC126" i="220"/>
  <c r="BB126" i="220"/>
  <c r="BA126" i="220"/>
  <c r="AZ126" i="220"/>
  <c r="AY126" i="220"/>
  <c r="AX126" i="220"/>
  <c r="AW126" i="220"/>
  <c r="AV126" i="220"/>
  <c r="AU126" i="220"/>
  <c r="AT126" i="220"/>
  <c r="AS126" i="220"/>
  <c r="AR126" i="220"/>
  <c r="AQ126" i="220"/>
  <c r="AP126" i="220"/>
  <c r="AO126" i="220"/>
  <c r="AN126" i="220"/>
  <c r="AM126" i="220"/>
  <c r="AL126" i="220"/>
  <c r="AK126" i="220"/>
  <c r="AJ126" i="220"/>
  <c r="AI126" i="220"/>
  <c r="AH126" i="220"/>
  <c r="AG126" i="220"/>
  <c r="AF126" i="220"/>
  <c r="AE126" i="220"/>
  <c r="AD126" i="220"/>
  <c r="AC126" i="220"/>
  <c r="AB126" i="220"/>
  <c r="AA126" i="220"/>
  <c r="L126" i="220"/>
  <c r="J126" i="220"/>
  <c r="BE124" i="220"/>
  <c r="BD124" i="220"/>
  <c r="BC124" i="220"/>
  <c r="BB124" i="220"/>
  <c r="BA124" i="220"/>
  <c r="AZ124" i="220"/>
  <c r="AY124" i="220"/>
  <c r="AX124" i="220"/>
  <c r="AW124" i="220"/>
  <c r="AV124" i="220"/>
  <c r="AU124" i="220"/>
  <c r="AT124" i="220"/>
  <c r="AS124" i="220"/>
  <c r="AR124" i="220"/>
  <c r="AQ124" i="220"/>
  <c r="AP124" i="220"/>
  <c r="AO124" i="220"/>
  <c r="AN124" i="220"/>
  <c r="AM124" i="220"/>
  <c r="AL124" i="220"/>
  <c r="AK124" i="220"/>
  <c r="AJ124" i="220"/>
  <c r="AI124" i="220"/>
  <c r="AH124" i="220"/>
  <c r="AG124" i="220"/>
  <c r="AF124" i="220"/>
  <c r="AE124" i="220"/>
  <c r="AD124" i="220"/>
  <c r="AC124" i="220"/>
  <c r="AB124" i="220"/>
  <c r="AA124" i="220"/>
  <c r="BF124" i="220" s="1"/>
  <c r="BH124" i="220" s="1"/>
  <c r="L124" i="220"/>
  <c r="J124" i="220"/>
  <c r="BE122" i="220"/>
  <c r="BD122" i="220"/>
  <c r="BC122" i="220"/>
  <c r="BB122" i="220"/>
  <c r="BA122" i="220"/>
  <c r="AZ122" i="220"/>
  <c r="AY122" i="220"/>
  <c r="AX122" i="220"/>
  <c r="AW122" i="220"/>
  <c r="AV122" i="220"/>
  <c r="AU122" i="220"/>
  <c r="AT122" i="220"/>
  <c r="AS122" i="220"/>
  <c r="AR122" i="220"/>
  <c r="AQ122" i="220"/>
  <c r="AP122" i="220"/>
  <c r="AO122" i="220"/>
  <c r="AN122" i="220"/>
  <c r="AM122" i="220"/>
  <c r="AL122" i="220"/>
  <c r="AK122" i="220"/>
  <c r="AJ122" i="220"/>
  <c r="AI122" i="220"/>
  <c r="AH122" i="220"/>
  <c r="AG122" i="220"/>
  <c r="AF122" i="220"/>
  <c r="AE122" i="220"/>
  <c r="AD122" i="220"/>
  <c r="AC122" i="220"/>
  <c r="AB122" i="220"/>
  <c r="AA122" i="220"/>
  <c r="L122" i="220"/>
  <c r="J122" i="220"/>
  <c r="BE120" i="220"/>
  <c r="BD120" i="220"/>
  <c r="BC120" i="220"/>
  <c r="BB120" i="220"/>
  <c r="BA120" i="220"/>
  <c r="AZ120" i="220"/>
  <c r="AY120" i="220"/>
  <c r="AX120" i="220"/>
  <c r="AW120" i="220"/>
  <c r="AV120" i="220"/>
  <c r="AU120" i="220"/>
  <c r="AT120" i="220"/>
  <c r="AS120" i="220"/>
  <c r="AR120" i="220"/>
  <c r="AQ120" i="220"/>
  <c r="AP120" i="220"/>
  <c r="AO120" i="220"/>
  <c r="AN120" i="220"/>
  <c r="AM120" i="220"/>
  <c r="AL120" i="220"/>
  <c r="AK120" i="220"/>
  <c r="AJ120" i="220"/>
  <c r="AI120" i="220"/>
  <c r="AH120" i="220"/>
  <c r="AG120" i="220"/>
  <c r="AF120" i="220"/>
  <c r="AE120" i="220"/>
  <c r="AD120" i="220"/>
  <c r="AC120" i="220"/>
  <c r="AB120" i="220"/>
  <c r="AA120" i="220"/>
  <c r="BF120" i="220" s="1"/>
  <c r="BH120" i="220" s="1"/>
  <c r="L120" i="220"/>
  <c r="J120" i="220"/>
  <c r="BE118" i="220"/>
  <c r="BD118" i="220"/>
  <c r="BC118" i="220"/>
  <c r="BB118" i="220"/>
  <c r="BA118" i="220"/>
  <c r="AZ118" i="220"/>
  <c r="AY118" i="220"/>
  <c r="AX118" i="220"/>
  <c r="AW118" i="220"/>
  <c r="AV118" i="220"/>
  <c r="AU118" i="220"/>
  <c r="AT118" i="220"/>
  <c r="AS118" i="220"/>
  <c r="AR118" i="220"/>
  <c r="AQ118" i="220"/>
  <c r="AP118" i="220"/>
  <c r="AO118" i="220"/>
  <c r="AN118" i="220"/>
  <c r="AM118" i="220"/>
  <c r="AL118" i="220"/>
  <c r="AK118" i="220"/>
  <c r="AJ118" i="220"/>
  <c r="AI118" i="220"/>
  <c r="AH118" i="220"/>
  <c r="AG118" i="220"/>
  <c r="AF118" i="220"/>
  <c r="AE118" i="220"/>
  <c r="AD118" i="220"/>
  <c r="AC118" i="220"/>
  <c r="AB118" i="220"/>
  <c r="AA118" i="220"/>
  <c r="L118" i="220"/>
  <c r="J118" i="220"/>
  <c r="BE116" i="220"/>
  <c r="BD116" i="220"/>
  <c r="BC116" i="220"/>
  <c r="BB116" i="220"/>
  <c r="BA116" i="220"/>
  <c r="AZ116" i="220"/>
  <c r="AY116" i="220"/>
  <c r="AX116" i="220"/>
  <c r="AW116" i="220"/>
  <c r="AV116" i="220"/>
  <c r="AU116" i="220"/>
  <c r="AT116" i="220"/>
  <c r="AS116" i="220"/>
  <c r="AR116" i="220"/>
  <c r="AQ116" i="220"/>
  <c r="AP116" i="220"/>
  <c r="AO116" i="220"/>
  <c r="AN116" i="220"/>
  <c r="AM116" i="220"/>
  <c r="AL116" i="220"/>
  <c r="AK116" i="220"/>
  <c r="AJ116" i="220"/>
  <c r="AI116" i="220"/>
  <c r="AH116" i="220"/>
  <c r="AG116" i="220"/>
  <c r="AF116" i="220"/>
  <c r="AE116" i="220"/>
  <c r="AD116" i="220"/>
  <c r="AC116" i="220"/>
  <c r="AB116" i="220"/>
  <c r="AA116" i="220"/>
  <c r="BF116" i="220" s="1"/>
  <c r="BH116" i="220" s="1"/>
  <c r="L116" i="220"/>
  <c r="J116" i="220"/>
  <c r="BE114" i="220"/>
  <c r="BD114" i="220"/>
  <c r="BC114" i="220"/>
  <c r="BB114" i="220"/>
  <c r="BA114" i="220"/>
  <c r="AZ114" i="220"/>
  <c r="AY114" i="220"/>
  <c r="AX114" i="220"/>
  <c r="AW114" i="220"/>
  <c r="AV114" i="220"/>
  <c r="AU114" i="220"/>
  <c r="AT114" i="220"/>
  <c r="AS114" i="220"/>
  <c r="AR114" i="220"/>
  <c r="AQ114" i="220"/>
  <c r="AP114" i="220"/>
  <c r="AO114" i="220"/>
  <c r="AN114" i="220"/>
  <c r="AM114" i="220"/>
  <c r="AL114" i="220"/>
  <c r="AK114" i="220"/>
  <c r="AJ114" i="220"/>
  <c r="AI114" i="220"/>
  <c r="AH114" i="220"/>
  <c r="AG114" i="220"/>
  <c r="AF114" i="220"/>
  <c r="AE114" i="220"/>
  <c r="AD114" i="220"/>
  <c r="AC114" i="220"/>
  <c r="AB114" i="220"/>
  <c r="AA114" i="220"/>
  <c r="L114" i="220"/>
  <c r="J114" i="220"/>
  <c r="BE112" i="220"/>
  <c r="BD112" i="220"/>
  <c r="BC112" i="220"/>
  <c r="BB112" i="220"/>
  <c r="BA112" i="220"/>
  <c r="AZ112" i="220"/>
  <c r="AY112" i="220"/>
  <c r="AX112" i="220"/>
  <c r="AW112" i="220"/>
  <c r="AV112" i="220"/>
  <c r="AU112" i="220"/>
  <c r="AT112" i="220"/>
  <c r="AS112" i="220"/>
  <c r="AR112" i="220"/>
  <c r="AQ112" i="220"/>
  <c r="AP112" i="220"/>
  <c r="AO112" i="220"/>
  <c r="AN112" i="220"/>
  <c r="AM112" i="220"/>
  <c r="AL112" i="220"/>
  <c r="AK112" i="220"/>
  <c r="AJ112" i="220"/>
  <c r="AI112" i="220"/>
  <c r="AH112" i="220"/>
  <c r="AG112" i="220"/>
  <c r="AF112" i="220"/>
  <c r="AE112" i="220"/>
  <c r="AD112" i="220"/>
  <c r="AC112" i="220"/>
  <c r="AB112" i="220"/>
  <c r="AA112" i="220"/>
  <c r="BF112" i="220" s="1"/>
  <c r="BH112" i="220" s="1"/>
  <c r="L112" i="220"/>
  <c r="J112" i="220"/>
  <c r="BE110" i="220"/>
  <c r="BD110" i="220"/>
  <c r="BC110" i="220"/>
  <c r="BB110" i="220"/>
  <c r="BA110" i="220"/>
  <c r="AZ110" i="220"/>
  <c r="AY110" i="220"/>
  <c r="AX110" i="220"/>
  <c r="AW110" i="220"/>
  <c r="AV110" i="220"/>
  <c r="AU110" i="220"/>
  <c r="AT110" i="220"/>
  <c r="AS110" i="220"/>
  <c r="AR110" i="220"/>
  <c r="AQ110" i="220"/>
  <c r="AP110" i="220"/>
  <c r="AO110" i="220"/>
  <c r="AN110" i="220"/>
  <c r="AM110" i="220"/>
  <c r="AL110" i="220"/>
  <c r="AK110" i="220"/>
  <c r="AJ110" i="220"/>
  <c r="AI110" i="220"/>
  <c r="AH110" i="220"/>
  <c r="AG110" i="220"/>
  <c r="AF110" i="220"/>
  <c r="AE110" i="220"/>
  <c r="AD110" i="220"/>
  <c r="AC110" i="220"/>
  <c r="AB110" i="220"/>
  <c r="AA110" i="220"/>
  <c r="L110" i="220"/>
  <c r="J110" i="220"/>
  <c r="BE108" i="220"/>
  <c r="BD108" i="220"/>
  <c r="BC108" i="220"/>
  <c r="BB108" i="220"/>
  <c r="BA108" i="220"/>
  <c r="AZ108" i="220"/>
  <c r="AY108" i="220"/>
  <c r="AX108" i="220"/>
  <c r="AW108" i="220"/>
  <c r="AV108" i="220"/>
  <c r="AU108" i="220"/>
  <c r="AT108" i="220"/>
  <c r="AS108" i="220"/>
  <c r="AR108" i="220"/>
  <c r="AQ108" i="220"/>
  <c r="AP108" i="220"/>
  <c r="AO108" i="220"/>
  <c r="AN108" i="220"/>
  <c r="AM108" i="220"/>
  <c r="AL108" i="220"/>
  <c r="AK108" i="220"/>
  <c r="AJ108" i="220"/>
  <c r="AI108" i="220"/>
  <c r="AH108" i="220"/>
  <c r="AG108" i="220"/>
  <c r="AF108" i="220"/>
  <c r="AE108" i="220"/>
  <c r="AD108" i="220"/>
  <c r="AC108" i="220"/>
  <c r="AB108" i="220"/>
  <c r="AA108" i="220"/>
  <c r="BF108" i="220" s="1"/>
  <c r="BH108" i="220" s="1"/>
  <c r="L108" i="220"/>
  <c r="J108" i="220"/>
  <c r="BE106" i="220"/>
  <c r="BD106" i="220"/>
  <c r="BC106" i="220"/>
  <c r="BB106" i="220"/>
  <c r="BA106" i="220"/>
  <c r="AZ106" i="220"/>
  <c r="AY106" i="220"/>
  <c r="AX106" i="220"/>
  <c r="AW106" i="220"/>
  <c r="AV106" i="220"/>
  <c r="AU106" i="220"/>
  <c r="AT106" i="220"/>
  <c r="AS106" i="220"/>
  <c r="AR106" i="220"/>
  <c r="AQ106" i="220"/>
  <c r="AP106" i="220"/>
  <c r="AO106" i="220"/>
  <c r="AN106" i="220"/>
  <c r="AM106" i="220"/>
  <c r="AL106" i="220"/>
  <c r="AK106" i="220"/>
  <c r="AJ106" i="220"/>
  <c r="AI106" i="220"/>
  <c r="AH106" i="220"/>
  <c r="AG106" i="220"/>
  <c r="AF106" i="220"/>
  <c r="AE106" i="220"/>
  <c r="AD106" i="220"/>
  <c r="AC106" i="220"/>
  <c r="AB106" i="220"/>
  <c r="AA106" i="220"/>
  <c r="L106" i="220"/>
  <c r="J106" i="220"/>
  <c r="BE104" i="220"/>
  <c r="BD104" i="220"/>
  <c r="BC104" i="220"/>
  <c r="BB104" i="220"/>
  <c r="BA104" i="220"/>
  <c r="AZ104" i="220"/>
  <c r="AY104" i="220"/>
  <c r="AX104" i="220"/>
  <c r="AW104" i="220"/>
  <c r="AV104" i="220"/>
  <c r="AU104" i="220"/>
  <c r="AT104" i="220"/>
  <c r="AS104" i="220"/>
  <c r="AR104" i="220"/>
  <c r="AQ104" i="220"/>
  <c r="AP104" i="220"/>
  <c r="AO104" i="220"/>
  <c r="AN104" i="220"/>
  <c r="AM104" i="220"/>
  <c r="AL104" i="220"/>
  <c r="AK104" i="220"/>
  <c r="AJ104" i="220"/>
  <c r="AI104" i="220"/>
  <c r="AH104" i="220"/>
  <c r="AG104" i="220"/>
  <c r="AF104" i="220"/>
  <c r="AE104" i="220"/>
  <c r="AD104" i="220"/>
  <c r="AC104" i="220"/>
  <c r="AB104" i="220"/>
  <c r="AA104" i="220"/>
  <c r="BF104" i="220" s="1"/>
  <c r="BH104" i="220" s="1"/>
  <c r="L104" i="220"/>
  <c r="J104" i="220"/>
  <c r="BE102" i="220"/>
  <c r="BD102" i="220"/>
  <c r="BC102" i="220"/>
  <c r="BB102" i="220"/>
  <c r="BA102" i="220"/>
  <c r="AZ102" i="220"/>
  <c r="AY102" i="220"/>
  <c r="AX102" i="220"/>
  <c r="AW102" i="220"/>
  <c r="AV102" i="220"/>
  <c r="AU102" i="220"/>
  <c r="AT102" i="220"/>
  <c r="AS102" i="220"/>
  <c r="AR102" i="220"/>
  <c r="AQ102" i="220"/>
  <c r="AP102" i="220"/>
  <c r="AO102" i="220"/>
  <c r="AN102" i="220"/>
  <c r="AM102" i="220"/>
  <c r="AL102" i="220"/>
  <c r="AK102" i="220"/>
  <c r="AJ102" i="220"/>
  <c r="AI102" i="220"/>
  <c r="AH102" i="220"/>
  <c r="AG102" i="220"/>
  <c r="AF102" i="220"/>
  <c r="AE102" i="220"/>
  <c r="AD102" i="220"/>
  <c r="AC102" i="220"/>
  <c r="AB102" i="220"/>
  <c r="AA102" i="220"/>
  <c r="L102" i="220"/>
  <c r="J102" i="220"/>
  <c r="BE100" i="220"/>
  <c r="BD100" i="220"/>
  <c r="BC100" i="220"/>
  <c r="BB100" i="220"/>
  <c r="BA100" i="220"/>
  <c r="AZ100" i="220"/>
  <c r="AY100" i="220"/>
  <c r="AX100" i="220"/>
  <c r="AW100" i="220"/>
  <c r="AV100" i="220"/>
  <c r="AU100" i="220"/>
  <c r="AT100" i="220"/>
  <c r="AS100" i="220"/>
  <c r="AR100" i="220"/>
  <c r="AQ100" i="220"/>
  <c r="AP100" i="220"/>
  <c r="AO100" i="220"/>
  <c r="AN100" i="220"/>
  <c r="AM100" i="220"/>
  <c r="AL100" i="220"/>
  <c r="AK100" i="220"/>
  <c r="AJ100" i="220"/>
  <c r="AI100" i="220"/>
  <c r="AH100" i="220"/>
  <c r="AG100" i="220"/>
  <c r="AF100" i="220"/>
  <c r="AE100" i="220"/>
  <c r="AD100" i="220"/>
  <c r="AC100" i="220"/>
  <c r="AB100" i="220"/>
  <c r="AA100" i="220"/>
  <c r="BF100" i="220" s="1"/>
  <c r="BH100" i="220" s="1"/>
  <c r="L100" i="220"/>
  <c r="J100" i="220"/>
  <c r="BE98" i="220"/>
  <c r="BD98" i="220"/>
  <c r="BC98" i="220"/>
  <c r="BB98" i="220"/>
  <c r="BA98" i="220"/>
  <c r="AZ98" i="220"/>
  <c r="AY98" i="220"/>
  <c r="AX98" i="220"/>
  <c r="AW98" i="220"/>
  <c r="AV98" i="220"/>
  <c r="AU98" i="220"/>
  <c r="AT98" i="220"/>
  <c r="AS98" i="220"/>
  <c r="AR98" i="220"/>
  <c r="AQ98" i="220"/>
  <c r="AP98" i="220"/>
  <c r="AO98" i="220"/>
  <c r="AN98" i="220"/>
  <c r="AM98" i="220"/>
  <c r="AL98" i="220"/>
  <c r="AK98" i="220"/>
  <c r="AJ98" i="220"/>
  <c r="AI98" i="220"/>
  <c r="AH98" i="220"/>
  <c r="AG98" i="220"/>
  <c r="AF98" i="220"/>
  <c r="AE98" i="220"/>
  <c r="AD98" i="220"/>
  <c r="AC98" i="220"/>
  <c r="AB98" i="220"/>
  <c r="AA98" i="220"/>
  <c r="L98" i="220"/>
  <c r="J98" i="220"/>
  <c r="BE96" i="220"/>
  <c r="BD96" i="220"/>
  <c r="BC96" i="220"/>
  <c r="BB96" i="220"/>
  <c r="BA96" i="220"/>
  <c r="AZ96" i="220"/>
  <c r="AY96" i="220"/>
  <c r="AX96" i="220"/>
  <c r="AW96" i="220"/>
  <c r="AV96" i="220"/>
  <c r="AU96" i="220"/>
  <c r="AT96" i="220"/>
  <c r="AS96" i="220"/>
  <c r="AR96" i="220"/>
  <c r="AQ96" i="220"/>
  <c r="AP96" i="220"/>
  <c r="AO96" i="220"/>
  <c r="AN96" i="220"/>
  <c r="AM96" i="220"/>
  <c r="AL96" i="220"/>
  <c r="AK96" i="220"/>
  <c r="AJ96" i="220"/>
  <c r="AI96" i="220"/>
  <c r="AH96" i="220"/>
  <c r="AG96" i="220"/>
  <c r="AF96" i="220"/>
  <c r="AE96" i="220"/>
  <c r="AD96" i="220"/>
  <c r="AC96" i="220"/>
  <c r="AB96" i="220"/>
  <c r="AA96" i="220"/>
  <c r="BF96" i="220" s="1"/>
  <c r="BH96" i="220" s="1"/>
  <c r="L96" i="220"/>
  <c r="J96" i="220"/>
  <c r="BE94" i="220"/>
  <c r="BD94" i="220"/>
  <c r="BC94" i="220"/>
  <c r="BB94" i="220"/>
  <c r="BA94" i="220"/>
  <c r="AZ94" i="220"/>
  <c r="AY94" i="220"/>
  <c r="AX94" i="220"/>
  <c r="AW94" i="220"/>
  <c r="AV94" i="220"/>
  <c r="AU94" i="220"/>
  <c r="AT94" i="220"/>
  <c r="AS94" i="220"/>
  <c r="AR94" i="220"/>
  <c r="AQ94" i="220"/>
  <c r="AP94" i="220"/>
  <c r="AO94" i="220"/>
  <c r="AN94" i="220"/>
  <c r="AM94" i="220"/>
  <c r="AL94" i="220"/>
  <c r="AK94" i="220"/>
  <c r="AJ94" i="220"/>
  <c r="AI94" i="220"/>
  <c r="AH94" i="220"/>
  <c r="AG94" i="220"/>
  <c r="AF94" i="220"/>
  <c r="AE94" i="220"/>
  <c r="AD94" i="220"/>
  <c r="AC94" i="220"/>
  <c r="AB94" i="220"/>
  <c r="AA94" i="220"/>
  <c r="L94" i="220"/>
  <c r="J94" i="220"/>
  <c r="BE92" i="220"/>
  <c r="BD92" i="220"/>
  <c r="BC92" i="220"/>
  <c r="BB92" i="220"/>
  <c r="BA92" i="220"/>
  <c r="AZ92" i="220"/>
  <c r="AY92" i="220"/>
  <c r="AX92" i="220"/>
  <c r="AW92" i="220"/>
  <c r="AV92" i="220"/>
  <c r="AU92" i="220"/>
  <c r="AT92" i="220"/>
  <c r="AS92" i="220"/>
  <c r="AR92" i="220"/>
  <c r="AQ92" i="220"/>
  <c r="AP92" i="220"/>
  <c r="AO92" i="220"/>
  <c r="AN92" i="220"/>
  <c r="AM92" i="220"/>
  <c r="AL92" i="220"/>
  <c r="AK92" i="220"/>
  <c r="AJ92" i="220"/>
  <c r="AI92" i="220"/>
  <c r="AH92" i="220"/>
  <c r="AG92" i="220"/>
  <c r="AF92" i="220"/>
  <c r="AE92" i="220"/>
  <c r="AD92" i="220"/>
  <c r="AC92" i="220"/>
  <c r="AB92" i="220"/>
  <c r="AA92" i="220"/>
  <c r="BF92" i="220" s="1"/>
  <c r="BH92" i="220" s="1"/>
  <c r="L92" i="220"/>
  <c r="J92" i="220"/>
  <c r="BE90" i="220"/>
  <c r="BD90" i="220"/>
  <c r="BC90" i="220"/>
  <c r="BB90" i="220"/>
  <c r="BA90" i="220"/>
  <c r="AZ90" i="220"/>
  <c r="AY90" i="220"/>
  <c r="AX90" i="220"/>
  <c r="AW90" i="220"/>
  <c r="AV90" i="220"/>
  <c r="AU90" i="220"/>
  <c r="AT90" i="220"/>
  <c r="AS90" i="220"/>
  <c r="AR90" i="220"/>
  <c r="AQ90" i="220"/>
  <c r="AP90" i="220"/>
  <c r="AO90" i="220"/>
  <c r="AN90" i="220"/>
  <c r="AM90" i="220"/>
  <c r="AL90" i="220"/>
  <c r="AK90" i="220"/>
  <c r="AJ90" i="220"/>
  <c r="AI90" i="220"/>
  <c r="AH90" i="220"/>
  <c r="AG90" i="220"/>
  <c r="AF90" i="220"/>
  <c r="AE90" i="220"/>
  <c r="AD90" i="220"/>
  <c r="AC90" i="220"/>
  <c r="AB90" i="220"/>
  <c r="AA90" i="220"/>
  <c r="L90" i="220"/>
  <c r="J90" i="220"/>
  <c r="BE88" i="220"/>
  <c r="BD88" i="220"/>
  <c r="BC88" i="220"/>
  <c r="BB88" i="220"/>
  <c r="BA88" i="220"/>
  <c r="AZ88" i="220"/>
  <c r="AY88" i="220"/>
  <c r="AX88" i="220"/>
  <c r="AW88" i="220"/>
  <c r="AV88" i="220"/>
  <c r="AU88" i="220"/>
  <c r="AT88" i="220"/>
  <c r="AS88" i="220"/>
  <c r="AR88" i="220"/>
  <c r="AQ88" i="220"/>
  <c r="AP88" i="220"/>
  <c r="AO88" i="220"/>
  <c r="AN88" i="220"/>
  <c r="AM88" i="220"/>
  <c r="AL88" i="220"/>
  <c r="AK88" i="220"/>
  <c r="AJ88" i="220"/>
  <c r="AI88" i="220"/>
  <c r="AH88" i="220"/>
  <c r="AG88" i="220"/>
  <c r="AF88" i="220"/>
  <c r="AE88" i="220"/>
  <c r="AD88" i="220"/>
  <c r="AC88" i="220"/>
  <c r="AB88" i="220"/>
  <c r="AA88" i="220"/>
  <c r="BF88" i="220" s="1"/>
  <c r="BH88" i="220" s="1"/>
  <c r="L88" i="220"/>
  <c r="J88" i="220"/>
  <c r="BE86" i="220"/>
  <c r="BD86" i="220"/>
  <c r="BC86" i="220"/>
  <c r="BB86" i="220"/>
  <c r="BA86" i="220"/>
  <c r="AZ86" i="220"/>
  <c r="AY86" i="220"/>
  <c r="AX86" i="220"/>
  <c r="AW86" i="220"/>
  <c r="AV86" i="220"/>
  <c r="AU86" i="220"/>
  <c r="AT86" i="220"/>
  <c r="AS86" i="220"/>
  <c r="AR86" i="220"/>
  <c r="AQ86" i="220"/>
  <c r="AP86" i="220"/>
  <c r="AO86" i="220"/>
  <c r="AN86" i="220"/>
  <c r="AM86" i="220"/>
  <c r="AL86" i="220"/>
  <c r="AK86" i="220"/>
  <c r="AJ86" i="220"/>
  <c r="AI86" i="220"/>
  <c r="AH86" i="220"/>
  <c r="AG86" i="220"/>
  <c r="AF86" i="220"/>
  <c r="AE86" i="220"/>
  <c r="AD86" i="220"/>
  <c r="AC86" i="220"/>
  <c r="AB86" i="220"/>
  <c r="AA86" i="220"/>
  <c r="L86" i="220"/>
  <c r="J86" i="220"/>
  <c r="BE84" i="220"/>
  <c r="BD84" i="220"/>
  <c r="BC84" i="220"/>
  <c r="BB84" i="220"/>
  <c r="BA84" i="220"/>
  <c r="AZ84" i="220"/>
  <c r="AY84" i="220"/>
  <c r="AX84" i="220"/>
  <c r="AW84" i="220"/>
  <c r="AV84" i="220"/>
  <c r="AU84" i="220"/>
  <c r="AT84" i="220"/>
  <c r="AS84" i="220"/>
  <c r="AR84" i="220"/>
  <c r="AQ84" i="220"/>
  <c r="AP84" i="220"/>
  <c r="AO84" i="220"/>
  <c r="AN84" i="220"/>
  <c r="AM84" i="220"/>
  <c r="AL84" i="220"/>
  <c r="AK84" i="220"/>
  <c r="AJ84" i="220"/>
  <c r="AI84" i="220"/>
  <c r="AH84" i="220"/>
  <c r="AG84" i="220"/>
  <c r="AF84" i="220"/>
  <c r="AE84" i="220"/>
  <c r="AD84" i="220"/>
  <c r="AC84" i="220"/>
  <c r="AB84" i="220"/>
  <c r="AA84" i="220"/>
  <c r="BF84" i="220" s="1"/>
  <c r="BH84" i="220" s="1"/>
  <c r="L84" i="220"/>
  <c r="J84" i="220"/>
  <c r="BE82" i="220"/>
  <c r="BD82" i="220"/>
  <c r="BC82" i="220"/>
  <c r="BB82" i="220"/>
  <c r="BA82" i="220"/>
  <c r="AZ82" i="220"/>
  <c r="AY82" i="220"/>
  <c r="AX82" i="220"/>
  <c r="AW82" i="220"/>
  <c r="AV82" i="220"/>
  <c r="AU82" i="220"/>
  <c r="AT82" i="220"/>
  <c r="AS82" i="220"/>
  <c r="AR82" i="220"/>
  <c r="AQ82" i="220"/>
  <c r="AP82" i="220"/>
  <c r="AO82" i="220"/>
  <c r="AN82" i="220"/>
  <c r="AM82" i="220"/>
  <c r="AL82" i="220"/>
  <c r="AK82" i="220"/>
  <c r="AJ82" i="220"/>
  <c r="AI82" i="220"/>
  <c r="AH82" i="220"/>
  <c r="AG82" i="220"/>
  <c r="AF82" i="220"/>
  <c r="AE82" i="220"/>
  <c r="AD82" i="220"/>
  <c r="AC82" i="220"/>
  <c r="AB82" i="220"/>
  <c r="AA82" i="220"/>
  <c r="L82" i="220"/>
  <c r="J82" i="220"/>
  <c r="BE80" i="220"/>
  <c r="BD80" i="220"/>
  <c r="BC80" i="220"/>
  <c r="BB80" i="220"/>
  <c r="BA80" i="220"/>
  <c r="AZ80" i="220"/>
  <c r="AY80" i="220"/>
  <c r="AX80" i="220"/>
  <c r="AW80" i="220"/>
  <c r="AV80" i="220"/>
  <c r="AU80" i="220"/>
  <c r="AT80" i="220"/>
  <c r="AS80" i="220"/>
  <c r="AR80" i="220"/>
  <c r="AQ80" i="220"/>
  <c r="AP80" i="220"/>
  <c r="AO80" i="220"/>
  <c r="AN80" i="220"/>
  <c r="AM80" i="220"/>
  <c r="AL80" i="220"/>
  <c r="AK80" i="220"/>
  <c r="AJ80" i="220"/>
  <c r="AI80" i="220"/>
  <c r="AH80" i="220"/>
  <c r="AG80" i="220"/>
  <c r="AF80" i="220"/>
  <c r="AE80" i="220"/>
  <c r="AD80" i="220"/>
  <c r="AC80" i="220"/>
  <c r="AB80" i="220"/>
  <c r="AA80" i="220"/>
  <c r="BF80" i="220" s="1"/>
  <c r="BH80" i="220" s="1"/>
  <c r="L80" i="220"/>
  <c r="J80" i="220"/>
  <c r="BE78" i="220"/>
  <c r="BD78" i="220"/>
  <c r="BC78" i="220"/>
  <c r="BB78" i="220"/>
  <c r="BA78" i="220"/>
  <c r="AZ78" i="220"/>
  <c r="AY78" i="220"/>
  <c r="AX78" i="220"/>
  <c r="AW78" i="220"/>
  <c r="AV78" i="220"/>
  <c r="AU78" i="220"/>
  <c r="AT78" i="220"/>
  <c r="AS78" i="220"/>
  <c r="AR78" i="220"/>
  <c r="AQ78" i="220"/>
  <c r="AP78" i="220"/>
  <c r="AO78" i="220"/>
  <c r="AN78" i="220"/>
  <c r="AM78" i="220"/>
  <c r="AL78" i="220"/>
  <c r="AK78" i="220"/>
  <c r="AJ78" i="220"/>
  <c r="AI78" i="220"/>
  <c r="AH78" i="220"/>
  <c r="AG78" i="220"/>
  <c r="AF78" i="220"/>
  <c r="AE78" i="220"/>
  <c r="AD78" i="220"/>
  <c r="AC78" i="220"/>
  <c r="AB78" i="220"/>
  <c r="AA78" i="220"/>
  <c r="L78" i="220"/>
  <c r="J78" i="220"/>
  <c r="BE76" i="220"/>
  <c r="BD76" i="220"/>
  <c r="BC76" i="220"/>
  <c r="BB76" i="220"/>
  <c r="BA76" i="220"/>
  <c r="AZ76" i="220"/>
  <c r="AY76" i="220"/>
  <c r="AX76" i="220"/>
  <c r="AW76" i="220"/>
  <c r="AV76" i="220"/>
  <c r="AU76" i="220"/>
  <c r="AT76" i="220"/>
  <c r="AS76" i="220"/>
  <c r="AR76" i="220"/>
  <c r="AQ76" i="220"/>
  <c r="AP76" i="220"/>
  <c r="AO76" i="220"/>
  <c r="AN76" i="220"/>
  <c r="AM76" i="220"/>
  <c r="AL76" i="220"/>
  <c r="AK76" i="220"/>
  <c r="AJ76" i="220"/>
  <c r="AI76" i="220"/>
  <c r="AH76" i="220"/>
  <c r="AG76" i="220"/>
  <c r="AF76" i="220"/>
  <c r="AE76" i="220"/>
  <c r="AD76" i="220"/>
  <c r="AC76" i="220"/>
  <c r="AB76" i="220"/>
  <c r="AA76" i="220"/>
  <c r="BF76" i="220" s="1"/>
  <c r="BH76" i="220" s="1"/>
  <c r="L76" i="220"/>
  <c r="J76" i="220"/>
  <c r="BE74" i="220"/>
  <c r="BD74" i="220"/>
  <c r="BC74" i="220"/>
  <c r="BB74" i="220"/>
  <c r="BA74" i="220"/>
  <c r="AZ74" i="220"/>
  <c r="AY74" i="220"/>
  <c r="AX74" i="220"/>
  <c r="AW74" i="220"/>
  <c r="AV74" i="220"/>
  <c r="AU74" i="220"/>
  <c r="AT74" i="220"/>
  <c r="AS74" i="220"/>
  <c r="AR74" i="220"/>
  <c r="AQ74" i="220"/>
  <c r="AP74" i="220"/>
  <c r="AO74" i="220"/>
  <c r="AN74" i="220"/>
  <c r="AM74" i="220"/>
  <c r="AL74" i="220"/>
  <c r="AK74" i="220"/>
  <c r="AJ74" i="220"/>
  <c r="AI74" i="220"/>
  <c r="AH74" i="220"/>
  <c r="AG74" i="220"/>
  <c r="AF74" i="220"/>
  <c r="AE74" i="220"/>
  <c r="AD74" i="220"/>
  <c r="AC74" i="220"/>
  <c r="AB74" i="220"/>
  <c r="AA74" i="220"/>
  <c r="L74" i="220"/>
  <c r="J74" i="220"/>
  <c r="BE72" i="220"/>
  <c r="BD72" i="220"/>
  <c r="BC72" i="220"/>
  <c r="BB72" i="220"/>
  <c r="BA72" i="220"/>
  <c r="AZ72" i="220"/>
  <c r="AY72" i="220"/>
  <c r="AX72" i="220"/>
  <c r="AW72" i="220"/>
  <c r="AV72" i="220"/>
  <c r="AU72" i="220"/>
  <c r="AT72" i="220"/>
  <c r="AS72" i="220"/>
  <c r="AR72" i="220"/>
  <c r="AQ72" i="220"/>
  <c r="AP72" i="220"/>
  <c r="AO72" i="220"/>
  <c r="AN72" i="220"/>
  <c r="AM72" i="220"/>
  <c r="AL72" i="220"/>
  <c r="AK72" i="220"/>
  <c r="AJ72" i="220"/>
  <c r="AI72" i="220"/>
  <c r="AH72" i="220"/>
  <c r="AG72" i="220"/>
  <c r="AF72" i="220"/>
  <c r="AE72" i="220"/>
  <c r="AD72" i="220"/>
  <c r="AC72" i="220"/>
  <c r="AB72" i="220"/>
  <c r="AA72" i="220"/>
  <c r="BF72" i="220" s="1"/>
  <c r="BH72" i="220" s="1"/>
  <c r="L72" i="220"/>
  <c r="J72" i="220"/>
  <c r="BE70" i="220"/>
  <c r="BD70" i="220"/>
  <c r="BC70" i="220"/>
  <c r="BB70" i="220"/>
  <c r="BA70" i="220"/>
  <c r="AZ70" i="220"/>
  <c r="AY70" i="220"/>
  <c r="AX70" i="220"/>
  <c r="AW70" i="220"/>
  <c r="AV70" i="220"/>
  <c r="AU70" i="220"/>
  <c r="AT70" i="220"/>
  <c r="AS70" i="220"/>
  <c r="AR70" i="220"/>
  <c r="AQ70" i="220"/>
  <c r="AP70" i="220"/>
  <c r="AO70" i="220"/>
  <c r="AN70" i="220"/>
  <c r="AM70" i="220"/>
  <c r="AL70" i="220"/>
  <c r="AK70" i="220"/>
  <c r="AJ70" i="220"/>
  <c r="AI70" i="220"/>
  <c r="AH70" i="220"/>
  <c r="AG70" i="220"/>
  <c r="AF70" i="220"/>
  <c r="AE70" i="220"/>
  <c r="AD70" i="220"/>
  <c r="AC70" i="220"/>
  <c r="AB70" i="220"/>
  <c r="AA70" i="220"/>
  <c r="L70" i="220"/>
  <c r="J70" i="220"/>
  <c r="BE68" i="220"/>
  <c r="BD68" i="220"/>
  <c r="BC68" i="220"/>
  <c r="BB68" i="220"/>
  <c r="BA68" i="220"/>
  <c r="AZ68" i="220"/>
  <c r="AY68" i="220"/>
  <c r="AX68" i="220"/>
  <c r="AW68" i="220"/>
  <c r="AV68" i="220"/>
  <c r="AU68" i="220"/>
  <c r="AT68" i="220"/>
  <c r="AS68" i="220"/>
  <c r="AR68" i="220"/>
  <c r="AQ68" i="220"/>
  <c r="AP68" i="220"/>
  <c r="AO68" i="220"/>
  <c r="AN68" i="220"/>
  <c r="AM68" i="220"/>
  <c r="AL68" i="220"/>
  <c r="AK68" i="220"/>
  <c r="AJ68" i="220"/>
  <c r="AI68" i="220"/>
  <c r="AH68" i="220"/>
  <c r="AG68" i="220"/>
  <c r="AF68" i="220"/>
  <c r="AE68" i="220"/>
  <c r="AD68" i="220"/>
  <c r="AC68" i="220"/>
  <c r="AB68" i="220"/>
  <c r="AA68" i="220"/>
  <c r="BF68" i="220" s="1"/>
  <c r="BH68" i="220" s="1"/>
  <c r="L68" i="220"/>
  <c r="J68" i="220"/>
  <c r="BE66" i="220"/>
  <c r="BD66" i="220"/>
  <c r="BC66" i="220"/>
  <c r="BB66" i="220"/>
  <c r="BA66" i="220"/>
  <c r="AZ66" i="220"/>
  <c r="AY66" i="220"/>
  <c r="AX66" i="220"/>
  <c r="AW66" i="220"/>
  <c r="AV66" i="220"/>
  <c r="AU66" i="220"/>
  <c r="AT66" i="220"/>
  <c r="AS66" i="220"/>
  <c r="AR66" i="220"/>
  <c r="AQ66" i="220"/>
  <c r="AP66" i="220"/>
  <c r="AO66" i="220"/>
  <c r="AN66" i="220"/>
  <c r="AM66" i="220"/>
  <c r="AL66" i="220"/>
  <c r="AK66" i="220"/>
  <c r="AJ66" i="220"/>
  <c r="AI66" i="220"/>
  <c r="AH66" i="220"/>
  <c r="AG66" i="220"/>
  <c r="AF66" i="220"/>
  <c r="AE66" i="220"/>
  <c r="AD66" i="220"/>
  <c r="AC66" i="220"/>
  <c r="AB66" i="220"/>
  <c r="AA66" i="220"/>
  <c r="L66" i="220"/>
  <c r="J66" i="220"/>
  <c r="BE64" i="220"/>
  <c r="BD64" i="220"/>
  <c r="BC64" i="220"/>
  <c r="BB64" i="220"/>
  <c r="BA64" i="220"/>
  <c r="AZ64" i="220"/>
  <c r="AY64" i="220"/>
  <c r="AX64" i="220"/>
  <c r="AW64" i="220"/>
  <c r="AV64" i="220"/>
  <c r="AU64" i="220"/>
  <c r="AT64" i="220"/>
  <c r="AS64" i="220"/>
  <c r="AR64" i="220"/>
  <c r="AQ64" i="220"/>
  <c r="AP64" i="220"/>
  <c r="AO64" i="220"/>
  <c r="AN64" i="220"/>
  <c r="AM64" i="220"/>
  <c r="AL64" i="220"/>
  <c r="AK64" i="220"/>
  <c r="AJ64" i="220"/>
  <c r="AI64" i="220"/>
  <c r="AH64" i="220"/>
  <c r="AG64" i="220"/>
  <c r="AF64" i="220"/>
  <c r="AE64" i="220"/>
  <c r="AD64" i="220"/>
  <c r="AC64" i="220"/>
  <c r="AB64" i="220"/>
  <c r="AA64" i="220"/>
  <c r="BF64" i="220" s="1"/>
  <c r="BH64" i="220" s="1"/>
  <c r="L64" i="220"/>
  <c r="J64" i="220"/>
  <c r="BE62" i="220"/>
  <c r="BD62" i="220"/>
  <c r="BC62" i="220"/>
  <c r="BB62" i="220"/>
  <c r="BA62" i="220"/>
  <c r="AZ62" i="220"/>
  <c r="AY62" i="220"/>
  <c r="AX62" i="220"/>
  <c r="AW62" i="220"/>
  <c r="AV62" i="220"/>
  <c r="AU62" i="220"/>
  <c r="AT62" i="220"/>
  <c r="AS62" i="220"/>
  <c r="AR62" i="220"/>
  <c r="AQ62" i="220"/>
  <c r="AP62" i="220"/>
  <c r="AO62" i="220"/>
  <c r="AN62" i="220"/>
  <c r="AM62" i="220"/>
  <c r="AL62" i="220"/>
  <c r="AK62" i="220"/>
  <c r="AJ62" i="220"/>
  <c r="AI62" i="220"/>
  <c r="AH62" i="220"/>
  <c r="AG62" i="220"/>
  <c r="AF62" i="220"/>
  <c r="AE62" i="220"/>
  <c r="AD62" i="220"/>
  <c r="AC62" i="220"/>
  <c r="AB62" i="220"/>
  <c r="AA62" i="220"/>
  <c r="L62" i="220"/>
  <c r="J62" i="220"/>
  <c r="BE60" i="220"/>
  <c r="BD60" i="220"/>
  <c r="BC60" i="220"/>
  <c r="BB60" i="220"/>
  <c r="BA60" i="220"/>
  <c r="AZ60" i="220"/>
  <c r="AY60" i="220"/>
  <c r="AX60" i="220"/>
  <c r="AW60" i="220"/>
  <c r="AV60" i="220"/>
  <c r="AU60" i="220"/>
  <c r="AT60" i="220"/>
  <c r="AS60" i="220"/>
  <c r="AR60" i="220"/>
  <c r="AQ60" i="220"/>
  <c r="AP60" i="220"/>
  <c r="AO60" i="220"/>
  <c r="AN60" i="220"/>
  <c r="AM60" i="220"/>
  <c r="AL60" i="220"/>
  <c r="AK60" i="220"/>
  <c r="AJ60" i="220"/>
  <c r="AI60" i="220"/>
  <c r="AH60" i="220"/>
  <c r="AG60" i="220"/>
  <c r="AF60" i="220"/>
  <c r="AE60" i="220"/>
  <c r="AD60" i="220"/>
  <c r="AC60" i="220"/>
  <c r="AB60" i="220"/>
  <c r="AA60" i="220"/>
  <c r="BF60" i="220" s="1"/>
  <c r="BH60" i="220" s="1"/>
  <c r="L60" i="220"/>
  <c r="J60" i="220"/>
  <c r="BE58" i="220"/>
  <c r="BD58" i="220"/>
  <c r="BC58" i="220"/>
  <c r="BB58" i="220"/>
  <c r="BA58" i="220"/>
  <c r="AZ58" i="220"/>
  <c r="AY58" i="220"/>
  <c r="AX58" i="220"/>
  <c r="AW58" i="220"/>
  <c r="AV58" i="220"/>
  <c r="AU58" i="220"/>
  <c r="AT58" i="220"/>
  <c r="AS58" i="220"/>
  <c r="AR58" i="220"/>
  <c r="AQ58" i="220"/>
  <c r="AP58" i="220"/>
  <c r="AO58" i="220"/>
  <c r="AN58" i="220"/>
  <c r="AM58" i="220"/>
  <c r="AL58" i="220"/>
  <c r="AK58" i="220"/>
  <c r="AJ58" i="220"/>
  <c r="AI58" i="220"/>
  <c r="AH58" i="220"/>
  <c r="AG58" i="220"/>
  <c r="AF58" i="220"/>
  <c r="AE58" i="220"/>
  <c r="AD58" i="220"/>
  <c r="AC58" i="220"/>
  <c r="AB58" i="220"/>
  <c r="AA58" i="220"/>
  <c r="L58" i="220"/>
  <c r="J58" i="220"/>
  <c r="BE56" i="220"/>
  <c r="BD56" i="220"/>
  <c r="BC56" i="220"/>
  <c r="BB56" i="220"/>
  <c r="BA56" i="220"/>
  <c r="AZ56" i="220"/>
  <c r="AY56" i="220"/>
  <c r="AX56" i="220"/>
  <c r="AW56" i="220"/>
  <c r="AV56" i="220"/>
  <c r="AU56" i="220"/>
  <c r="AT56" i="220"/>
  <c r="AS56" i="220"/>
  <c r="AR56" i="220"/>
  <c r="AQ56" i="220"/>
  <c r="AP56" i="220"/>
  <c r="AO56" i="220"/>
  <c r="AN56" i="220"/>
  <c r="AM56" i="220"/>
  <c r="AL56" i="220"/>
  <c r="AK56" i="220"/>
  <c r="AJ56" i="220"/>
  <c r="AI56" i="220"/>
  <c r="AH56" i="220"/>
  <c r="AG56" i="220"/>
  <c r="AF56" i="220"/>
  <c r="AE56" i="220"/>
  <c r="AD56" i="220"/>
  <c r="AC56" i="220"/>
  <c r="AB56" i="220"/>
  <c r="AA56" i="220"/>
  <c r="L56" i="220"/>
  <c r="J56" i="220"/>
  <c r="BE54" i="220"/>
  <c r="BD54" i="220"/>
  <c r="BC54" i="220"/>
  <c r="BB54" i="220"/>
  <c r="BA54" i="220"/>
  <c r="AZ54" i="220"/>
  <c r="AY54" i="220"/>
  <c r="AX54" i="220"/>
  <c r="AW54" i="220"/>
  <c r="AV54" i="220"/>
  <c r="AU54" i="220"/>
  <c r="AT54" i="220"/>
  <c r="AS54" i="220"/>
  <c r="AR54" i="220"/>
  <c r="AQ54" i="220"/>
  <c r="AP54" i="220"/>
  <c r="AO54" i="220"/>
  <c r="AN54" i="220"/>
  <c r="AM54" i="220"/>
  <c r="AL54" i="220"/>
  <c r="AK54" i="220"/>
  <c r="AJ54" i="220"/>
  <c r="AI54" i="220"/>
  <c r="AH54" i="220"/>
  <c r="AG54" i="220"/>
  <c r="AF54" i="220"/>
  <c r="AE54" i="220"/>
  <c r="AD54" i="220"/>
  <c r="AC54" i="220"/>
  <c r="AB54" i="220"/>
  <c r="AA54" i="220"/>
  <c r="L54" i="220"/>
  <c r="J54" i="220"/>
  <c r="BE52" i="220"/>
  <c r="BD52" i="220"/>
  <c r="BC52" i="220"/>
  <c r="BB52" i="220"/>
  <c r="BA52" i="220"/>
  <c r="AZ52" i="220"/>
  <c r="AY52" i="220"/>
  <c r="AX52" i="220"/>
  <c r="AW52" i="220"/>
  <c r="AV52" i="220"/>
  <c r="AU52" i="220"/>
  <c r="AT52" i="220"/>
  <c r="AS52" i="220"/>
  <c r="AR52" i="220"/>
  <c r="AQ52" i="220"/>
  <c r="AP52" i="220"/>
  <c r="AO52" i="220"/>
  <c r="AN52" i="220"/>
  <c r="AM52" i="220"/>
  <c r="AL52" i="220"/>
  <c r="AK52" i="220"/>
  <c r="AJ52" i="220"/>
  <c r="AI52" i="220"/>
  <c r="AH52" i="220"/>
  <c r="AG52" i="220"/>
  <c r="AF52" i="220"/>
  <c r="AE52" i="220"/>
  <c r="AD52" i="220"/>
  <c r="AC52" i="220"/>
  <c r="AB52" i="220"/>
  <c r="AA52" i="220"/>
  <c r="BF52" i="220" s="1"/>
  <c r="BH52" i="220" s="1"/>
  <c r="L52" i="220"/>
  <c r="J52" i="220"/>
  <c r="BE50" i="220"/>
  <c r="BD50" i="220"/>
  <c r="BC50" i="220"/>
  <c r="BB50" i="220"/>
  <c r="BA50" i="220"/>
  <c r="AZ50" i="220"/>
  <c r="AY50" i="220"/>
  <c r="AX50" i="220"/>
  <c r="AW50" i="220"/>
  <c r="AV50" i="220"/>
  <c r="AU50" i="220"/>
  <c r="AT50" i="220"/>
  <c r="AS50" i="220"/>
  <c r="AR50" i="220"/>
  <c r="AQ50" i="220"/>
  <c r="AP50" i="220"/>
  <c r="AO50" i="220"/>
  <c r="AN50" i="220"/>
  <c r="AM50" i="220"/>
  <c r="AL50" i="220"/>
  <c r="AK50" i="220"/>
  <c r="AJ50" i="220"/>
  <c r="AI50" i="220"/>
  <c r="AH50" i="220"/>
  <c r="AG50" i="220"/>
  <c r="AF50" i="220"/>
  <c r="AE50" i="220"/>
  <c r="AD50" i="220"/>
  <c r="AC50" i="220"/>
  <c r="AB50" i="220"/>
  <c r="AA50" i="220"/>
  <c r="L50" i="220"/>
  <c r="J50" i="220"/>
  <c r="BE48" i="220"/>
  <c r="BD48" i="220"/>
  <c r="BC48" i="220"/>
  <c r="BB48" i="220"/>
  <c r="BA48" i="220"/>
  <c r="AZ48" i="220"/>
  <c r="AY48" i="220"/>
  <c r="AX48" i="220"/>
  <c r="AW48" i="220"/>
  <c r="AV48" i="220"/>
  <c r="AU48" i="220"/>
  <c r="AT48" i="220"/>
  <c r="AS48" i="220"/>
  <c r="AR48" i="220"/>
  <c r="AQ48" i="220"/>
  <c r="AP48" i="220"/>
  <c r="AO48" i="220"/>
  <c r="AN48" i="220"/>
  <c r="AM48" i="220"/>
  <c r="AL48" i="220"/>
  <c r="AK48" i="220"/>
  <c r="AJ48" i="220"/>
  <c r="AI48" i="220"/>
  <c r="AH48" i="220"/>
  <c r="AG48" i="220"/>
  <c r="AF48" i="220"/>
  <c r="AE48" i="220"/>
  <c r="AD48" i="220"/>
  <c r="AC48" i="220"/>
  <c r="AB48" i="220"/>
  <c r="AA48" i="220"/>
  <c r="BF48" i="220" s="1"/>
  <c r="BH48" i="220" s="1"/>
  <c r="L48" i="220"/>
  <c r="J48" i="220"/>
  <c r="BE46" i="220"/>
  <c r="BD46" i="220"/>
  <c r="BC46" i="220"/>
  <c r="BB46" i="220"/>
  <c r="BA46" i="220"/>
  <c r="AZ46" i="220"/>
  <c r="AY46" i="220"/>
  <c r="AX46" i="220"/>
  <c r="AW46" i="220"/>
  <c r="AV46" i="220"/>
  <c r="AU46" i="220"/>
  <c r="AT46" i="220"/>
  <c r="AS46" i="220"/>
  <c r="AR46" i="220"/>
  <c r="AQ46" i="220"/>
  <c r="AP46" i="220"/>
  <c r="AO46" i="220"/>
  <c r="AN46" i="220"/>
  <c r="AM46" i="220"/>
  <c r="AL46" i="220"/>
  <c r="AK46" i="220"/>
  <c r="AJ46" i="220"/>
  <c r="AI46" i="220"/>
  <c r="AH46" i="220"/>
  <c r="AG46" i="220"/>
  <c r="AF46" i="220"/>
  <c r="AE46" i="220"/>
  <c r="AD46" i="220"/>
  <c r="AC46" i="220"/>
  <c r="AB46" i="220"/>
  <c r="AA46" i="220"/>
  <c r="L46" i="220"/>
  <c r="J46" i="220"/>
  <c r="BE44" i="220"/>
  <c r="BD44" i="220"/>
  <c r="BC44" i="220"/>
  <c r="BB44" i="220"/>
  <c r="BA44" i="220"/>
  <c r="AZ44" i="220"/>
  <c r="AY44" i="220"/>
  <c r="AX44" i="220"/>
  <c r="AW44" i="220"/>
  <c r="AV44" i="220"/>
  <c r="AU44" i="220"/>
  <c r="AT44" i="220"/>
  <c r="AS44" i="220"/>
  <c r="AR44" i="220"/>
  <c r="AQ44" i="220"/>
  <c r="AP44" i="220"/>
  <c r="AO44" i="220"/>
  <c r="AN44" i="220"/>
  <c r="AM44" i="220"/>
  <c r="AL44" i="220"/>
  <c r="AK44" i="220"/>
  <c r="AJ44" i="220"/>
  <c r="AI44" i="220"/>
  <c r="AH44" i="220"/>
  <c r="AG44" i="220"/>
  <c r="AF44" i="220"/>
  <c r="AE44" i="220"/>
  <c r="AD44" i="220"/>
  <c r="AC44" i="220"/>
  <c r="AB44" i="220"/>
  <c r="AA44" i="220"/>
  <c r="BF44" i="220" s="1"/>
  <c r="BH44" i="220" s="1"/>
  <c r="L44" i="220"/>
  <c r="J44" i="220"/>
  <c r="BE42" i="220"/>
  <c r="BD42" i="220"/>
  <c r="BC42" i="220"/>
  <c r="BB42" i="220"/>
  <c r="BA42" i="220"/>
  <c r="AZ42" i="220"/>
  <c r="AY42" i="220"/>
  <c r="AX42" i="220"/>
  <c r="AW42" i="220"/>
  <c r="AV42" i="220"/>
  <c r="AU42" i="220"/>
  <c r="AT42" i="220"/>
  <c r="AS42" i="220"/>
  <c r="AR42" i="220"/>
  <c r="AQ42" i="220"/>
  <c r="AP42" i="220"/>
  <c r="AO42" i="220"/>
  <c r="AN42" i="220"/>
  <c r="AM42" i="220"/>
  <c r="AL42" i="220"/>
  <c r="AK42" i="220"/>
  <c r="AJ42" i="220"/>
  <c r="AI42" i="220"/>
  <c r="AH42" i="220"/>
  <c r="AG42" i="220"/>
  <c r="AF42" i="220"/>
  <c r="AE42" i="220"/>
  <c r="AD42" i="220"/>
  <c r="AC42" i="220"/>
  <c r="AB42" i="220"/>
  <c r="AA42" i="220"/>
  <c r="L42" i="220"/>
  <c r="J42" i="220"/>
  <c r="BE40" i="220"/>
  <c r="BD40" i="220"/>
  <c r="BC40" i="220"/>
  <c r="BB40" i="220"/>
  <c r="BA40" i="220"/>
  <c r="AZ40" i="220"/>
  <c r="AY40" i="220"/>
  <c r="AX40" i="220"/>
  <c r="AW40" i="220"/>
  <c r="AV40" i="220"/>
  <c r="AU40" i="220"/>
  <c r="AT40" i="220"/>
  <c r="AS40" i="220"/>
  <c r="AR40" i="220"/>
  <c r="AQ40" i="220"/>
  <c r="AP40" i="220"/>
  <c r="AO40" i="220"/>
  <c r="AN40" i="220"/>
  <c r="AM40" i="220"/>
  <c r="AL40" i="220"/>
  <c r="AK40" i="220"/>
  <c r="AJ40" i="220"/>
  <c r="AI40" i="220"/>
  <c r="AH40" i="220"/>
  <c r="AG40" i="220"/>
  <c r="AF40" i="220"/>
  <c r="AE40" i="220"/>
  <c r="AD40" i="220"/>
  <c r="AC40" i="220"/>
  <c r="AB40" i="220"/>
  <c r="AA40" i="220"/>
  <c r="BF40" i="220" s="1"/>
  <c r="BH40" i="220" s="1"/>
  <c r="L40" i="220"/>
  <c r="J40" i="220"/>
  <c r="BE38" i="220"/>
  <c r="BD38" i="220"/>
  <c r="BC38" i="220"/>
  <c r="BB38" i="220"/>
  <c r="BA38" i="220"/>
  <c r="AZ38" i="220"/>
  <c r="AY38" i="220"/>
  <c r="AX38" i="220"/>
  <c r="AW38" i="220"/>
  <c r="AV38" i="220"/>
  <c r="AU38" i="220"/>
  <c r="AT38" i="220"/>
  <c r="AS38" i="220"/>
  <c r="AR38" i="220"/>
  <c r="AQ38" i="220"/>
  <c r="AP38" i="220"/>
  <c r="AO38" i="220"/>
  <c r="AN38" i="220"/>
  <c r="AM38" i="220"/>
  <c r="AL38" i="220"/>
  <c r="AK38" i="220"/>
  <c r="AJ38" i="220"/>
  <c r="AI38" i="220"/>
  <c r="AH38" i="220"/>
  <c r="AG38" i="220"/>
  <c r="AF38" i="220"/>
  <c r="AE38" i="220"/>
  <c r="AD38" i="220"/>
  <c r="AC38" i="220"/>
  <c r="AB38" i="220"/>
  <c r="AA38" i="220"/>
  <c r="L38" i="220"/>
  <c r="J38" i="220"/>
  <c r="BE36" i="220"/>
  <c r="BD36" i="220"/>
  <c r="BC36" i="220"/>
  <c r="BB36" i="220"/>
  <c r="BA36" i="220"/>
  <c r="AZ36" i="220"/>
  <c r="AY36" i="220"/>
  <c r="AX36" i="220"/>
  <c r="AW36" i="220"/>
  <c r="AV36" i="220"/>
  <c r="AU36" i="220"/>
  <c r="AT36" i="220"/>
  <c r="AS36" i="220"/>
  <c r="AR36" i="220"/>
  <c r="AQ36" i="220"/>
  <c r="AP36" i="220"/>
  <c r="AO36" i="220"/>
  <c r="AN36" i="220"/>
  <c r="AM36" i="220"/>
  <c r="AL36" i="220"/>
  <c r="AK36" i="220"/>
  <c r="AJ36" i="220"/>
  <c r="AI36" i="220"/>
  <c r="AH36" i="220"/>
  <c r="AG36" i="220"/>
  <c r="AF36" i="220"/>
  <c r="AE36" i="220"/>
  <c r="AD36" i="220"/>
  <c r="AC36" i="220"/>
  <c r="AB36" i="220"/>
  <c r="AA36" i="220"/>
  <c r="BF36" i="220" s="1"/>
  <c r="BH36" i="220" s="1"/>
  <c r="L36" i="220"/>
  <c r="J36" i="220"/>
  <c r="BE34" i="220"/>
  <c r="BD34" i="220"/>
  <c r="BC34" i="220"/>
  <c r="BB34" i="220"/>
  <c r="BA34" i="220"/>
  <c r="AZ34" i="220"/>
  <c r="AY34" i="220"/>
  <c r="AX34" i="220"/>
  <c r="AW34" i="220"/>
  <c r="AV34" i="220"/>
  <c r="AU34" i="220"/>
  <c r="AT34" i="220"/>
  <c r="AS34" i="220"/>
  <c r="AR34" i="220"/>
  <c r="AQ34" i="220"/>
  <c r="AP34" i="220"/>
  <c r="AO34" i="220"/>
  <c r="AN34" i="220"/>
  <c r="AM34" i="220"/>
  <c r="AL34" i="220"/>
  <c r="AK34" i="220"/>
  <c r="AJ34" i="220"/>
  <c r="AI34" i="220"/>
  <c r="AH34" i="220"/>
  <c r="AG34" i="220"/>
  <c r="AF34" i="220"/>
  <c r="AE34" i="220"/>
  <c r="AD34" i="220"/>
  <c r="AC34" i="220"/>
  <c r="AB34" i="220"/>
  <c r="AA34" i="220"/>
  <c r="L34" i="220"/>
  <c r="J34" i="220"/>
  <c r="BE32" i="220"/>
  <c r="BD32" i="220"/>
  <c r="BC32" i="220"/>
  <c r="BB32" i="220"/>
  <c r="BA32" i="220"/>
  <c r="AZ32" i="220"/>
  <c r="AY32" i="220"/>
  <c r="AX32" i="220"/>
  <c r="AW32" i="220"/>
  <c r="AV32" i="220"/>
  <c r="AU32" i="220"/>
  <c r="AT32" i="220"/>
  <c r="AS32" i="220"/>
  <c r="AR32" i="220"/>
  <c r="AQ32" i="220"/>
  <c r="AP32" i="220"/>
  <c r="AO32" i="220"/>
  <c r="AN32" i="220"/>
  <c r="AM32" i="220"/>
  <c r="AL32" i="220"/>
  <c r="AK32" i="220"/>
  <c r="AJ32" i="220"/>
  <c r="AI32" i="220"/>
  <c r="AH32" i="220"/>
  <c r="AG32" i="220"/>
  <c r="AF32" i="220"/>
  <c r="AE32" i="220"/>
  <c r="AD32" i="220"/>
  <c r="AC32" i="220"/>
  <c r="AB32" i="220"/>
  <c r="AA32" i="220"/>
  <c r="BF32" i="220" s="1"/>
  <c r="BH32" i="220" s="1"/>
  <c r="L32" i="220"/>
  <c r="J32" i="220"/>
  <c r="BE30" i="220"/>
  <c r="BD30" i="220"/>
  <c r="BC30" i="220"/>
  <c r="BB30" i="220"/>
  <c r="BA30" i="220"/>
  <c r="AZ30" i="220"/>
  <c r="AY30" i="220"/>
  <c r="AX30" i="220"/>
  <c r="AW30" i="220"/>
  <c r="AV30" i="220"/>
  <c r="AU30" i="220"/>
  <c r="AT30" i="220"/>
  <c r="AS30" i="220"/>
  <c r="AR30" i="220"/>
  <c r="AQ30" i="220"/>
  <c r="AP30" i="220"/>
  <c r="AO30" i="220"/>
  <c r="AN30" i="220"/>
  <c r="AM30" i="220"/>
  <c r="AL30" i="220"/>
  <c r="AK30" i="220"/>
  <c r="AJ30" i="220"/>
  <c r="AI30" i="220"/>
  <c r="AH30" i="220"/>
  <c r="AG30" i="220"/>
  <c r="AF30" i="220"/>
  <c r="AE30" i="220"/>
  <c r="AD30" i="220"/>
  <c r="AC30" i="220"/>
  <c r="AB30" i="220"/>
  <c r="AA30" i="220"/>
  <c r="L30" i="220"/>
  <c r="J30" i="220"/>
  <c r="BE28" i="220"/>
  <c r="BD28" i="220"/>
  <c r="BC28" i="220"/>
  <c r="BB28" i="220"/>
  <c r="BA28" i="220"/>
  <c r="AZ28" i="220"/>
  <c r="AY28" i="220"/>
  <c r="AX28" i="220"/>
  <c r="AW28" i="220"/>
  <c r="AV28" i="220"/>
  <c r="AU28" i="220"/>
  <c r="AT28" i="220"/>
  <c r="AS28" i="220"/>
  <c r="AR28" i="220"/>
  <c r="AQ28" i="220"/>
  <c r="AP28" i="220"/>
  <c r="AO28" i="220"/>
  <c r="AN28" i="220"/>
  <c r="AM28" i="220"/>
  <c r="AL28" i="220"/>
  <c r="AK28" i="220"/>
  <c r="AJ28" i="220"/>
  <c r="AI28" i="220"/>
  <c r="AH28" i="220"/>
  <c r="AG28" i="220"/>
  <c r="AF28" i="220"/>
  <c r="AE28" i="220"/>
  <c r="AD28" i="220"/>
  <c r="AC28" i="220"/>
  <c r="AB28" i="220"/>
  <c r="AA28" i="220"/>
  <c r="BF28" i="220" s="1"/>
  <c r="BH28" i="220" s="1"/>
  <c r="L28" i="220"/>
  <c r="J28" i="220"/>
  <c r="BE26" i="220"/>
  <c r="BD26" i="220"/>
  <c r="BC26" i="220"/>
  <c r="BB26" i="220"/>
  <c r="BA26" i="220"/>
  <c r="AZ26" i="220"/>
  <c r="AY26" i="220"/>
  <c r="AX26" i="220"/>
  <c r="AW26" i="220"/>
  <c r="AV26" i="220"/>
  <c r="AU26" i="220"/>
  <c r="AT26" i="220"/>
  <c r="AS26" i="220"/>
  <c r="AR26" i="220"/>
  <c r="AQ26" i="220"/>
  <c r="AP26" i="220"/>
  <c r="AO26" i="220"/>
  <c r="AN26" i="220"/>
  <c r="AM26" i="220"/>
  <c r="AL26" i="220"/>
  <c r="AK26" i="220"/>
  <c r="AJ26" i="220"/>
  <c r="AI26" i="220"/>
  <c r="AH26" i="220"/>
  <c r="AG26" i="220"/>
  <c r="AF26" i="220"/>
  <c r="AE26" i="220"/>
  <c r="AD26" i="220"/>
  <c r="AC26" i="220"/>
  <c r="AB26" i="220"/>
  <c r="AA26" i="220"/>
  <c r="L26" i="220"/>
  <c r="J26" i="220"/>
  <c r="BE24" i="220"/>
  <c r="BD24" i="220"/>
  <c r="BC24" i="220"/>
  <c r="BB24" i="220"/>
  <c r="BA24" i="220"/>
  <c r="AZ24" i="220"/>
  <c r="AY24" i="220"/>
  <c r="AX24" i="220"/>
  <c r="AW24" i="220"/>
  <c r="AV24" i="220"/>
  <c r="AU24" i="220"/>
  <c r="AT24" i="220"/>
  <c r="AS24" i="220"/>
  <c r="AR24" i="220"/>
  <c r="AQ24" i="220"/>
  <c r="AP24" i="220"/>
  <c r="AO24" i="220"/>
  <c r="AN24" i="220"/>
  <c r="AM24" i="220"/>
  <c r="AL24" i="220"/>
  <c r="AK24" i="220"/>
  <c r="AJ24" i="220"/>
  <c r="AI24" i="220"/>
  <c r="AH24" i="220"/>
  <c r="AG24" i="220"/>
  <c r="AF24" i="220"/>
  <c r="AE24" i="220"/>
  <c r="AD24" i="220"/>
  <c r="AC24" i="220"/>
  <c r="AB24" i="220"/>
  <c r="AA24" i="220"/>
  <c r="BF24" i="220" s="1"/>
  <c r="BH24" i="220" s="1"/>
  <c r="L24" i="220"/>
  <c r="J24" i="220"/>
  <c r="BE22" i="220"/>
  <c r="BD22" i="220"/>
  <c r="BC22" i="220"/>
  <c r="BB22" i="220"/>
  <c r="BA22" i="220"/>
  <c r="AZ22" i="220"/>
  <c r="AY22" i="220"/>
  <c r="AX22" i="220"/>
  <c r="AW22" i="220"/>
  <c r="AV22" i="220"/>
  <c r="AU22" i="220"/>
  <c r="AT22" i="220"/>
  <c r="AS22" i="220"/>
  <c r="AR22" i="220"/>
  <c r="AQ22" i="220"/>
  <c r="AP22" i="220"/>
  <c r="AO22" i="220"/>
  <c r="AN22" i="220"/>
  <c r="AM22" i="220"/>
  <c r="AL22" i="220"/>
  <c r="AK22" i="220"/>
  <c r="AJ22" i="220"/>
  <c r="AI22" i="220"/>
  <c r="AH22" i="220"/>
  <c r="AG22" i="220"/>
  <c r="AF22" i="220"/>
  <c r="AE22" i="220"/>
  <c r="AD22" i="220"/>
  <c r="AC22" i="220"/>
  <c r="AB22" i="220"/>
  <c r="AA22" i="220"/>
  <c r="L22" i="220"/>
  <c r="J22" i="220"/>
  <c r="BE20" i="220"/>
  <c r="BD20" i="220"/>
  <c r="BC20" i="220"/>
  <c r="BB20" i="220"/>
  <c r="BA20" i="220"/>
  <c r="AZ20" i="220"/>
  <c r="AY20" i="220"/>
  <c r="AX20" i="220"/>
  <c r="AW20" i="220"/>
  <c r="AV20" i="220"/>
  <c r="AU20" i="220"/>
  <c r="AT20" i="220"/>
  <c r="AS20" i="220"/>
  <c r="AR20" i="220"/>
  <c r="AQ20" i="220"/>
  <c r="AP20" i="220"/>
  <c r="AO20" i="220"/>
  <c r="AN20" i="220"/>
  <c r="AM20" i="220"/>
  <c r="AL20" i="220"/>
  <c r="AK20" i="220"/>
  <c r="AJ20" i="220"/>
  <c r="AI20" i="220"/>
  <c r="AH20" i="220"/>
  <c r="AG20" i="220"/>
  <c r="AF20" i="220"/>
  <c r="AE20" i="220"/>
  <c r="AD20" i="220"/>
  <c r="AC20" i="220"/>
  <c r="AB20" i="220"/>
  <c r="AA20" i="220"/>
  <c r="BF20" i="220" s="1"/>
  <c r="BH20" i="220" s="1"/>
  <c r="L20" i="220"/>
  <c r="J20" i="220"/>
  <c r="BE18" i="220"/>
  <c r="BD18" i="220"/>
  <c r="BC18" i="220"/>
  <c r="BB18" i="220"/>
  <c r="BA18" i="220"/>
  <c r="AZ18" i="220"/>
  <c r="AY18" i="220"/>
  <c r="AX18" i="220"/>
  <c r="AW18" i="220"/>
  <c r="AV18" i="220"/>
  <c r="AU18" i="220"/>
  <c r="AT18" i="220"/>
  <c r="AS18" i="220"/>
  <c r="AR18" i="220"/>
  <c r="AQ18" i="220"/>
  <c r="AP18" i="220"/>
  <c r="AO18" i="220"/>
  <c r="AN18" i="220"/>
  <c r="AM18" i="220"/>
  <c r="AL18" i="220"/>
  <c r="AK18" i="220"/>
  <c r="AJ18" i="220"/>
  <c r="AI18" i="220"/>
  <c r="AH18" i="220"/>
  <c r="AG18" i="220"/>
  <c r="AF18" i="220"/>
  <c r="AE18" i="220"/>
  <c r="AD18" i="220"/>
  <c r="AC18" i="220"/>
  <c r="AB18" i="220"/>
  <c r="AA18" i="220"/>
  <c r="L18" i="220"/>
  <c r="J18" i="220"/>
  <c r="B17" i="220"/>
  <c r="B19" i="220" s="1"/>
  <c r="B21" i="220" s="1"/>
  <c r="B23" i="220" s="1"/>
  <c r="B25" i="220" s="1"/>
  <c r="B27" i="220" s="1"/>
  <c r="B29" i="220" s="1"/>
  <c r="B31" i="220" s="1"/>
  <c r="B33" i="220" s="1"/>
  <c r="B35" i="220" s="1"/>
  <c r="B37" i="220" s="1"/>
  <c r="B39" i="220" s="1"/>
  <c r="B41" i="220" s="1"/>
  <c r="B43" i="220" s="1"/>
  <c r="B45" i="220" s="1"/>
  <c r="B47" i="220" s="1"/>
  <c r="B49" i="220" s="1"/>
  <c r="B51" i="220" s="1"/>
  <c r="B53" i="220" s="1"/>
  <c r="B55" i="220" s="1"/>
  <c r="B57" i="220" s="1"/>
  <c r="B59" i="220" s="1"/>
  <c r="B61" i="220" s="1"/>
  <c r="B63" i="220" s="1"/>
  <c r="B65" i="220" s="1"/>
  <c r="B67" i="220" s="1"/>
  <c r="B69" i="220" s="1"/>
  <c r="B71" i="220" s="1"/>
  <c r="B73" i="220" s="1"/>
  <c r="B75" i="220" s="1"/>
  <c r="B77" i="220" s="1"/>
  <c r="B79" i="220" s="1"/>
  <c r="B81" i="220" s="1"/>
  <c r="B83" i="220" s="1"/>
  <c r="B85" i="220" s="1"/>
  <c r="B87" i="220" s="1"/>
  <c r="B89" i="220" s="1"/>
  <c r="B91" i="220" s="1"/>
  <c r="B93" i="220" s="1"/>
  <c r="B95" i="220" s="1"/>
  <c r="B97" i="220" s="1"/>
  <c r="B99" i="220" s="1"/>
  <c r="B101" i="220" s="1"/>
  <c r="B103" i="220" s="1"/>
  <c r="B105" i="220" s="1"/>
  <c r="B107" i="220" s="1"/>
  <c r="B109" i="220" s="1"/>
  <c r="B111" i="220" s="1"/>
  <c r="B113" i="220" s="1"/>
  <c r="B115" i="220" s="1"/>
  <c r="B117" i="220" s="1"/>
  <c r="B119" i="220" s="1"/>
  <c r="B121" i="220" s="1"/>
  <c r="B123" i="220" s="1"/>
  <c r="B125" i="220" s="1"/>
  <c r="B127" i="220" s="1"/>
  <c r="B129" i="220" s="1"/>
  <c r="B131" i="220" s="1"/>
  <c r="B133" i="220" s="1"/>
  <c r="B135" i="220" s="1"/>
  <c r="B137" i="220" s="1"/>
  <c r="B139" i="220" s="1"/>
  <c r="B141" i="220" s="1"/>
  <c r="B143" i="220" s="1"/>
  <c r="B145" i="220" s="1"/>
  <c r="B147" i="220" s="1"/>
  <c r="B149" i="220" s="1"/>
  <c r="B151" i="220" s="1"/>
  <c r="B153" i="220" s="1"/>
  <c r="B155" i="220" s="1"/>
  <c r="B157" i="220" s="1"/>
  <c r="B159" i="220" s="1"/>
  <c r="B161" i="220" s="1"/>
  <c r="B163" i="220" s="1"/>
  <c r="B165" i="220" s="1"/>
  <c r="B167" i="220" s="1"/>
  <c r="B169" i="220" s="1"/>
  <c r="B171" i="220" s="1"/>
  <c r="B173" i="220" s="1"/>
  <c r="B175" i="220" s="1"/>
  <c r="B177" i="220" s="1"/>
  <c r="B179" i="220" s="1"/>
  <c r="B181" i="220" s="1"/>
  <c r="B183" i="220" s="1"/>
  <c r="B185" i="220" s="1"/>
  <c r="B187" i="220" s="1"/>
  <c r="B189" i="220" s="1"/>
  <c r="B191" i="220" s="1"/>
  <c r="B193" i="220" s="1"/>
  <c r="B195" i="220" s="1"/>
  <c r="B197" i="220" s="1"/>
  <c r="B199" i="220" s="1"/>
  <c r="B201" i="220" s="1"/>
  <c r="B203" i="220" s="1"/>
  <c r="B205" i="220" s="1"/>
  <c r="B207" i="220" s="1"/>
  <c r="B209" i="220" s="1"/>
  <c r="B211" i="220" s="1"/>
  <c r="B213" i="220" s="1"/>
  <c r="B215" i="220" s="1"/>
  <c r="BE14" i="220"/>
  <c r="BE15" i="220" s="1"/>
  <c r="BE16" i="220" s="1"/>
  <c r="BD14" i="220"/>
  <c r="BD15" i="220" s="1"/>
  <c r="BD16" i="220" s="1"/>
  <c r="BC14" i="220"/>
  <c r="BC15" i="220" s="1"/>
  <c r="BC16" i="220" s="1"/>
  <c r="BF12" i="220"/>
  <c r="AJ2" i="220"/>
  <c r="BA15" i="220" s="1"/>
  <c r="BA16" i="220" s="1"/>
  <c r="P231" i="219"/>
  <c r="P230" i="219"/>
  <c r="K230" i="219"/>
  <c r="AH228" i="219"/>
  <c r="AM226" i="219"/>
  <c r="AA236" i="219" s="1"/>
  <c r="AJ226" i="219"/>
  <c r="AH226" i="219"/>
  <c r="W226" i="219"/>
  <c r="K236" i="219" s="1"/>
  <c r="T226" i="219"/>
  <c r="K231" i="219" s="1"/>
  <c r="U231" i="219" s="1"/>
  <c r="P236" i="219" s="1"/>
  <c r="R226" i="219"/>
  <c r="BA216" i="219"/>
  <c r="AZ216" i="219"/>
  <c r="AY216" i="219"/>
  <c r="AX216" i="219"/>
  <c r="AW216" i="219"/>
  <c r="AV216" i="219"/>
  <c r="AU216" i="219"/>
  <c r="AT216" i="219"/>
  <c r="AS216" i="219"/>
  <c r="AR216" i="219"/>
  <c r="AQ216" i="219"/>
  <c r="AP216" i="219"/>
  <c r="AO216" i="219"/>
  <c r="AN216" i="219"/>
  <c r="AM216" i="219"/>
  <c r="AL216" i="219"/>
  <c r="AK216" i="219"/>
  <c r="AJ216" i="219"/>
  <c r="AI216" i="219"/>
  <c r="AH216" i="219"/>
  <c r="AG216" i="219"/>
  <c r="AF216" i="219"/>
  <c r="AE216" i="219"/>
  <c r="AD216" i="219"/>
  <c r="AC216" i="219"/>
  <c r="AB216" i="219"/>
  <c r="AA216" i="219"/>
  <c r="Z216" i="219"/>
  <c r="Y216" i="219"/>
  <c r="X216" i="219"/>
  <c r="W216" i="219"/>
  <c r="H216" i="219"/>
  <c r="F216" i="219"/>
  <c r="BA214" i="219"/>
  <c r="AZ214" i="219"/>
  <c r="AY214" i="219"/>
  <c r="AX214" i="219"/>
  <c r="AW214" i="219"/>
  <c r="AV214" i="219"/>
  <c r="AU214" i="219"/>
  <c r="AT214" i="219"/>
  <c r="AS214" i="219"/>
  <c r="AR214" i="219"/>
  <c r="AQ214" i="219"/>
  <c r="AP214" i="219"/>
  <c r="AO214" i="219"/>
  <c r="AN214" i="219"/>
  <c r="AM214" i="219"/>
  <c r="AL214" i="219"/>
  <c r="AK214" i="219"/>
  <c r="AJ214" i="219"/>
  <c r="AI214" i="219"/>
  <c r="AH214" i="219"/>
  <c r="AG214" i="219"/>
  <c r="AF214" i="219"/>
  <c r="AE214" i="219"/>
  <c r="AD214" i="219"/>
  <c r="AC214" i="219"/>
  <c r="AB214" i="219"/>
  <c r="AA214" i="219"/>
  <c r="Z214" i="219"/>
  <c r="Y214" i="219"/>
  <c r="X214" i="219"/>
  <c r="BB214" i="219" s="1"/>
  <c r="BD214" i="219" s="1"/>
  <c r="W214" i="219"/>
  <c r="H214" i="219"/>
  <c r="F214" i="219"/>
  <c r="BA212" i="219"/>
  <c r="AZ212" i="219"/>
  <c r="AY212" i="219"/>
  <c r="AX212" i="219"/>
  <c r="AW212" i="219"/>
  <c r="AV212" i="219"/>
  <c r="AU212" i="219"/>
  <c r="AT212" i="219"/>
  <c r="AS212" i="219"/>
  <c r="AR212" i="219"/>
  <c r="AQ212" i="219"/>
  <c r="AP212" i="219"/>
  <c r="AO212" i="219"/>
  <c r="AN212" i="219"/>
  <c r="AM212" i="219"/>
  <c r="AL212" i="219"/>
  <c r="AK212" i="219"/>
  <c r="AJ212" i="219"/>
  <c r="AI212" i="219"/>
  <c r="AH212" i="219"/>
  <c r="AG212" i="219"/>
  <c r="AF212" i="219"/>
  <c r="AE212" i="219"/>
  <c r="AD212" i="219"/>
  <c r="AC212" i="219"/>
  <c r="AB212" i="219"/>
  <c r="AA212" i="219"/>
  <c r="Z212" i="219"/>
  <c r="Y212" i="219"/>
  <c r="X212" i="219"/>
  <c r="W212" i="219"/>
  <c r="H212" i="219"/>
  <c r="F212" i="219"/>
  <c r="BA210" i="219"/>
  <c r="AZ210" i="219"/>
  <c r="AY210" i="219"/>
  <c r="AX210" i="219"/>
  <c r="AW210" i="219"/>
  <c r="AV210" i="219"/>
  <c r="AU210" i="219"/>
  <c r="AT210" i="219"/>
  <c r="AS210" i="219"/>
  <c r="AR210" i="219"/>
  <c r="AQ210" i="219"/>
  <c r="AP210" i="219"/>
  <c r="AO210" i="219"/>
  <c r="AN210" i="219"/>
  <c r="AM210" i="219"/>
  <c r="AL210" i="219"/>
  <c r="AK210" i="219"/>
  <c r="AJ210" i="219"/>
  <c r="AI210" i="219"/>
  <c r="AH210" i="219"/>
  <c r="AG210" i="219"/>
  <c r="AF210" i="219"/>
  <c r="AE210" i="219"/>
  <c r="AD210" i="219"/>
  <c r="AC210" i="219"/>
  <c r="AB210" i="219"/>
  <c r="AA210" i="219"/>
  <c r="Z210" i="219"/>
  <c r="Y210" i="219"/>
  <c r="X210" i="219"/>
  <c r="BB210" i="219" s="1"/>
  <c r="BD210" i="219" s="1"/>
  <c r="W210" i="219"/>
  <c r="H210" i="219"/>
  <c r="F210" i="219"/>
  <c r="BA208" i="219"/>
  <c r="AZ208" i="219"/>
  <c r="AY208" i="219"/>
  <c r="AX208" i="219"/>
  <c r="AW208" i="219"/>
  <c r="AV208" i="219"/>
  <c r="AU208" i="219"/>
  <c r="AT208" i="219"/>
  <c r="AS208" i="219"/>
  <c r="AR208" i="219"/>
  <c r="AQ208" i="219"/>
  <c r="AP208" i="219"/>
  <c r="AO208" i="219"/>
  <c r="AN208" i="219"/>
  <c r="AM208" i="219"/>
  <c r="AL208" i="219"/>
  <c r="AK208" i="219"/>
  <c r="AJ208" i="219"/>
  <c r="AI208" i="219"/>
  <c r="AH208" i="219"/>
  <c r="AG208" i="219"/>
  <c r="AF208" i="219"/>
  <c r="AE208" i="219"/>
  <c r="AD208" i="219"/>
  <c r="AC208" i="219"/>
  <c r="AB208" i="219"/>
  <c r="AA208" i="219"/>
  <c r="Z208" i="219"/>
  <c r="Y208" i="219"/>
  <c r="X208" i="219"/>
  <c r="W208" i="219"/>
  <c r="H208" i="219"/>
  <c r="F208" i="219"/>
  <c r="BA206" i="219"/>
  <c r="AZ206" i="219"/>
  <c r="AY206" i="219"/>
  <c r="AX206" i="219"/>
  <c r="AW206" i="219"/>
  <c r="AV206" i="219"/>
  <c r="AU206" i="219"/>
  <c r="AT206" i="219"/>
  <c r="AS206" i="219"/>
  <c r="AR206" i="219"/>
  <c r="AQ206" i="219"/>
  <c r="AP206" i="219"/>
  <c r="AO206" i="219"/>
  <c r="AN206" i="219"/>
  <c r="AM206" i="219"/>
  <c r="AL206" i="219"/>
  <c r="AK206" i="219"/>
  <c r="AJ206" i="219"/>
  <c r="AI206" i="219"/>
  <c r="AH206" i="219"/>
  <c r="AG206" i="219"/>
  <c r="AF206" i="219"/>
  <c r="AE206" i="219"/>
  <c r="AD206" i="219"/>
  <c r="AC206" i="219"/>
  <c r="AB206" i="219"/>
  <c r="AA206" i="219"/>
  <c r="Z206" i="219"/>
  <c r="Y206" i="219"/>
  <c r="X206" i="219"/>
  <c r="BB206" i="219" s="1"/>
  <c r="BD206" i="219" s="1"/>
  <c r="W206" i="219"/>
  <c r="H206" i="219"/>
  <c r="F206" i="219"/>
  <c r="BA204" i="219"/>
  <c r="AZ204" i="219"/>
  <c r="AY204" i="219"/>
  <c r="AX204" i="219"/>
  <c r="AW204" i="219"/>
  <c r="AV204" i="219"/>
  <c r="AU204" i="219"/>
  <c r="AT204" i="219"/>
  <c r="AS204" i="219"/>
  <c r="AR204" i="219"/>
  <c r="AQ204" i="219"/>
  <c r="AP204" i="219"/>
  <c r="AO204" i="219"/>
  <c r="AN204" i="219"/>
  <c r="AM204" i="219"/>
  <c r="AL204" i="219"/>
  <c r="AK204" i="219"/>
  <c r="AJ204" i="219"/>
  <c r="AI204" i="219"/>
  <c r="AH204" i="219"/>
  <c r="AG204" i="219"/>
  <c r="AF204" i="219"/>
  <c r="AE204" i="219"/>
  <c r="AD204" i="219"/>
  <c r="AC204" i="219"/>
  <c r="AB204" i="219"/>
  <c r="AA204" i="219"/>
  <c r="Z204" i="219"/>
  <c r="Y204" i="219"/>
  <c r="X204" i="219"/>
  <c r="W204" i="219"/>
  <c r="H204" i="219"/>
  <c r="F204" i="219"/>
  <c r="BA202" i="219"/>
  <c r="AZ202" i="219"/>
  <c r="AY202" i="219"/>
  <c r="AX202" i="219"/>
  <c r="AW202" i="219"/>
  <c r="AV202" i="219"/>
  <c r="AU202" i="219"/>
  <c r="AT202" i="219"/>
  <c r="AS202" i="219"/>
  <c r="AR202" i="219"/>
  <c r="AQ202" i="219"/>
  <c r="AP202" i="219"/>
  <c r="AO202" i="219"/>
  <c r="AN202" i="219"/>
  <c r="AM202" i="219"/>
  <c r="AL202" i="219"/>
  <c r="AK202" i="219"/>
  <c r="AJ202" i="219"/>
  <c r="AI202" i="219"/>
  <c r="AH202" i="219"/>
  <c r="AG202" i="219"/>
  <c r="AF202" i="219"/>
  <c r="AE202" i="219"/>
  <c r="AD202" i="219"/>
  <c r="AC202" i="219"/>
  <c r="AB202" i="219"/>
  <c r="AA202" i="219"/>
  <c r="Z202" i="219"/>
  <c r="Y202" i="219"/>
  <c r="X202" i="219"/>
  <c r="BB202" i="219" s="1"/>
  <c r="BD202" i="219" s="1"/>
  <c r="W202" i="219"/>
  <c r="H202" i="219"/>
  <c r="F202" i="219"/>
  <c r="BA200" i="219"/>
  <c r="AZ200" i="219"/>
  <c r="AY200" i="219"/>
  <c r="AX200" i="219"/>
  <c r="AW200" i="219"/>
  <c r="AV200" i="219"/>
  <c r="AU200" i="219"/>
  <c r="AT200" i="219"/>
  <c r="AS200" i="219"/>
  <c r="AR200" i="219"/>
  <c r="AQ200" i="219"/>
  <c r="AP200" i="219"/>
  <c r="AO200" i="219"/>
  <c r="AN200" i="219"/>
  <c r="AM200" i="219"/>
  <c r="AL200" i="219"/>
  <c r="AK200" i="219"/>
  <c r="AJ200" i="219"/>
  <c r="AI200" i="219"/>
  <c r="AH200" i="219"/>
  <c r="AG200" i="219"/>
  <c r="AF200" i="219"/>
  <c r="AE200" i="219"/>
  <c r="AD200" i="219"/>
  <c r="AC200" i="219"/>
  <c r="AB200" i="219"/>
  <c r="AA200" i="219"/>
  <c r="Z200" i="219"/>
  <c r="Y200" i="219"/>
  <c r="X200" i="219"/>
  <c r="W200" i="219"/>
  <c r="H200" i="219"/>
  <c r="F200" i="219"/>
  <c r="BA198" i="219"/>
  <c r="AZ198" i="219"/>
  <c r="AY198" i="219"/>
  <c r="AX198" i="219"/>
  <c r="AW198" i="219"/>
  <c r="AV198" i="219"/>
  <c r="AU198" i="219"/>
  <c r="AT198" i="219"/>
  <c r="AS198" i="219"/>
  <c r="AR198" i="219"/>
  <c r="AQ198" i="219"/>
  <c r="AP198" i="219"/>
  <c r="AO198" i="219"/>
  <c r="AN198" i="219"/>
  <c r="AM198" i="219"/>
  <c r="AL198" i="219"/>
  <c r="AK198" i="219"/>
  <c r="AJ198" i="219"/>
  <c r="AI198" i="219"/>
  <c r="AH198" i="219"/>
  <c r="AG198" i="219"/>
  <c r="AF198" i="219"/>
  <c r="AE198" i="219"/>
  <c r="AD198" i="219"/>
  <c r="AC198" i="219"/>
  <c r="AB198" i="219"/>
  <c r="AA198" i="219"/>
  <c r="Z198" i="219"/>
  <c r="Y198" i="219"/>
  <c r="X198" i="219"/>
  <c r="BB198" i="219" s="1"/>
  <c r="BD198" i="219" s="1"/>
  <c r="W198" i="219"/>
  <c r="H198" i="219"/>
  <c r="F198" i="219"/>
  <c r="BA196" i="219"/>
  <c r="AZ196" i="219"/>
  <c r="AY196" i="219"/>
  <c r="AX196" i="219"/>
  <c r="AW196" i="219"/>
  <c r="AV196" i="219"/>
  <c r="AU196" i="219"/>
  <c r="AT196" i="219"/>
  <c r="AS196" i="219"/>
  <c r="AR196" i="219"/>
  <c r="AQ196" i="219"/>
  <c r="AP196" i="219"/>
  <c r="AO196" i="219"/>
  <c r="AN196" i="219"/>
  <c r="AM196" i="219"/>
  <c r="AL196" i="219"/>
  <c r="AK196" i="219"/>
  <c r="AJ196" i="219"/>
  <c r="AI196" i="219"/>
  <c r="AH196" i="219"/>
  <c r="AG196" i="219"/>
  <c r="AF196" i="219"/>
  <c r="AE196" i="219"/>
  <c r="AD196" i="219"/>
  <c r="AC196" i="219"/>
  <c r="AB196" i="219"/>
  <c r="AA196" i="219"/>
  <c r="Z196" i="219"/>
  <c r="Y196" i="219"/>
  <c r="X196" i="219"/>
  <c r="W196" i="219"/>
  <c r="H196" i="219"/>
  <c r="F196" i="219"/>
  <c r="BA194" i="219"/>
  <c r="AZ194" i="219"/>
  <c r="AY194" i="219"/>
  <c r="AX194" i="219"/>
  <c r="AW194" i="219"/>
  <c r="AV194" i="219"/>
  <c r="AU194" i="219"/>
  <c r="AT194" i="219"/>
  <c r="AS194" i="219"/>
  <c r="AR194" i="219"/>
  <c r="AQ194" i="219"/>
  <c r="AP194" i="219"/>
  <c r="AO194" i="219"/>
  <c r="AN194" i="219"/>
  <c r="AM194" i="219"/>
  <c r="AL194" i="219"/>
  <c r="AK194" i="219"/>
  <c r="AJ194" i="219"/>
  <c r="AI194" i="219"/>
  <c r="AH194" i="219"/>
  <c r="AG194" i="219"/>
  <c r="AF194" i="219"/>
  <c r="AE194" i="219"/>
  <c r="AD194" i="219"/>
  <c r="AC194" i="219"/>
  <c r="AB194" i="219"/>
  <c r="AA194" i="219"/>
  <c r="Z194" i="219"/>
  <c r="Y194" i="219"/>
  <c r="X194" i="219"/>
  <c r="BB194" i="219" s="1"/>
  <c r="BD194" i="219" s="1"/>
  <c r="W194" i="219"/>
  <c r="H194" i="219"/>
  <c r="F194" i="219"/>
  <c r="BA192" i="219"/>
  <c r="AZ192" i="219"/>
  <c r="AY192" i="219"/>
  <c r="AX192" i="219"/>
  <c r="AW192" i="219"/>
  <c r="AV192" i="219"/>
  <c r="AU192" i="219"/>
  <c r="AT192" i="219"/>
  <c r="AS192" i="219"/>
  <c r="AR192" i="219"/>
  <c r="AQ192" i="219"/>
  <c r="AP192" i="219"/>
  <c r="AO192" i="219"/>
  <c r="AN192" i="219"/>
  <c r="AM192" i="219"/>
  <c r="AL192" i="219"/>
  <c r="AK192" i="219"/>
  <c r="AJ192" i="219"/>
  <c r="AI192" i="219"/>
  <c r="AH192" i="219"/>
  <c r="AG192" i="219"/>
  <c r="AF192" i="219"/>
  <c r="AE192" i="219"/>
  <c r="AD192" i="219"/>
  <c r="AC192" i="219"/>
  <c r="AB192" i="219"/>
  <c r="AA192" i="219"/>
  <c r="Z192" i="219"/>
  <c r="Y192" i="219"/>
  <c r="X192" i="219"/>
  <c r="W192" i="219"/>
  <c r="H192" i="219"/>
  <c r="F192" i="219"/>
  <c r="BA190" i="219"/>
  <c r="AZ190" i="219"/>
  <c r="AY190" i="219"/>
  <c r="AX190" i="219"/>
  <c r="AW190" i="219"/>
  <c r="AV190" i="219"/>
  <c r="AU190" i="219"/>
  <c r="AT190" i="219"/>
  <c r="AS190" i="219"/>
  <c r="AR190" i="219"/>
  <c r="AQ190" i="219"/>
  <c r="AP190" i="219"/>
  <c r="AO190" i="219"/>
  <c r="AN190" i="219"/>
  <c r="AM190" i="219"/>
  <c r="AL190" i="219"/>
  <c r="AK190" i="219"/>
  <c r="AJ190" i="219"/>
  <c r="AI190" i="219"/>
  <c r="AH190" i="219"/>
  <c r="AG190" i="219"/>
  <c r="AF190" i="219"/>
  <c r="AE190" i="219"/>
  <c r="AD190" i="219"/>
  <c r="AC190" i="219"/>
  <c r="AB190" i="219"/>
  <c r="AA190" i="219"/>
  <c r="Z190" i="219"/>
  <c r="Y190" i="219"/>
  <c r="X190" i="219"/>
  <c r="BB190" i="219" s="1"/>
  <c r="BD190" i="219" s="1"/>
  <c r="W190" i="219"/>
  <c r="H190" i="219"/>
  <c r="F190" i="219"/>
  <c r="BA188" i="219"/>
  <c r="AZ188" i="219"/>
  <c r="AY188" i="219"/>
  <c r="AX188" i="219"/>
  <c r="AW188" i="219"/>
  <c r="AV188" i="219"/>
  <c r="AU188" i="219"/>
  <c r="AT188" i="219"/>
  <c r="AS188" i="219"/>
  <c r="AR188" i="219"/>
  <c r="AQ188" i="219"/>
  <c r="AP188" i="219"/>
  <c r="AO188" i="219"/>
  <c r="AN188" i="219"/>
  <c r="AM188" i="219"/>
  <c r="AL188" i="219"/>
  <c r="AK188" i="219"/>
  <c r="AJ188" i="219"/>
  <c r="AI188" i="219"/>
  <c r="AH188" i="219"/>
  <c r="AG188" i="219"/>
  <c r="AF188" i="219"/>
  <c r="AE188" i="219"/>
  <c r="AD188" i="219"/>
  <c r="AC188" i="219"/>
  <c r="AB188" i="219"/>
  <c r="AA188" i="219"/>
  <c r="Z188" i="219"/>
  <c r="Y188" i="219"/>
  <c r="X188" i="219"/>
  <c r="W188" i="219"/>
  <c r="H188" i="219"/>
  <c r="F188" i="219"/>
  <c r="BA186" i="219"/>
  <c r="AZ186" i="219"/>
  <c r="AY186" i="219"/>
  <c r="AX186" i="219"/>
  <c r="AW186" i="219"/>
  <c r="AV186" i="219"/>
  <c r="AU186" i="219"/>
  <c r="AT186" i="219"/>
  <c r="AS186" i="219"/>
  <c r="AR186" i="219"/>
  <c r="AQ186" i="219"/>
  <c r="AP186" i="219"/>
  <c r="AO186" i="219"/>
  <c r="AN186" i="219"/>
  <c r="AM186" i="219"/>
  <c r="AL186" i="219"/>
  <c r="AK186" i="219"/>
  <c r="AJ186" i="219"/>
  <c r="AI186" i="219"/>
  <c r="AH186" i="219"/>
  <c r="AG186" i="219"/>
  <c r="AF186" i="219"/>
  <c r="AE186" i="219"/>
  <c r="AD186" i="219"/>
  <c r="AC186" i="219"/>
  <c r="AB186" i="219"/>
  <c r="AA186" i="219"/>
  <c r="Z186" i="219"/>
  <c r="Y186" i="219"/>
  <c r="X186" i="219"/>
  <c r="BB186" i="219" s="1"/>
  <c r="BD186" i="219" s="1"/>
  <c r="W186" i="219"/>
  <c r="H186" i="219"/>
  <c r="F186" i="219"/>
  <c r="BA184" i="219"/>
  <c r="AZ184" i="219"/>
  <c r="AY184" i="219"/>
  <c r="AX184" i="219"/>
  <c r="AW184" i="219"/>
  <c r="AV184" i="219"/>
  <c r="AU184" i="219"/>
  <c r="AT184" i="219"/>
  <c r="AS184" i="219"/>
  <c r="AR184" i="219"/>
  <c r="AQ184" i="219"/>
  <c r="AP184" i="219"/>
  <c r="AO184" i="219"/>
  <c r="AN184" i="219"/>
  <c r="AM184" i="219"/>
  <c r="AL184" i="219"/>
  <c r="AK184" i="219"/>
  <c r="AJ184" i="219"/>
  <c r="AI184" i="219"/>
  <c r="AH184" i="219"/>
  <c r="AG184" i="219"/>
  <c r="AF184" i="219"/>
  <c r="AE184" i="219"/>
  <c r="AD184" i="219"/>
  <c r="AC184" i="219"/>
  <c r="AB184" i="219"/>
  <c r="AA184" i="219"/>
  <c r="Z184" i="219"/>
  <c r="Y184" i="219"/>
  <c r="X184" i="219"/>
  <c r="W184" i="219"/>
  <c r="H184" i="219"/>
  <c r="F184" i="219"/>
  <c r="BA182" i="219"/>
  <c r="AZ182" i="219"/>
  <c r="AY182" i="219"/>
  <c r="AX182" i="219"/>
  <c r="AW182" i="219"/>
  <c r="AV182" i="219"/>
  <c r="AU182" i="219"/>
  <c r="AT182" i="219"/>
  <c r="AS182" i="219"/>
  <c r="AR182" i="219"/>
  <c r="AQ182" i="219"/>
  <c r="AP182" i="219"/>
  <c r="AO182" i="219"/>
  <c r="AN182" i="219"/>
  <c r="AM182" i="219"/>
  <c r="AL182" i="219"/>
  <c r="AK182" i="219"/>
  <c r="AJ182" i="219"/>
  <c r="AI182" i="219"/>
  <c r="AH182" i="219"/>
  <c r="AG182" i="219"/>
  <c r="AF182" i="219"/>
  <c r="AE182" i="219"/>
  <c r="AD182" i="219"/>
  <c r="AC182" i="219"/>
  <c r="AB182" i="219"/>
  <c r="AA182" i="219"/>
  <c r="Z182" i="219"/>
  <c r="Y182" i="219"/>
  <c r="X182" i="219"/>
  <c r="BB182" i="219" s="1"/>
  <c r="BD182" i="219" s="1"/>
  <c r="W182" i="219"/>
  <c r="H182" i="219"/>
  <c r="F182" i="219"/>
  <c r="BA180" i="219"/>
  <c r="AZ180" i="219"/>
  <c r="AY180" i="219"/>
  <c r="AX180" i="219"/>
  <c r="AW180" i="219"/>
  <c r="AV180" i="219"/>
  <c r="AU180" i="219"/>
  <c r="AT180" i="219"/>
  <c r="AS180" i="219"/>
  <c r="AR180" i="219"/>
  <c r="AQ180" i="219"/>
  <c r="AP180" i="219"/>
  <c r="AO180" i="219"/>
  <c r="AN180" i="219"/>
  <c r="AM180" i="219"/>
  <c r="AL180" i="219"/>
  <c r="AK180" i="219"/>
  <c r="AJ180" i="219"/>
  <c r="AI180" i="219"/>
  <c r="AH180" i="219"/>
  <c r="AG180" i="219"/>
  <c r="AF180" i="219"/>
  <c r="AE180" i="219"/>
  <c r="AD180" i="219"/>
  <c r="AC180" i="219"/>
  <c r="AB180" i="219"/>
  <c r="AA180" i="219"/>
  <c r="Z180" i="219"/>
  <c r="Y180" i="219"/>
  <c r="X180" i="219"/>
  <c r="W180" i="219"/>
  <c r="H180" i="219"/>
  <c r="F180" i="219"/>
  <c r="BA178" i="219"/>
  <c r="AZ178" i="219"/>
  <c r="AY178" i="219"/>
  <c r="AX178" i="219"/>
  <c r="AW178" i="219"/>
  <c r="AV178" i="219"/>
  <c r="AU178" i="219"/>
  <c r="AT178" i="219"/>
  <c r="AS178" i="219"/>
  <c r="AR178" i="219"/>
  <c r="AQ178" i="219"/>
  <c r="AP178" i="219"/>
  <c r="AO178" i="219"/>
  <c r="AN178" i="219"/>
  <c r="AM178" i="219"/>
  <c r="AL178" i="219"/>
  <c r="AK178" i="219"/>
  <c r="AJ178" i="219"/>
  <c r="AI178" i="219"/>
  <c r="AH178" i="219"/>
  <c r="AG178" i="219"/>
  <c r="AF178" i="219"/>
  <c r="AE178" i="219"/>
  <c r="AD178" i="219"/>
  <c r="AC178" i="219"/>
  <c r="AB178" i="219"/>
  <c r="AA178" i="219"/>
  <c r="Z178" i="219"/>
  <c r="Y178" i="219"/>
  <c r="X178" i="219"/>
  <c r="BB178" i="219" s="1"/>
  <c r="BD178" i="219" s="1"/>
  <c r="W178" i="219"/>
  <c r="H178" i="219"/>
  <c r="F178" i="219"/>
  <c r="BA176" i="219"/>
  <c r="AZ176" i="219"/>
  <c r="AY176" i="219"/>
  <c r="AX176" i="219"/>
  <c r="AW176" i="219"/>
  <c r="AV176" i="219"/>
  <c r="AU176" i="219"/>
  <c r="AT176" i="219"/>
  <c r="AS176" i="219"/>
  <c r="AR176" i="219"/>
  <c r="AQ176" i="219"/>
  <c r="AP176" i="219"/>
  <c r="AO176" i="219"/>
  <c r="AN176" i="219"/>
  <c r="AM176" i="219"/>
  <c r="AL176" i="219"/>
  <c r="AK176" i="219"/>
  <c r="AJ176" i="219"/>
  <c r="AI176" i="219"/>
  <c r="AH176" i="219"/>
  <c r="AG176" i="219"/>
  <c r="AF176" i="219"/>
  <c r="AE176" i="219"/>
  <c r="AD176" i="219"/>
  <c r="AC176" i="219"/>
  <c r="AB176" i="219"/>
  <c r="AA176" i="219"/>
  <c r="Z176" i="219"/>
  <c r="Y176" i="219"/>
  <c r="X176" i="219"/>
  <c r="W176" i="219"/>
  <c r="H176" i="219"/>
  <c r="F176" i="219"/>
  <c r="BA174" i="219"/>
  <c r="AZ174" i="219"/>
  <c r="AY174" i="219"/>
  <c r="AX174" i="219"/>
  <c r="AW174" i="219"/>
  <c r="AV174" i="219"/>
  <c r="AU174" i="219"/>
  <c r="AT174" i="219"/>
  <c r="AS174" i="219"/>
  <c r="AR174" i="219"/>
  <c r="AQ174" i="219"/>
  <c r="AP174" i="219"/>
  <c r="AO174" i="219"/>
  <c r="AN174" i="219"/>
  <c r="AM174" i="219"/>
  <c r="AL174" i="219"/>
  <c r="AK174" i="219"/>
  <c r="AJ174" i="219"/>
  <c r="AI174" i="219"/>
  <c r="AH174" i="219"/>
  <c r="AG174" i="219"/>
  <c r="AF174" i="219"/>
  <c r="AE174" i="219"/>
  <c r="AD174" i="219"/>
  <c r="AC174" i="219"/>
  <c r="AB174" i="219"/>
  <c r="AA174" i="219"/>
  <c r="Z174" i="219"/>
  <c r="Y174" i="219"/>
  <c r="X174" i="219"/>
  <c r="BB174" i="219" s="1"/>
  <c r="BD174" i="219" s="1"/>
  <c r="W174" i="219"/>
  <c r="H174" i="219"/>
  <c r="F174" i="219"/>
  <c r="BA172" i="219"/>
  <c r="AZ172" i="219"/>
  <c r="AY172" i="219"/>
  <c r="AX172" i="219"/>
  <c r="AW172" i="219"/>
  <c r="AV172" i="219"/>
  <c r="AU172" i="219"/>
  <c r="AT172" i="219"/>
  <c r="AS172" i="219"/>
  <c r="AR172" i="219"/>
  <c r="AQ172" i="219"/>
  <c r="AP172" i="219"/>
  <c r="AO172" i="219"/>
  <c r="AN172" i="219"/>
  <c r="AM172" i="219"/>
  <c r="AL172" i="219"/>
  <c r="AK172" i="219"/>
  <c r="AJ172" i="219"/>
  <c r="AI172" i="219"/>
  <c r="AH172" i="219"/>
  <c r="AG172" i="219"/>
  <c r="AF172" i="219"/>
  <c r="AE172" i="219"/>
  <c r="AD172" i="219"/>
  <c r="AC172" i="219"/>
  <c r="AB172" i="219"/>
  <c r="AA172" i="219"/>
  <c r="Z172" i="219"/>
  <c r="Y172" i="219"/>
  <c r="X172" i="219"/>
  <c r="W172" i="219"/>
  <c r="H172" i="219"/>
  <c r="F172" i="219"/>
  <c r="BA170" i="219"/>
  <c r="AZ170" i="219"/>
  <c r="AY170" i="219"/>
  <c r="AX170" i="219"/>
  <c r="AW170" i="219"/>
  <c r="AV170" i="219"/>
  <c r="AU170" i="219"/>
  <c r="AT170" i="219"/>
  <c r="AS170" i="219"/>
  <c r="AR170" i="219"/>
  <c r="AQ170" i="219"/>
  <c r="AP170" i="219"/>
  <c r="AO170" i="219"/>
  <c r="AN170" i="219"/>
  <c r="AM170" i="219"/>
  <c r="AL170" i="219"/>
  <c r="AK170" i="219"/>
  <c r="AJ170" i="219"/>
  <c r="AI170" i="219"/>
  <c r="AH170" i="219"/>
  <c r="AG170" i="219"/>
  <c r="AF170" i="219"/>
  <c r="AE170" i="219"/>
  <c r="AD170" i="219"/>
  <c r="AC170" i="219"/>
  <c r="AB170" i="219"/>
  <c r="AA170" i="219"/>
  <c r="Z170" i="219"/>
  <c r="Y170" i="219"/>
  <c r="X170" i="219"/>
  <c r="BB170" i="219" s="1"/>
  <c r="BD170" i="219" s="1"/>
  <c r="W170" i="219"/>
  <c r="H170" i="219"/>
  <c r="F170" i="219"/>
  <c r="BA168" i="219"/>
  <c r="AZ168" i="219"/>
  <c r="AY168" i="219"/>
  <c r="AX168" i="219"/>
  <c r="AW168" i="219"/>
  <c r="AV168" i="219"/>
  <c r="AU168" i="219"/>
  <c r="AT168" i="219"/>
  <c r="AS168" i="219"/>
  <c r="AR168" i="219"/>
  <c r="AQ168" i="219"/>
  <c r="AP168" i="219"/>
  <c r="AO168" i="219"/>
  <c r="AN168" i="219"/>
  <c r="AM168" i="219"/>
  <c r="AL168" i="219"/>
  <c r="AK168" i="219"/>
  <c r="AJ168" i="219"/>
  <c r="AI168" i="219"/>
  <c r="AH168" i="219"/>
  <c r="AG168" i="219"/>
  <c r="AF168" i="219"/>
  <c r="AE168" i="219"/>
  <c r="AD168" i="219"/>
  <c r="AC168" i="219"/>
  <c r="AB168" i="219"/>
  <c r="AA168" i="219"/>
  <c r="Z168" i="219"/>
  <c r="Y168" i="219"/>
  <c r="X168" i="219"/>
  <c r="W168" i="219"/>
  <c r="H168" i="219"/>
  <c r="F168" i="219"/>
  <c r="BA166" i="219"/>
  <c r="AZ166" i="219"/>
  <c r="AY166" i="219"/>
  <c r="AX166" i="219"/>
  <c r="AW166" i="219"/>
  <c r="AV166" i="219"/>
  <c r="AU166" i="219"/>
  <c r="AT166" i="219"/>
  <c r="AS166" i="219"/>
  <c r="AR166" i="219"/>
  <c r="AQ166" i="219"/>
  <c r="AP166" i="219"/>
  <c r="AO166" i="219"/>
  <c r="AN166" i="219"/>
  <c r="AM166" i="219"/>
  <c r="AL166" i="219"/>
  <c r="AK166" i="219"/>
  <c r="AJ166" i="219"/>
  <c r="AI166" i="219"/>
  <c r="AH166" i="219"/>
  <c r="AG166" i="219"/>
  <c r="AF166" i="219"/>
  <c r="AE166" i="219"/>
  <c r="AD166" i="219"/>
  <c r="AC166" i="219"/>
  <c r="AB166" i="219"/>
  <c r="AA166" i="219"/>
  <c r="Z166" i="219"/>
  <c r="Y166" i="219"/>
  <c r="X166" i="219"/>
  <c r="BB166" i="219" s="1"/>
  <c r="BD166" i="219" s="1"/>
  <c r="W166" i="219"/>
  <c r="H166" i="219"/>
  <c r="F166" i="219"/>
  <c r="BA164" i="219"/>
  <c r="AZ164" i="219"/>
  <c r="AY164" i="219"/>
  <c r="AX164" i="219"/>
  <c r="AW164" i="219"/>
  <c r="AV164" i="219"/>
  <c r="AU164" i="219"/>
  <c r="AT164" i="219"/>
  <c r="AS164" i="219"/>
  <c r="AR164" i="219"/>
  <c r="AQ164" i="219"/>
  <c r="AP164" i="219"/>
  <c r="AO164" i="219"/>
  <c r="AN164" i="219"/>
  <c r="AM164" i="219"/>
  <c r="AL164" i="219"/>
  <c r="AK164" i="219"/>
  <c r="AJ164" i="219"/>
  <c r="AI164" i="219"/>
  <c r="AH164" i="219"/>
  <c r="AG164" i="219"/>
  <c r="AF164" i="219"/>
  <c r="AE164" i="219"/>
  <c r="AD164" i="219"/>
  <c r="AC164" i="219"/>
  <c r="AB164" i="219"/>
  <c r="AA164" i="219"/>
  <c r="Z164" i="219"/>
  <c r="Y164" i="219"/>
  <c r="X164" i="219"/>
  <c r="W164" i="219"/>
  <c r="H164" i="219"/>
  <c r="F164" i="219"/>
  <c r="BA162" i="219"/>
  <c r="AZ162" i="219"/>
  <c r="AY162" i="219"/>
  <c r="AX162" i="219"/>
  <c r="AW162" i="219"/>
  <c r="AV162" i="219"/>
  <c r="AU162" i="219"/>
  <c r="AT162" i="219"/>
  <c r="AS162" i="219"/>
  <c r="AR162" i="219"/>
  <c r="AQ162" i="219"/>
  <c r="AP162" i="219"/>
  <c r="AO162" i="219"/>
  <c r="AN162" i="219"/>
  <c r="AM162" i="219"/>
  <c r="AL162" i="219"/>
  <c r="AK162" i="219"/>
  <c r="AJ162" i="219"/>
  <c r="AI162" i="219"/>
  <c r="AH162" i="219"/>
  <c r="AG162" i="219"/>
  <c r="AF162" i="219"/>
  <c r="AE162" i="219"/>
  <c r="AD162" i="219"/>
  <c r="AC162" i="219"/>
  <c r="AB162" i="219"/>
  <c r="AA162" i="219"/>
  <c r="Z162" i="219"/>
  <c r="Y162" i="219"/>
  <c r="X162" i="219"/>
  <c r="BB162" i="219" s="1"/>
  <c r="BD162" i="219" s="1"/>
  <c r="W162" i="219"/>
  <c r="H162" i="219"/>
  <c r="F162" i="219"/>
  <c r="BA160" i="219"/>
  <c r="AZ160" i="219"/>
  <c r="AY160" i="219"/>
  <c r="AX160" i="219"/>
  <c r="AW160" i="219"/>
  <c r="AV160" i="219"/>
  <c r="AU160" i="219"/>
  <c r="AT160" i="219"/>
  <c r="AS160" i="219"/>
  <c r="AR160" i="219"/>
  <c r="AQ160" i="219"/>
  <c r="AP160" i="219"/>
  <c r="AO160" i="219"/>
  <c r="AN160" i="219"/>
  <c r="AM160" i="219"/>
  <c r="AL160" i="219"/>
  <c r="AK160" i="219"/>
  <c r="AJ160" i="219"/>
  <c r="AI160" i="219"/>
  <c r="AH160" i="219"/>
  <c r="AG160" i="219"/>
  <c r="AF160" i="219"/>
  <c r="AE160" i="219"/>
  <c r="AD160" i="219"/>
  <c r="AC160" i="219"/>
  <c r="AB160" i="219"/>
  <c r="AA160" i="219"/>
  <c r="Z160" i="219"/>
  <c r="Y160" i="219"/>
  <c r="X160" i="219"/>
  <c r="W160" i="219"/>
  <c r="H160" i="219"/>
  <c r="F160" i="219"/>
  <c r="BA158" i="219"/>
  <c r="AZ158" i="219"/>
  <c r="AY158" i="219"/>
  <c r="AX158" i="219"/>
  <c r="AW158" i="219"/>
  <c r="AV158" i="219"/>
  <c r="AU158" i="219"/>
  <c r="AT158" i="219"/>
  <c r="AS158" i="219"/>
  <c r="AR158" i="219"/>
  <c r="AQ158" i="219"/>
  <c r="AP158" i="219"/>
  <c r="AO158" i="219"/>
  <c r="AN158" i="219"/>
  <c r="AM158" i="219"/>
  <c r="AL158" i="219"/>
  <c r="AK158" i="219"/>
  <c r="AJ158" i="219"/>
  <c r="AI158" i="219"/>
  <c r="AH158" i="219"/>
  <c r="AG158" i="219"/>
  <c r="AF158" i="219"/>
  <c r="AE158" i="219"/>
  <c r="AD158" i="219"/>
  <c r="AC158" i="219"/>
  <c r="AB158" i="219"/>
  <c r="AA158" i="219"/>
  <c r="Z158" i="219"/>
  <c r="Y158" i="219"/>
  <c r="X158" i="219"/>
  <c r="BB158" i="219" s="1"/>
  <c r="BD158" i="219" s="1"/>
  <c r="W158" i="219"/>
  <c r="H158" i="219"/>
  <c r="F158" i="219"/>
  <c r="BA156" i="219"/>
  <c r="AZ156" i="219"/>
  <c r="AY156" i="219"/>
  <c r="AX156" i="219"/>
  <c r="AW156" i="219"/>
  <c r="AV156" i="219"/>
  <c r="AU156" i="219"/>
  <c r="AT156" i="219"/>
  <c r="AS156" i="219"/>
  <c r="AR156" i="219"/>
  <c r="AQ156" i="219"/>
  <c r="AP156" i="219"/>
  <c r="AO156" i="219"/>
  <c r="AN156" i="219"/>
  <c r="AM156" i="219"/>
  <c r="AL156" i="219"/>
  <c r="AK156" i="219"/>
  <c r="AJ156" i="219"/>
  <c r="AI156" i="219"/>
  <c r="AH156" i="219"/>
  <c r="AG156" i="219"/>
  <c r="AF156" i="219"/>
  <c r="AE156" i="219"/>
  <c r="AD156" i="219"/>
  <c r="AC156" i="219"/>
  <c r="AB156" i="219"/>
  <c r="AA156" i="219"/>
  <c r="Z156" i="219"/>
  <c r="Y156" i="219"/>
  <c r="X156" i="219"/>
  <c r="W156" i="219"/>
  <c r="H156" i="219"/>
  <c r="F156" i="219"/>
  <c r="BA154" i="219"/>
  <c r="AZ154" i="219"/>
  <c r="AY154" i="219"/>
  <c r="AX154" i="219"/>
  <c r="AW154" i="219"/>
  <c r="AV154" i="219"/>
  <c r="AU154" i="219"/>
  <c r="AT154" i="219"/>
  <c r="AS154" i="219"/>
  <c r="AR154" i="219"/>
  <c r="AQ154" i="219"/>
  <c r="AP154" i="219"/>
  <c r="AO154" i="219"/>
  <c r="AN154" i="219"/>
  <c r="AM154" i="219"/>
  <c r="AL154" i="219"/>
  <c r="AK154" i="219"/>
  <c r="AJ154" i="219"/>
  <c r="AI154" i="219"/>
  <c r="AH154" i="219"/>
  <c r="AG154" i="219"/>
  <c r="AF154" i="219"/>
  <c r="AE154" i="219"/>
  <c r="AD154" i="219"/>
  <c r="AC154" i="219"/>
  <c r="AB154" i="219"/>
  <c r="AA154" i="219"/>
  <c r="Z154" i="219"/>
  <c r="Y154" i="219"/>
  <c r="X154" i="219"/>
  <c r="BB154" i="219" s="1"/>
  <c r="BD154" i="219" s="1"/>
  <c r="W154" i="219"/>
  <c r="H154" i="219"/>
  <c r="F154" i="219"/>
  <c r="BA152" i="219"/>
  <c r="AZ152" i="219"/>
  <c r="AY152" i="219"/>
  <c r="AX152" i="219"/>
  <c r="AW152" i="219"/>
  <c r="AV152" i="219"/>
  <c r="AU152" i="219"/>
  <c r="AT152" i="219"/>
  <c r="AS152" i="219"/>
  <c r="AR152" i="219"/>
  <c r="AQ152" i="219"/>
  <c r="AP152" i="219"/>
  <c r="AO152" i="219"/>
  <c r="AN152" i="219"/>
  <c r="AM152" i="219"/>
  <c r="AL152" i="219"/>
  <c r="AK152" i="219"/>
  <c r="AJ152" i="219"/>
  <c r="AI152" i="219"/>
  <c r="AH152" i="219"/>
  <c r="AG152" i="219"/>
  <c r="AF152" i="219"/>
  <c r="AE152" i="219"/>
  <c r="AD152" i="219"/>
  <c r="AC152" i="219"/>
  <c r="AB152" i="219"/>
  <c r="AA152" i="219"/>
  <c r="Z152" i="219"/>
  <c r="Y152" i="219"/>
  <c r="X152" i="219"/>
  <c r="W152" i="219"/>
  <c r="H152" i="219"/>
  <c r="F152" i="219"/>
  <c r="BA150" i="219"/>
  <c r="AZ150" i="219"/>
  <c r="AY150" i="219"/>
  <c r="AX150" i="219"/>
  <c r="AW150" i="219"/>
  <c r="AV150" i="219"/>
  <c r="AU150" i="219"/>
  <c r="AT150" i="219"/>
  <c r="AS150" i="219"/>
  <c r="AR150" i="219"/>
  <c r="AQ150" i="219"/>
  <c r="AP150" i="219"/>
  <c r="AO150" i="219"/>
  <c r="AN150" i="219"/>
  <c r="AM150" i="219"/>
  <c r="AL150" i="219"/>
  <c r="AK150" i="219"/>
  <c r="AJ150" i="219"/>
  <c r="AI150" i="219"/>
  <c r="AH150" i="219"/>
  <c r="AG150" i="219"/>
  <c r="AF150" i="219"/>
  <c r="AE150" i="219"/>
  <c r="AD150" i="219"/>
  <c r="AC150" i="219"/>
  <c r="AB150" i="219"/>
  <c r="AA150" i="219"/>
  <c r="Z150" i="219"/>
  <c r="Y150" i="219"/>
  <c r="X150" i="219"/>
  <c r="BB150" i="219" s="1"/>
  <c r="BD150" i="219" s="1"/>
  <c r="W150" i="219"/>
  <c r="H150" i="219"/>
  <c r="F150" i="219"/>
  <c r="BA148" i="219"/>
  <c r="AZ148" i="219"/>
  <c r="AY148" i="219"/>
  <c r="AX148" i="219"/>
  <c r="AW148" i="219"/>
  <c r="AV148" i="219"/>
  <c r="AU148" i="219"/>
  <c r="AT148" i="219"/>
  <c r="AS148" i="219"/>
  <c r="AR148" i="219"/>
  <c r="AQ148" i="219"/>
  <c r="AP148" i="219"/>
  <c r="AO148" i="219"/>
  <c r="AN148" i="219"/>
  <c r="AM148" i="219"/>
  <c r="AL148" i="219"/>
  <c r="AK148" i="219"/>
  <c r="AJ148" i="219"/>
  <c r="AI148" i="219"/>
  <c r="AH148" i="219"/>
  <c r="AG148" i="219"/>
  <c r="AF148" i="219"/>
  <c r="AE148" i="219"/>
  <c r="AD148" i="219"/>
  <c r="AC148" i="219"/>
  <c r="AB148" i="219"/>
  <c r="AA148" i="219"/>
  <c r="Z148" i="219"/>
  <c r="Y148" i="219"/>
  <c r="X148" i="219"/>
  <c r="W148" i="219"/>
  <c r="H148" i="219"/>
  <c r="F148" i="219"/>
  <c r="BA146" i="219"/>
  <c r="AZ146" i="219"/>
  <c r="AY146" i="219"/>
  <c r="AX146" i="219"/>
  <c r="AW146" i="219"/>
  <c r="AV146" i="219"/>
  <c r="AU146" i="219"/>
  <c r="AT146" i="219"/>
  <c r="AS146" i="219"/>
  <c r="AR146" i="219"/>
  <c r="AQ146" i="219"/>
  <c r="AP146" i="219"/>
  <c r="AO146" i="219"/>
  <c r="AN146" i="219"/>
  <c r="AM146" i="219"/>
  <c r="AL146" i="219"/>
  <c r="AK146" i="219"/>
  <c r="AJ146" i="219"/>
  <c r="AI146" i="219"/>
  <c r="AH146" i="219"/>
  <c r="AG146" i="219"/>
  <c r="AF146" i="219"/>
  <c r="AE146" i="219"/>
  <c r="AD146" i="219"/>
  <c r="AC146" i="219"/>
  <c r="AB146" i="219"/>
  <c r="AA146" i="219"/>
  <c r="Z146" i="219"/>
  <c r="Y146" i="219"/>
  <c r="X146" i="219"/>
  <c r="BB146" i="219" s="1"/>
  <c r="BD146" i="219" s="1"/>
  <c r="W146" i="219"/>
  <c r="H146" i="219"/>
  <c r="F146" i="219"/>
  <c r="BA144" i="219"/>
  <c r="AZ144" i="219"/>
  <c r="AY144" i="219"/>
  <c r="AX144" i="219"/>
  <c r="AW144" i="219"/>
  <c r="AV144" i="219"/>
  <c r="AU144" i="219"/>
  <c r="AT144" i="219"/>
  <c r="AS144" i="219"/>
  <c r="AR144" i="219"/>
  <c r="AQ144" i="219"/>
  <c r="AP144" i="219"/>
  <c r="AO144" i="219"/>
  <c r="AN144" i="219"/>
  <c r="AM144" i="219"/>
  <c r="AL144" i="219"/>
  <c r="AK144" i="219"/>
  <c r="AJ144" i="219"/>
  <c r="AI144" i="219"/>
  <c r="AH144" i="219"/>
  <c r="AG144" i="219"/>
  <c r="AF144" i="219"/>
  <c r="AE144" i="219"/>
  <c r="AD144" i="219"/>
  <c r="AC144" i="219"/>
  <c r="AB144" i="219"/>
  <c r="AA144" i="219"/>
  <c r="Z144" i="219"/>
  <c r="Y144" i="219"/>
  <c r="X144" i="219"/>
  <c r="W144" i="219"/>
  <c r="H144" i="219"/>
  <c r="F144" i="219"/>
  <c r="BA142" i="219"/>
  <c r="AZ142" i="219"/>
  <c r="AY142" i="219"/>
  <c r="AX142" i="219"/>
  <c r="AW142" i="219"/>
  <c r="AV142" i="219"/>
  <c r="AU142" i="219"/>
  <c r="AT142" i="219"/>
  <c r="AS142" i="219"/>
  <c r="AR142" i="219"/>
  <c r="AQ142" i="219"/>
  <c r="AP142" i="219"/>
  <c r="AO142" i="219"/>
  <c r="AN142" i="219"/>
  <c r="AM142" i="219"/>
  <c r="AL142" i="219"/>
  <c r="AK142" i="219"/>
  <c r="AJ142" i="219"/>
  <c r="AI142" i="219"/>
  <c r="AH142" i="219"/>
  <c r="AG142" i="219"/>
  <c r="AF142" i="219"/>
  <c r="AE142" i="219"/>
  <c r="AD142" i="219"/>
  <c r="AC142" i="219"/>
  <c r="AB142" i="219"/>
  <c r="AA142" i="219"/>
  <c r="Z142" i="219"/>
  <c r="Y142" i="219"/>
  <c r="X142" i="219"/>
  <c r="BB142" i="219" s="1"/>
  <c r="BD142" i="219" s="1"/>
  <c r="W142" i="219"/>
  <c r="H142" i="219"/>
  <c r="F142" i="219"/>
  <c r="BA140" i="219"/>
  <c r="AZ140" i="219"/>
  <c r="AY140" i="219"/>
  <c r="AX140" i="219"/>
  <c r="AW140" i="219"/>
  <c r="AV140" i="219"/>
  <c r="AU140" i="219"/>
  <c r="AT140" i="219"/>
  <c r="AS140" i="219"/>
  <c r="AR140" i="219"/>
  <c r="AQ140" i="219"/>
  <c r="AP140" i="219"/>
  <c r="AO140" i="219"/>
  <c r="AN140" i="219"/>
  <c r="AM140" i="219"/>
  <c r="AL140" i="219"/>
  <c r="AK140" i="219"/>
  <c r="AJ140" i="219"/>
  <c r="AI140" i="219"/>
  <c r="AH140" i="219"/>
  <c r="AG140" i="219"/>
  <c r="AF140" i="219"/>
  <c r="AE140" i="219"/>
  <c r="AD140" i="219"/>
  <c r="AC140" i="219"/>
  <c r="AB140" i="219"/>
  <c r="AA140" i="219"/>
  <c r="Z140" i="219"/>
  <c r="Y140" i="219"/>
  <c r="X140" i="219"/>
  <c r="W140" i="219"/>
  <c r="H140" i="219"/>
  <c r="F140" i="219"/>
  <c r="BA138" i="219"/>
  <c r="AZ138" i="219"/>
  <c r="AY138" i="219"/>
  <c r="AX138" i="219"/>
  <c r="AW138" i="219"/>
  <c r="AV138" i="219"/>
  <c r="AU138" i="219"/>
  <c r="AT138" i="219"/>
  <c r="AS138" i="219"/>
  <c r="AR138" i="219"/>
  <c r="AQ138" i="219"/>
  <c r="AP138" i="219"/>
  <c r="AO138" i="219"/>
  <c r="AN138" i="219"/>
  <c r="AM138" i="219"/>
  <c r="AL138" i="219"/>
  <c r="AK138" i="219"/>
  <c r="AJ138" i="219"/>
  <c r="AI138" i="219"/>
  <c r="AH138" i="219"/>
  <c r="AG138" i="219"/>
  <c r="AF138" i="219"/>
  <c r="AE138" i="219"/>
  <c r="AD138" i="219"/>
  <c r="AC138" i="219"/>
  <c r="AB138" i="219"/>
  <c r="AA138" i="219"/>
  <c r="Z138" i="219"/>
  <c r="Y138" i="219"/>
  <c r="X138" i="219"/>
  <c r="BB138" i="219" s="1"/>
  <c r="BD138" i="219" s="1"/>
  <c r="W138" i="219"/>
  <c r="H138" i="219"/>
  <c r="F138" i="219"/>
  <c r="BA136" i="219"/>
  <c r="AZ136" i="219"/>
  <c r="AY136" i="219"/>
  <c r="AX136" i="219"/>
  <c r="AW136" i="219"/>
  <c r="AV136" i="219"/>
  <c r="AU136" i="219"/>
  <c r="AT136" i="219"/>
  <c r="AS136" i="219"/>
  <c r="AR136" i="219"/>
  <c r="AQ136" i="219"/>
  <c r="AP136" i="219"/>
  <c r="AO136" i="219"/>
  <c r="AN136" i="219"/>
  <c r="AM136" i="219"/>
  <c r="AL136" i="219"/>
  <c r="AK136" i="219"/>
  <c r="AJ136" i="219"/>
  <c r="AI136" i="219"/>
  <c r="AH136" i="219"/>
  <c r="AG136" i="219"/>
  <c r="AF136" i="219"/>
  <c r="AE136" i="219"/>
  <c r="AD136" i="219"/>
  <c r="AC136" i="219"/>
  <c r="AB136" i="219"/>
  <c r="AA136" i="219"/>
  <c r="Z136" i="219"/>
  <c r="Y136" i="219"/>
  <c r="X136" i="219"/>
  <c r="W136" i="219"/>
  <c r="H136" i="219"/>
  <c r="F136" i="219"/>
  <c r="BA134" i="219"/>
  <c r="AZ134" i="219"/>
  <c r="AY134" i="219"/>
  <c r="AX134" i="219"/>
  <c r="AW134" i="219"/>
  <c r="AV134" i="219"/>
  <c r="AU134" i="219"/>
  <c r="AT134" i="219"/>
  <c r="AS134" i="219"/>
  <c r="AR134" i="219"/>
  <c r="AQ134" i="219"/>
  <c r="AP134" i="219"/>
  <c r="AO134" i="219"/>
  <c r="AN134" i="219"/>
  <c r="AM134" i="219"/>
  <c r="AL134" i="219"/>
  <c r="AK134" i="219"/>
  <c r="AJ134" i="219"/>
  <c r="AI134" i="219"/>
  <c r="AH134" i="219"/>
  <c r="AG134" i="219"/>
  <c r="AF134" i="219"/>
  <c r="AE134" i="219"/>
  <c r="AD134" i="219"/>
  <c r="AC134" i="219"/>
  <c r="AB134" i="219"/>
  <c r="AA134" i="219"/>
  <c r="Z134" i="219"/>
  <c r="Y134" i="219"/>
  <c r="X134" i="219"/>
  <c r="BB134" i="219" s="1"/>
  <c r="BD134" i="219" s="1"/>
  <c r="W134" i="219"/>
  <c r="H134" i="219"/>
  <c r="F134" i="219"/>
  <c r="BA132" i="219"/>
  <c r="AZ132" i="219"/>
  <c r="AY132" i="219"/>
  <c r="AX132" i="219"/>
  <c r="AW132" i="219"/>
  <c r="AV132" i="219"/>
  <c r="AU132" i="219"/>
  <c r="AT132" i="219"/>
  <c r="AS132" i="219"/>
  <c r="AR132" i="219"/>
  <c r="AQ132" i="219"/>
  <c r="AP132" i="219"/>
  <c r="AO132" i="219"/>
  <c r="AN132" i="219"/>
  <c r="AM132" i="219"/>
  <c r="AL132" i="219"/>
  <c r="AK132" i="219"/>
  <c r="AJ132" i="219"/>
  <c r="AI132" i="219"/>
  <c r="AH132" i="219"/>
  <c r="AG132" i="219"/>
  <c r="AF132" i="219"/>
  <c r="AE132" i="219"/>
  <c r="AD132" i="219"/>
  <c r="AC132" i="219"/>
  <c r="AB132" i="219"/>
  <c r="AA132" i="219"/>
  <c r="Z132" i="219"/>
  <c r="Y132" i="219"/>
  <c r="X132" i="219"/>
  <c r="W132" i="219"/>
  <c r="H132" i="219"/>
  <c r="F132" i="219"/>
  <c r="BA130" i="219"/>
  <c r="AZ130" i="219"/>
  <c r="AY130" i="219"/>
  <c r="AX130" i="219"/>
  <c r="AW130" i="219"/>
  <c r="AV130" i="219"/>
  <c r="AU130" i="219"/>
  <c r="AT130" i="219"/>
  <c r="AS130" i="219"/>
  <c r="AR130" i="219"/>
  <c r="AQ130" i="219"/>
  <c r="AP130" i="219"/>
  <c r="AO130" i="219"/>
  <c r="AN130" i="219"/>
  <c r="AM130" i="219"/>
  <c r="AL130" i="219"/>
  <c r="AK130" i="219"/>
  <c r="AJ130" i="219"/>
  <c r="AI130" i="219"/>
  <c r="AH130" i="219"/>
  <c r="AG130" i="219"/>
  <c r="AF130" i="219"/>
  <c r="AE130" i="219"/>
  <c r="AD130" i="219"/>
  <c r="AC130" i="219"/>
  <c r="AB130" i="219"/>
  <c r="AA130" i="219"/>
  <c r="Z130" i="219"/>
  <c r="Y130" i="219"/>
  <c r="X130" i="219"/>
  <c r="BB130" i="219" s="1"/>
  <c r="BD130" i="219" s="1"/>
  <c r="W130" i="219"/>
  <c r="H130" i="219"/>
  <c r="F130" i="219"/>
  <c r="BA128" i="219"/>
  <c r="AZ128" i="219"/>
  <c r="AY128" i="219"/>
  <c r="AX128" i="219"/>
  <c r="AW128" i="219"/>
  <c r="AV128" i="219"/>
  <c r="AU128" i="219"/>
  <c r="AT128" i="219"/>
  <c r="AS128" i="219"/>
  <c r="AR128" i="219"/>
  <c r="AQ128" i="219"/>
  <c r="AP128" i="219"/>
  <c r="AO128" i="219"/>
  <c r="AN128" i="219"/>
  <c r="AM128" i="219"/>
  <c r="AL128" i="219"/>
  <c r="AK128" i="219"/>
  <c r="AJ128" i="219"/>
  <c r="AI128" i="219"/>
  <c r="AH128" i="219"/>
  <c r="AG128" i="219"/>
  <c r="AF128" i="219"/>
  <c r="AE128" i="219"/>
  <c r="AD128" i="219"/>
  <c r="AC128" i="219"/>
  <c r="AB128" i="219"/>
  <c r="AA128" i="219"/>
  <c r="Z128" i="219"/>
  <c r="Y128" i="219"/>
  <c r="X128" i="219"/>
  <c r="W128" i="219"/>
  <c r="H128" i="219"/>
  <c r="F128" i="219"/>
  <c r="BA126" i="219"/>
  <c r="AZ126" i="219"/>
  <c r="AY126" i="219"/>
  <c r="AX126" i="219"/>
  <c r="AW126" i="219"/>
  <c r="AV126" i="219"/>
  <c r="AU126" i="219"/>
  <c r="AT126" i="219"/>
  <c r="AS126" i="219"/>
  <c r="AR126" i="219"/>
  <c r="AQ126" i="219"/>
  <c r="AP126" i="219"/>
  <c r="AO126" i="219"/>
  <c r="AN126" i="219"/>
  <c r="AM126" i="219"/>
  <c r="AL126" i="219"/>
  <c r="AK126" i="219"/>
  <c r="AJ126" i="219"/>
  <c r="AI126" i="219"/>
  <c r="AH126" i="219"/>
  <c r="AG126" i="219"/>
  <c r="AF126" i="219"/>
  <c r="AE126" i="219"/>
  <c r="AD126" i="219"/>
  <c r="AC126" i="219"/>
  <c r="AB126" i="219"/>
  <c r="AA126" i="219"/>
  <c r="Z126" i="219"/>
  <c r="Y126" i="219"/>
  <c r="X126" i="219"/>
  <c r="BB126" i="219" s="1"/>
  <c r="BD126" i="219" s="1"/>
  <c r="W126" i="219"/>
  <c r="H126" i="219"/>
  <c r="F126" i="219"/>
  <c r="BA124" i="219"/>
  <c r="AZ124" i="219"/>
  <c r="AY124" i="219"/>
  <c r="AX124" i="219"/>
  <c r="AW124" i="219"/>
  <c r="AV124" i="219"/>
  <c r="AU124" i="219"/>
  <c r="AT124" i="219"/>
  <c r="AS124" i="219"/>
  <c r="AR124" i="219"/>
  <c r="AQ124" i="219"/>
  <c r="AP124" i="219"/>
  <c r="AO124" i="219"/>
  <c r="AN124" i="219"/>
  <c r="AM124" i="219"/>
  <c r="AL124" i="219"/>
  <c r="AK124" i="219"/>
  <c r="AJ124" i="219"/>
  <c r="AI124" i="219"/>
  <c r="AH124" i="219"/>
  <c r="AG124" i="219"/>
  <c r="AF124" i="219"/>
  <c r="AE124" i="219"/>
  <c r="AD124" i="219"/>
  <c r="AC124" i="219"/>
  <c r="AB124" i="219"/>
  <c r="AA124" i="219"/>
  <c r="Z124" i="219"/>
  <c r="Y124" i="219"/>
  <c r="X124" i="219"/>
  <c r="W124" i="219"/>
  <c r="H124" i="219"/>
  <c r="F124" i="219"/>
  <c r="BA122" i="219"/>
  <c r="AZ122" i="219"/>
  <c r="AY122" i="219"/>
  <c r="AX122" i="219"/>
  <c r="AW122" i="219"/>
  <c r="AV122" i="219"/>
  <c r="AU122" i="219"/>
  <c r="AT122" i="219"/>
  <c r="AS122" i="219"/>
  <c r="AR122" i="219"/>
  <c r="AQ122" i="219"/>
  <c r="AP122" i="219"/>
  <c r="AO122" i="219"/>
  <c r="AN122" i="219"/>
  <c r="AM122" i="219"/>
  <c r="AL122" i="219"/>
  <c r="AK122" i="219"/>
  <c r="AJ122" i="219"/>
  <c r="AI122" i="219"/>
  <c r="AH122" i="219"/>
  <c r="AG122" i="219"/>
  <c r="AF122" i="219"/>
  <c r="AE122" i="219"/>
  <c r="AD122" i="219"/>
  <c r="AC122" i="219"/>
  <c r="AB122" i="219"/>
  <c r="AA122" i="219"/>
  <c r="Z122" i="219"/>
  <c r="Y122" i="219"/>
  <c r="X122" i="219"/>
  <c r="BB122" i="219" s="1"/>
  <c r="BD122" i="219" s="1"/>
  <c r="W122" i="219"/>
  <c r="H122" i="219"/>
  <c r="F122" i="219"/>
  <c r="BA120" i="219"/>
  <c r="AZ120" i="219"/>
  <c r="AY120" i="219"/>
  <c r="AX120" i="219"/>
  <c r="AW120" i="219"/>
  <c r="AV120" i="219"/>
  <c r="AU120" i="219"/>
  <c r="AT120" i="219"/>
  <c r="AS120" i="219"/>
  <c r="AR120" i="219"/>
  <c r="AQ120" i="219"/>
  <c r="AP120" i="219"/>
  <c r="AO120" i="219"/>
  <c r="AN120" i="219"/>
  <c r="AM120" i="219"/>
  <c r="AL120" i="219"/>
  <c r="AK120" i="219"/>
  <c r="AJ120" i="219"/>
  <c r="AI120" i="219"/>
  <c r="AH120" i="219"/>
  <c r="AG120" i="219"/>
  <c r="AF120" i="219"/>
  <c r="AE120" i="219"/>
  <c r="AD120" i="219"/>
  <c r="AC120" i="219"/>
  <c r="AB120" i="219"/>
  <c r="AA120" i="219"/>
  <c r="Z120" i="219"/>
  <c r="Y120" i="219"/>
  <c r="X120" i="219"/>
  <c r="W120" i="219"/>
  <c r="H120" i="219"/>
  <c r="F120" i="219"/>
  <c r="BA118" i="219"/>
  <c r="AZ118" i="219"/>
  <c r="AY118" i="219"/>
  <c r="AX118" i="219"/>
  <c r="AW118" i="219"/>
  <c r="AV118" i="219"/>
  <c r="AU118" i="219"/>
  <c r="AT118" i="219"/>
  <c r="AS118" i="219"/>
  <c r="AR118" i="219"/>
  <c r="AQ118" i="219"/>
  <c r="AP118" i="219"/>
  <c r="AO118" i="219"/>
  <c r="AN118" i="219"/>
  <c r="AM118" i="219"/>
  <c r="AL118" i="219"/>
  <c r="AK118" i="219"/>
  <c r="AJ118" i="219"/>
  <c r="AI118" i="219"/>
  <c r="AH118" i="219"/>
  <c r="AG118" i="219"/>
  <c r="AF118" i="219"/>
  <c r="AE118" i="219"/>
  <c r="AD118" i="219"/>
  <c r="AC118" i="219"/>
  <c r="AB118" i="219"/>
  <c r="AA118" i="219"/>
  <c r="Z118" i="219"/>
  <c r="Y118" i="219"/>
  <c r="X118" i="219"/>
  <c r="BB118" i="219" s="1"/>
  <c r="BD118" i="219" s="1"/>
  <c r="W118" i="219"/>
  <c r="H118" i="219"/>
  <c r="F118" i="219"/>
  <c r="BA116" i="219"/>
  <c r="AZ116" i="219"/>
  <c r="AY116" i="219"/>
  <c r="AX116" i="219"/>
  <c r="AW116" i="219"/>
  <c r="AV116" i="219"/>
  <c r="AU116" i="219"/>
  <c r="AT116" i="219"/>
  <c r="AS116" i="219"/>
  <c r="AR116" i="219"/>
  <c r="AQ116" i="219"/>
  <c r="AP116" i="219"/>
  <c r="AO116" i="219"/>
  <c r="AN116" i="219"/>
  <c r="AM116" i="219"/>
  <c r="AL116" i="219"/>
  <c r="AK116" i="219"/>
  <c r="AJ116" i="219"/>
  <c r="AI116" i="219"/>
  <c r="AH116" i="219"/>
  <c r="AG116" i="219"/>
  <c r="AF116" i="219"/>
  <c r="AE116" i="219"/>
  <c r="AD116" i="219"/>
  <c r="AC116" i="219"/>
  <c r="AB116" i="219"/>
  <c r="AA116" i="219"/>
  <c r="Z116" i="219"/>
  <c r="Y116" i="219"/>
  <c r="X116" i="219"/>
  <c r="W116" i="219"/>
  <c r="H116" i="219"/>
  <c r="F116" i="219"/>
  <c r="BA114" i="219"/>
  <c r="AZ114" i="219"/>
  <c r="AY114" i="219"/>
  <c r="AX114" i="219"/>
  <c r="AW114" i="219"/>
  <c r="AV114" i="219"/>
  <c r="AU114" i="219"/>
  <c r="AT114" i="219"/>
  <c r="AS114" i="219"/>
  <c r="AR114" i="219"/>
  <c r="AQ114" i="219"/>
  <c r="AP114" i="219"/>
  <c r="AO114" i="219"/>
  <c r="AN114" i="219"/>
  <c r="AM114" i="219"/>
  <c r="AL114" i="219"/>
  <c r="AK114" i="219"/>
  <c r="AJ114" i="219"/>
  <c r="AI114" i="219"/>
  <c r="AH114" i="219"/>
  <c r="AG114" i="219"/>
  <c r="AF114" i="219"/>
  <c r="AE114" i="219"/>
  <c r="AD114" i="219"/>
  <c r="AC114" i="219"/>
  <c r="AB114" i="219"/>
  <c r="AA114" i="219"/>
  <c r="Z114" i="219"/>
  <c r="Y114" i="219"/>
  <c r="X114" i="219"/>
  <c r="BB114" i="219" s="1"/>
  <c r="BD114" i="219" s="1"/>
  <c r="W114" i="219"/>
  <c r="H114" i="219"/>
  <c r="F114" i="219"/>
  <c r="BA112" i="219"/>
  <c r="AZ112" i="219"/>
  <c r="AY112" i="219"/>
  <c r="AX112" i="219"/>
  <c r="AW112" i="219"/>
  <c r="AV112" i="219"/>
  <c r="AU112" i="219"/>
  <c r="AT112" i="219"/>
  <c r="AS112" i="219"/>
  <c r="AR112" i="219"/>
  <c r="AQ112" i="219"/>
  <c r="AP112" i="219"/>
  <c r="AO112" i="219"/>
  <c r="AN112" i="219"/>
  <c r="AM112" i="219"/>
  <c r="AL112" i="219"/>
  <c r="AK112" i="219"/>
  <c r="AJ112" i="219"/>
  <c r="AI112" i="219"/>
  <c r="AH112" i="219"/>
  <c r="AG112" i="219"/>
  <c r="AF112" i="219"/>
  <c r="AE112" i="219"/>
  <c r="AD112" i="219"/>
  <c r="AC112" i="219"/>
  <c r="AB112" i="219"/>
  <c r="AA112" i="219"/>
  <c r="Z112" i="219"/>
  <c r="Y112" i="219"/>
  <c r="X112" i="219"/>
  <c r="W112" i="219"/>
  <c r="H112" i="219"/>
  <c r="F112" i="219"/>
  <c r="BA110" i="219"/>
  <c r="AZ110" i="219"/>
  <c r="AY110" i="219"/>
  <c r="AX110" i="219"/>
  <c r="AW110" i="219"/>
  <c r="AV110" i="219"/>
  <c r="AU110" i="219"/>
  <c r="AT110" i="219"/>
  <c r="AS110" i="219"/>
  <c r="AR110" i="219"/>
  <c r="AQ110" i="219"/>
  <c r="AP110" i="219"/>
  <c r="AO110" i="219"/>
  <c r="AN110" i="219"/>
  <c r="AM110" i="219"/>
  <c r="AL110" i="219"/>
  <c r="AK110" i="219"/>
  <c r="AJ110" i="219"/>
  <c r="AI110" i="219"/>
  <c r="AH110" i="219"/>
  <c r="AG110" i="219"/>
  <c r="AF110" i="219"/>
  <c r="AE110" i="219"/>
  <c r="AD110" i="219"/>
  <c r="AC110" i="219"/>
  <c r="AB110" i="219"/>
  <c r="AA110" i="219"/>
  <c r="Z110" i="219"/>
  <c r="Y110" i="219"/>
  <c r="X110" i="219"/>
  <c r="BB110" i="219" s="1"/>
  <c r="BD110" i="219" s="1"/>
  <c r="W110" i="219"/>
  <c r="H110" i="219"/>
  <c r="F110" i="219"/>
  <c r="BA108" i="219"/>
  <c r="AZ108" i="219"/>
  <c r="AY108" i="219"/>
  <c r="AX108" i="219"/>
  <c r="AW108" i="219"/>
  <c r="AV108" i="219"/>
  <c r="AU108" i="219"/>
  <c r="AT108" i="219"/>
  <c r="AS108" i="219"/>
  <c r="AR108" i="219"/>
  <c r="AQ108" i="219"/>
  <c r="AP108" i="219"/>
  <c r="AO108" i="219"/>
  <c r="AN108" i="219"/>
  <c r="AM108" i="219"/>
  <c r="AL108" i="219"/>
  <c r="AK108" i="219"/>
  <c r="AJ108" i="219"/>
  <c r="AI108" i="219"/>
  <c r="AH108" i="219"/>
  <c r="AG108" i="219"/>
  <c r="AF108" i="219"/>
  <c r="AE108" i="219"/>
  <c r="AD108" i="219"/>
  <c r="AC108" i="219"/>
  <c r="AB108" i="219"/>
  <c r="AA108" i="219"/>
  <c r="Z108" i="219"/>
  <c r="Y108" i="219"/>
  <c r="X108" i="219"/>
  <c r="W108" i="219"/>
  <c r="H108" i="219"/>
  <c r="F108" i="219"/>
  <c r="BA106" i="219"/>
  <c r="AZ106" i="219"/>
  <c r="AY106" i="219"/>
  <c r="AX106" i="219"/>
  <c r="AW106" i="219"/>
  <c r="AV106" i="219"/>
  <c r="AU106" i="219"/>
  <c r="AT106" i="219"/>
  <c r="AS106" i="219"/>
  <c r="AR106" i="219"/>
  <c r="AQ106" i="219"/>
  <c r="AP106" i="219"/>
  <c r="AO106" i="219"/>
  <c r="AN106" i="219"/>
  <c r="AM106" i="219"/>
  <c r="AL106" i="219"/>
  <c r="AK106" i="219"/>
  <c r="AJ106" i="219"/>
  <c r="AI106" i="219"/>
  <c r="AH106" i="219"/>
  <c r="AG106" i="219"/>
  <c r="AF106" i="219"/>
  <c r="AE106" i="219"/>
  <c r="AD106" i="219"/>
  <c r="AC106" i="219"/>
  <c r="AB106" i="219"/>
  <c r="AA106" i="219"/>
  <c r="Z106" i="219"/>
  <c r="Y106" i="219"/>
  <c r="X106" i="219"/>
  <c r="BB106" i="219" s="1"/>
  <c r="BD106" i="219" s="1"/>
  <c r="W106" i="219"/>
  <c r="H106" i="219"/>
  <c r="F106" i="219"/>
  <c r="BA104" i="219"/>
  <c r="AZ104" i="219"/>
  <c r="AY104" i="219"/>
  <c r="AX104" i="219"/>
  <c r="AW104" i="219"/>
  <c r="AV104" i="219"/>
  <c r="AU104" i="219"/>
  <c r="AT104" i="219"/>
  <c r="AS104" i="219"/>
  <c r="AR104" i="219"/>
  <c r="AQ104" i="219"/>
  <c r="AP104" i="219"/>
  <c r="AO104" i="219"/>
  <c r="AN104" i="219"/>
  <c r="AM104" i="219"/>
  <c r="AL104" i="219"/>
  <c r="AK104" i="219"/>
  <c r="AJ104" i="219"/>
  <c r="AI104" i="219"/>
  <c r="AH104" i="219"/>
  <c r="AG104" i="219"/>
  <c r="AF104" i="219"/>
  <c r="AE104" i="219"/>
  <c r="AD104" i="219"/>
  <c r="AC104" i="219"/>
  <c r="AB104" i="219"/>
  <c r="AA104" i="219"/>
  <c r="Z104" i="219"/>
  <c r="Y104" i="219"/>
  <c r="X104" i="219"/>
  <c r="W104" i="219"/>
  <c r="H104" i="219"/>
  <c r="F104" i="219"/>
  <c r="BA102" i="219"/>
  <c r="AZ102" i="219"/>
  <c r="AY102" i="219"/>
  <c r="AX102" i="219"/>
  <c r="AW102" i="219"/>
  <c r="AV102" i="219"/>
  <c r="AU102" i="219"/>
  <c r="AT102" i="219"/>
  <c r="AS102" i="219"/>
  <c r="AR102" i="219"/>
  <c r="AQ102" i="219"/>
  <c r="AP102" i="219"/>
  <c r="AO102" i="219"/>
  <c r="AN102" i="219"/>
  <c r="AM102" i="219"/>
  <c r="AL102" i="219"/>
  <c r="AK102" i="219"/>
  <c r="AJ102" i="219"/>
  <c r="AI102" i="219"/>
  <c r="AH102" i="219"/>
  <c r="AG102" i="219"/>
  <c r="AF102" i="219"/>
  <c r="AE102" i="219"/>
  <c r="AD102" i="219"/>
  <c r="AC102" i="219"/>
  <c r="AB102" i="219"/>
  <c r="AA102" i="219"/>
  <c r="Z102" i="219"/>
  <c r="Y102" i="219"/>
  <c r="X102" i="219"/>
  <c r="BB102" i="219" s="1"/>
  <c r="BD102" i="219" s="1"/>
  <c r="W102" i="219"/>
  <c r="H102" i="219"/>
  <c r="F102" i="219"/>
  <c r="BA100" i="219"/>
  <c r="AZ100" i="219"/>
  <c r="AY100" i="219"/>
  <c r="AX100" i="219"/>
  <c r="AW100" i="219"/>
  <c r="AV100" i="219"/>
  <c r="AU100" i="219"/>
  <c r="AT100" i="219"/>
  <c r="AS100" i="219"/>
  <c r="AR100" i="219"/>
  <c r="AQ100" i="219"/>
  <c r="AP100" i="219"/>
  <c r="AO100" i="219"/>
  <c r="AN100" i="219"/>
  <c r="AM100" i="219"/>
  <c r="AL100" i="219"/>
  <c r="AK100" i="219"/>
  <c r="AJ100" i="219"/>
  <c r="AI100" i="219"/>
  <c r="AH100" i="219"/>
  <c r="AG100" i="219"/>
  <c r="AF100" i="219"/>
  <c r="AE100" i="219"/>
  <c r="AD100" i="219"/>
  <c r="AC100" i="219"/>
  <c r="AB100" i="219"/>
  <c r="AA100" i="219"/>
  <c r="Z100" i="219"/>
  <c r="Y100" i="219"/>
  <c r="X100" i="219"/>
  <c r="W100" i="219"/>
  <c r="H100" i="219"/>
  <c r="F100" i="219"/>
  <c r="BA98" i="219"/>
  <c r="AZ98" i="219"/>
  <c r="AY98" i="219"/>
  <c r="AX98" i="219"/>
  <c r="AW98" i="219"/>
  <c r="AV98" i="219"/>
  <c r="AU98" i="219"/>
  <c r="AT98" i="219"/>
  <c r="AS98" i="219"/>
  <c r="AR98" i="219"/>
  <c r="AQ98" i="219"/>
  <c r="AP98" i="219"/>
  <c r="AO98" i="219"/>
  <c r="AN98" i="219"/>
  <c r="AM98" i="219"/>
  <c r="AL98" i="219"/>
  <c r="AK98" i="219"/>
  <c r="AJ98" i="219"/>
  <c r="AI98" i="219"/>
  <c r="AH98" i="219"/>
  <c r="AG98" i="219"/>
  <c r="AF98" i="219"/>
  <c r="AE98" i="219"/>
  <c r="AD98" i="219"/>
  <c r="AC98" i="219"/>
  <c r="AB98" i="219"/>
  <c r="AA98" i="219"/>
  <c r="Z98" i="219"/>
  <c r="Y98" i="219"/>
  <c r="X98" i="219"/>
  <c r="BB98" i="219" s="1"/>
  <c r="BD98" i="219" s="1"/>
  <c r="W98" i="219"/>
  <c r="H98" i="219"/>
  <c r="F98" i="219"/>
  <c r="BA96" i="219"/>
  <c r="AZ96" i="219"/>
  <c r="AY96" i="219"/>
  <c r="AX96" i="219"/>
  <c r="AW96" i="219"/>
  <c r="AV96" i="219"/>
  <c r="AU96" i="219"/>
  <c r="AT96" i="219"/>
  <c r="AS96" i="219"/>
  <c r="AR96" i="219"/>
  <c r="AQ96" i="219"/>
  <c r="AP96" i="219"/>
  <c r="AO96" i="219"/>
  <c r="AN96" i="219"/>
  <c r="AM96" i="219"/>
  <c r="AL96" i="219"/>
  <c r="AK96" i="219"/>
  <c r="AJ96" i="219"/>
  <c r="AI96" i="219"/>
  <c r="AH96" i="219"/>
  <c r="AG96" i="219"/>
  <c r="AF96" i="219"/>
  <c r="AE96" i="219"/>
  <c r="AD96" i="219"/>
  <c r="AC96" i="219"/>
  <c r="AB96" i="219"/>
  <c r="AA96" i="219"/>
  <c r="Z96" i="219"/>
  <c r="Y96" i="219"/>
  <c r="X96" i="219"/>
  <c r="W96" i="219"/>
  <c r="H96" i="219"/>
  <c r="F96" i="219"/>
  <c r="BA94" i="219"/>
  <c r="AZ94" i="219"/>
  <c r="AY94" i="219"/>
  <c r="AX94" i="219"/>
  <c r="AW94" i="219"/>
  <c r="AV94" i="219"/>
  <c r="AU94" i="219"/>
  <c r="AT94" i="219"/>
  <c r="AS94" i="219"/>
  <c r="AR94" i="219"/>
  <c r="AQ94" i="219"/>
  <c r="AP94" i="219"/>
  <c r="AO94" i="219"/>
  <c r="AN94" i="219"/>
  <c r="AM94" i="219"/>
  <c r="AL94" i="219"/>
  <c r="AK94" i="219"/>
  <c r="AJ94" i="219"/>
  <c r="AI94" i="219"/>
  <c r="AH94" i="219"/>
  <c r="AG94" i="219"/>
  <c r="AF94" i="219"/>
  <c r="AE94" i="219"/>
  <c r="AD94" i="219"/>
  <c r="AC94" i="219"/>
  <c r="AB94" i="219"/>
  <c r="AA94" i="219"/>
  <c r="Z94" i="219"/>
  <c r="Y94" i="219"/>
  <c r="X94" i="219"/>
  <c r="BB94" i="219" s="1"/>
  <c r="BD94" i="219" s="1"/>
  <c r="W94" i="219"/>
  <c r="H94" i="219"/>
  <c r="F94" i="219"/>
  <c r="BA92" i="219"/>
  <c r="AZ92" i="219"/>
  <c r="AY92" i="219"/>
  <c r="AX92" i="219"/>
  <c r="AW92" i="219"/>
  <c r="AV92" i="219"/>
  <c r="AU92" i="219"/>
  <c r="AT92" i="219"/>
  <c r="AS92" i="219"/>
  <c r="AR92" i="219"/>
  <c r="AQ92" i="219"/>
  <c r="AP92" i="219"/>
  <c r="AO92" i="219"/>
  <c r="AN92" i="219"/>
  <c r="AM92" i="219"/>
  <c r="AL92" i="219"/>
  <c r="AK92" i="219"/>
  <c r="AJ92" i="219"/>
  <c r="AI92" i="219"/>
  <c r="AH92" i="219"/>
  <c r="AG92" i="219"/>
  <c r="AF92" i="219"/>
  <c r="AE92" i="219"/>
  <c r="AD92" i="219"/>
  <c r="AC92" i="219"/>
  <c r="AB92" i="219"/>
  <c r="AA92" i="219"/>
  <c r="Z92" i="219"/>
  <c r="Y92" i="219"/>
  <c r="X92" i="219"/>
  <c r="W92" i="219"/>
  <c r="H92" i="219"/>
  <c r="F92" i="219"/>
  <c r="BA90" i="219"/>
  <c r="AZ90" i="219"/>
  <c r="AY90" i="219"/>
  <c r="AX90" i="219"/>
  <c r="AW90" i="219"/>
  <c r="AV90" i="219"/>
  <c r="AU90" i="219"/>
  <c r="AT90" i="219"/>
  <c r="AS90" i="219"/>
  <c r="AR90" i="219"/>
  <c r="AQ90" i="219"/>
  <c r="AP90" i="219"/>
  <c r="AO90" i="219"/>
  <c r="AN90" i="219"/>
  <c r="AM90" i="219"/>
  <c r="AL90" i="219"/>
  <c r="AK90" i="219"/>
  <c r="AJ90" i="219"/>
  <c r="AI90" i="219"/>
  <c r="AH90" i="219"/>
  <c r="AG90" i="219"/>
  <c r="AF90" i="219"/>
  <c r="AE90" i="219"/>
  <c r="AD90" i="219"/>
  <c r="AC90" i="219"/>
  <c r="AB90" i="219"/>
  <c r="AA90" i="219"/>
  <c r="Z90" i="219"/>
  <c r="Y90" i="219"/>
  <c r="X90" i="219"/>
  <c r="BB90" i="219" s="1"/>
  <c r="BD90" i="219" s="1"/>
  <c r="W90" i="219"/>
  <c r="H90" i="219"/>
  <c r="F90" i="219"/>
  <c r="BA88" i="219"/>
  <c r="AZ88" i="219"/>
  <c r="AY88" i="219"/>
  <c r="AX88" i="219"/>
  <c r="AW88" i="219"/>
  <c r="AV88" i="219"/>
  <c r="AU88" i="219"/>
  <c r="AT88" i="219"/>
  <c r="AS88" i="219"/>
  <c r="AR88" i="219"/>
  <c r="AQ88" i="219"/>
  <c r="AP88" i="219"/>
  <c r="AO88" i="219"/>
  <c r="AN88" i="219"/>
  <c r="AM88" i="219"/>
  <c r="AL88" i="219"/>
  <c r="AK88" i="219"/>
  <c r="AJ88" i="219"/>
  <c r="AI88" i="219"/>
  <c r="AH88" i="219"/>
  <c r="AG88" i="219"/>
  <c r="AF88" i="219"/>
  <c r="AE88" i="219"/>
  <c r="AD88" i="219"/>
  <c r="AC88" i="219"/>
  <c r="AB88" i="219"/>
  <c r="AA88" i="219"/>
  <c r="Z88" i="219"/>
  <c r="Y88" i="219"/>
  <c r="X88" i="219"/>
  <c r="W88" i="219"/>
  <c r="H88" i="219"/>
  <c r="F88" i="219"/>
  <c r="BA86" i="219"/>
  <c r="AZ86" i="219"/>
  <c r="AY86" i="219"/>
  <c r="AX86" i="219"/>
  <c r="AW86" i="219"/>
  <c r="AV86" i="219"/>
  <c r="AU86" i="219"/>
  <c r="AT86" i="219"/>
  <c r="AS86" i="219"/>
  <c r="AR86" i="219"/>
  <c r="AQ86" i="219"/>
  <c r="AP86" i="219"/>
  <c r="AO86" i="219"/>
  <c r="AN86" i="219"/>
  <c r="AM86" i="219"/>
  <c r="AL86" i="219"/>
  <c r="AK86" i="219"/>
  <c r="AJ86" i="219"/>
  <c r="AI86" i="219"/>
  <c r="AH86" i="219"/>
  <c r="AG86" i="219"/>
  <c r="AF86" i="219"/>
  <c r="AE86" i="219"/>
  <c r="AD86" i="219"/>
  <c r="AC86" i="219"/>
  <c r="AB86" i="219"/>
  <c r="AA86" i="219"/>
  <c r="Z86" i="219"/>
  <c r="Y86" i="219"/>
  <c r="X86" i="219"/>
  <c r="BB86" i="219" s="1"/>
  <c r="BD86" i="219" s="1"/>
  <c r="W86" i="219"/>
  <c r="H86" i="219"/>
  <c r="F86" i="219"/>
  <c r="BA84" i="219"/>
  <c r="AZ84" i="219"/>
  <c r="AY84" i="219"/>
  <c r="AX84" i="219"/>
  <c r="AW84" i="219"/>
  <c r="AV84" i="219"/>
  <c r="AU84" i="219"/>
  <c r="AT84" i="219"/>
  <c r="AS84" i="219"/>
  <c r="AR84" i="219"/>
  <c r="AQ84" i="219"/>
  <c r="AP84" i="219"/>
  <c r="AO84" i="219"/>
  <c r="AN84" i="219"/>
  <c r="AM84" i="219"/>
  <c r="AL84" i="219"/>
  <c r="AK84" i="219"/>
  <c r="AJ84" i="219"/>
  <c r="AI84" i="219"/>
  <c r="AH84" i="219"/>
  <c r="AG84" i="219"/>
  <c r="AF84" i="219"/>
  <c r="AE84" i="219"/>
  <c r="AD84" i="219"/>
  <c r="AC84" i="219"/>
  <c r="AB84" i="219"/>
  <c r="AA84" i="219"/>
  <c r="Z84" i="219"/>
  <c r="Y84" i="219"/>
  <c r="X84" i="219"/>
  <c r="W84" i="219"/>
  <c r="H84" i="219"/>
  <c r="F84" i="219"/>
  <c r="BA82" i="219"/>
  <c r="AZ82" i="219"/>
  <c r="AY82" i="219"/>
  <c r="AX82" i="219"/>
  <c r="AW82" i="219"/>
  <c r="AV82" i="219"/>
  <c r="AU82" i="219"/>
  <c r="AT82" i="219"/>
  <c r="AS82" i="219"/>
  <c r="AR82" i="219"/>
  <c r="AQ82" i="219"/>
  <c r="AP82" i="219"/>
  <c r="AO82" i="219"/>
  <c r="AN82" i="219"/>
  <c r="AM82" i="219"/>
  <c r="AL82" i="219"/>
  <c r="AK82" i="219"/>
  <c r="AJ82" i="219"/>
  <c r="AI82" i="219"/>
  <c r="AH82" i="219"/>
  <c r="AG82" i="219"/>
  <c r="AF82" i="219"/>
  <c r="AE82" i="219"/>
  <c r="AD82" i="219"/>
  <c r="AC82" i="219"/>
  <c r="AB82" i="219"/>
  <c r="AA82" i="219"/>
  <c r="Z82" i="219"/>
  <c r="Y82" i="219"/>
  <c r="X82" i="219"/>
  <c r="BB82" i="219" s="1"/>
  <c r="BD82" i="219" s="1"/>
  <c r="W82" i="219"/>
  <c r="H82" i="219"/>
  <c r="F82" i="219"/>
  <c r="BA80" i="219"/>
  <c r="AZ80" i="219"/>
  <c r="AY80" i="219"/>
  <c r="AX80" i="219"/>
  <c r="AW80" i="219"/>
  <c r="AV80" i="219"/>
  <c r="AU80" i="219"/>
  <c r="AT80" i="219"/>
  <c r="AS80" i="219"/>
  <c r="AR80" i="219"/>
  <c r="AQ80" i="219"/>
  <c r="AP80" i="219"/>
  <c r="AO80" i="219"/>
  <c r="AN80" i="219"/>
  <c r="AM80" i="219"/>
  <c r="AL80" i="219"/>
  <c r="AK80" i="219"/>
  <c r="AJ80" i="219"/>
  <c r="AI80" i="219"/>
  <c r="AH80" i="219"/>
  <c r="AG80" i="219"/>
  <c r="AF80" i="219"/>
  <c r="AE80" i="219"/>
  <c r="AD80" i="219"/>
  <c r="AC80" i="219"/>
  <c r="AB80" i="219"/>
  <c r="AA80" i="219"/>
  <c r="Z80" i="219"/>
  <c r="Y80" i="219"/>
  <c r="X80" i="219"/>
  <c r="W80" i="219"/>
  <c r="H80" i="219"/>
  <c r="F80" i="219"/>
  <c r="BA78" i="219"/>
  <c r="AZ78" i="219"/>
  <c r="AY78" i="219"/>
  <c r="AX78" i="219"/>
  <c r="AW78" i="219"/>
  <c r="AV78" i="219"/>
  <c r="AU78" i="219"/>
  <c r="AT78" i="219"/>
  <c r="AS78" i="219"/>
  <c r="AR78" i="219"/>
  <c r="AQ78" i="219"/>
  <c r="AP78" i="219"/>
  <c r="AO78" i="219"/>
  <c r="AN78" i="219"/>
  <c r="AM78" i="219"/>
  <c r="AL78" i="219"/>
  <c r="AK78" i="219"/>
  <c r="AJ78" i="219"/>
  <c r="AI78" i="219"/>
  <c r="AH78" i="219"/>
  <c r="AG78" i="219"/>
  <c r="AF78" i="219"/>
  <c r="AE78" i="219"/>
  <c r="AD78" i="219"/>
  <c r="AC78" i="219"/>
  <c r="AB78" i="219"/>
  <c r="AA78" i="219"/>
  <c r="Z78" i="219"/>
  <c r="Y78" i="219"/>
  <c r="X78" i="219"/>
  <c r="BB78" i="219" s="1"/>
  <c r="BD78" i="219" s="1"/>
  <c r="W78" i="219"/>
  <c r="H78" i="219"/>
  <c r="F78" i="219"/>
  <c r="BA76" i="219"/>
  <c r="AZ76" i="219"/>
  <c r="AY76" i="219"/>
  <c r="AX76" i="219"/>
  <c r="AW76" i="219"/>
  <c r="AV76" i="219"/>
  <c r="AU76" i="219"/>
  <c r="AT76" i="219"/>
  <c r="AS76" i="219"/>
  <c r="AR76" i="219"/>
  <c r="AQ76" i="219"/>
  <c r="AP76" i="219"/>
  <c r="AO76" i="219"/>
  <c r="AN76" i="219"/>
  <c r="AM76" i="219"/>
  <c r="AL76" i="219"/>
  <c r="AK76" i="219"/>
  <c r="AJ76" i="219"/>
  <c r="AI76" i="219"/>
  <c r="AH76" i="219"/>
  <c r="AG76" i="219"/>
  <c r="AF76" i="219"/>
  <c r="AE76" i="219"/>
  <c r="AD76" i="219"/>
  <c r="AC76" i="219"/>
  <c r="AB76" i="219"/>
  <c r="AA76" i="219"/>
  <c r="Z76" i="219"/>
  <c r="Y76" i="219"/>
  <c r="X76" i="219"/>
  <c r="W76" i="219"/>
  <c r="H76" i="219"/>
  <c r="F76" i="219"/>
  <c r="BA74" i="219"/>
  <c r="AZ74" i="219"/>
  <c r="AY74" i="219"/>
  <c r="AX74" i="219"/>
  <c r="AW74" i="219"/>
  <c r="AV74" i="219"/>
  <c r="AU74" i="219"/>
  <c r="AT74" i="219"/>
  <c r="AS74" i="219"/>
  <c r="AR74" i="219"/>
  <c r="AQ74" i="219"/>
  <c r="AP74" i="219"/>
  <c r="AO74" i="219"/>
  <c r="AN74" i="219"/>
  <c r="AM74" i="219"/>
  <c r="AL74" i="219"/>
  <c r="AK74" i="219"/>
  <c r="AJ74" i="219"/>
  <c r="AI74" i="219"/>
  <c r="AH74" i="219"/>
  <c r="AG74" i="219"/>
  <c r="AF74" i="219"/>
  <c r="AE74" i="219"/>
  <c r="AD74" i="219"/>
  <c r="AC74" i="219"/>
  <c r="AB74" i="219"/>
  <c r="AA74" i="219"/>
  <c r="Z74" i="219"/>
  <c r="Y74" i="219"/>
  <c r="X74" i="219"/>
  <c r="BB74" i="219" s="1"/>
  <c r="BD74" i="219" s="1"/>
  <c r="W74" i="219"/>
  <c r="H74" i="219"/>
  <c r="F74" i="219"/>
  <c r="BA72" i="219"/>
  <c r="AZ72" i="219"/>
  <c r="AY72" i="219"/>
  <c r="AX72" i="219"/>
  <c r="AW72" i="219"/>
  <c r="AV72" i="219"/>
  <c r="AU72" i="219"/>
  <c r="AT72" i="219"/>
  <c r="AS72" i="219"/>
  <c r="AR72" i="219"/>
  <c r="AQ72" i="219"/>
  <c r="AP72" i="219"/>
  <c r="AO72" i="219"/>
  <c r="AN72" i="219"/>
  <c r="AM72" i="219"/>
  <c r="AL72" i="219"/>
  <c r="AK72" i="219"/>
  <c r="AJ72" i="219"/>
  <c r="AI72" i="219"/>
  <c r="AH72" i="219"/>
  <c r="AG72" i="219"/>
  <c r="AF72" i="219"/>
  <c r="AE72" i="219"/>
  <c r="AD72" i="219"/>
  <c r="AC72" i="219"/>
  <c r="AB72" i="219"/>
  <c r="AA72" i="219"/>
  <c r="Z72" i="219"/>
  <c r="Y72" i="219"/>
  <c r="X72" i="219"/>
  <c r="W72" i="219"/>
  <c r="H72" i="219"/>
  <c r="F72" i="219"/>
  <c r="BA70" i="219"/>
  <c r="AZ70" i="219"/>
  <c r="AY70" i="219"/>
  <c r="AX70" i="219"/>
  <c r="AW70" i="219"/>
  <c r="AV70" i="219"/>
  <c r="AU70" i="219"/>
  <c r="AT70" i="219"/>
  <c r="AS70" i="219"/>
  <c r="AR70" i="219"/>
  <c r="AQ70" i="219"/>
  <c r="AP70" i="219"/>
  <c r="AO70" i="219"/>
  <c r="AN70" i="219"/>
  <c r="AM70" i="219"/>
  <c r="AL70" i="219"/>
  <c r="AK70" i="219"/>
  <c r="AJ70" i="219"/>
  <c r="AI70" i="219"/>
  <c r="AH70" i="219"/>
  <c r="AG70" i="219"/>
  <c r="AF70" i="219"/>
  <c r="AE70" i="219"/>
  <c r="AD70" i="219"/>
  <c r="AC70" i="219"/>
  <c r="AB70" i="219"/>
  <c r="AA70" i="219"/>
  <c r="Z70" i="219"/>
  <c r="Y70" i="219"/>
  <c r="X70" i="219"/>
  <c r="BB70" i="219" s="1"/>
  <c r="BD70" i="219" s="1"/>
  <c r="W70" i="219"/>
  <c r="H70" i="219"/>
  <c r="F70" i="219"/>
  <c r="BA68" i="219"/>
  <c r="AZ68" i="219"/>
  <c r="AY68" i="219"/>
  <c r="AX68" i="219"/>
  <c r="AW68" i="219"/>
  <c r="AV68" i="219"/>
  <c r="AU68" i="219"/>
  <c r="AT68" i="219"/>
  <c r="AS68" i="219"/>
  <c r="AR68" i="219"/>
  <c r="AQ68" i="219"/>
  <c r="AP68" i="219"/>
  <c r="AO68" i="219"/>
  <c r="AN68" i="219"/>
  <c r="AM68" i="219"/>
  <c r="AL68" i="219"/>
  <c r="AK68" i="219"/>
  <c r="AJ68" i="219"/>
  <c r="AI68" i="219"/>
  <c r="AH68" i="219"/>
  <c r="AG68" i="219"/>
  <c r="AF68" i="219"/>
  <c r="AE68" i="219"/>
  <c r="AD68" i="219"/>
  <c r="AC68" i="219"/>
  <c r="AB68" i="219"/>
  <c r="AA68" i="219"/>
  <c r="Z68" i="219"/>
  <c r="Y68" i="219"/>
  <c r="X68" i="219"/>
  <c r="W68" i="219"/>
  <c r="H68" i="219"/>
  <c r="F68" i="219"/>
  <c r="BA66" i="219"/>
  <c r="AZ66" i="219"/>
  <c r="AY66" i="219"/>
  <c r="AX66" i="219"/>
  <c r="AW66" i="219"/>
  <c r="AV66" i="219"/>
  <c r="AU66" i="219"/>
  <c r="AT66" i="219"/>
  <c r="AS66" i="219"/>
  <c r="AR66" i="219"/>
  <c r="AQ66" i="219"/>
  <c r="AP66" i="219"/>
  <c r="AO66" i="219"/>
  <c r="AN66" i="219"/>
  <c r="AM66" i="219"/>
  <c r="AL66" i="219"/>
  <c r="AK66" i="219"/>
  <c r="AJ66" i="219"/>
  <c r="AI66" i="219"/>
  <c r="AH66" i="219"/>
  <c r="AG66" i="219"/>
  <c r="AF66" i="219"/>
  <c r="AE66" i="219"/>
  <c r="AD66" i="219"/>
  <c r="AC66" i="219"/>
  <c r="AB66" i="219"/>
  <c r="AA66" i="219"/>
  <c r="Z66" i="219"/>
  <c r="Y66" i="219"/>
  <c r="X66" i="219"/>
  <c r="BB66" i="219" s="1"/>
  <c r="BD66" i="219" s="1"/>
  <c r="W66" i="219"/>
  <c r="H66" i="219"/>
  <c r="F66" i="219"/>
  <c r="BA64" i="219"/>
  <c r="AZ64" i="219"/>
  <c r="AY64" i="219"/>
  <c r="AX64" i="219"/>
  <c r="AW64" i="219"/>
  <c r="AV64" i="219"/>
  <c r="AU64" i="219"/>
  <c r="AT64" i="219"/>
  <c r="AS64" i="219"/>
  <c r="AR64" i="219"/>
  <c r="AQ64" i="219"/>
  <c r="AP64" i="219"/>
  <c r="AO64" i="219"/>
  <c r="AN64" i="219"/>
  <c r="AM64" i="219"/>
  <c r="AL64" i="219"/>
  <c r="AK64" i="219"/>
  <c r="AJ64" i="219"/>
  <c r="AI64" i="219"/>
  <c r="AH64" i="219"/>
  <c r="AG64" i="219"/>
  <c r="AF64" i="219"/>
  <c r="AE64" i="219"/>
  <c r="AD64" i="219"/>
  <c r="AC64" i="219"/>
  <c r="AB64" i="219"/>
  <c r="AA64" i="219"/>
  <c r="Z64" i="219"/>
  <c r="Y64" i="219"/>
  <c r="X64" i="219"/>
  <c r="W64" i="219"/>
  <c r="H64" i="219"/>
  <c r="F64" i="219"/>
  <c r="BA62" i="219"/>
  <c r="AZ62" i="219"/>
  <c r="AY62" i="219"/>
  <c r="AX62" i="219"/>
  <c r="AW62" i="219"/>
  <c r="AV62" i="219"/>
  <c r="AU62" i="219"/>
  <c r="AT62" i="219"/>
  <c r="AS62" i="219"/>
  <c r="AR62" i="219"/>
  <c r="AQ62" i="219"/>
  <c r="AP62" i="219"/>
  <c r="AO62" i="219"/>
  <c r="AN62" i="219"/>
  <c r="AM62" i="219"/>
  <c r="AL62" i="219"/>
  <c r="AK62" i="219"/>
  <c r="AJ62" i="219"/>
  <c r="AI62" i="219"/>
  <c r="AH62" i="219"/>
  <c r="AG62" i="219"/>
  <c r="AF62" i="219"/>
  <c r="AE62" i="219"/>
  <c r="AD62" i="219"/>
  <c r="AC62" i="219"/>
  <c r="AB62" i="219"/>
  <c r="AA62" i="219"/>
  <c r="Z62" i="219"/>
  <c r="Y62" i="219"/>
  <c r="X62" i="219"/>
  <c r="BB62" i="219" s="1"/>
  <c r="BD62" i="219" s="1"/>
  <c r="W62" i="219"/>
  <c r="H62" i="219"/>
  <c r="F62" i="219"/>
  <c r="BA60" i="219"/>
  <c r="AZ60" i="219"/>
  <c r="AY60" i="219"/>
  <c r="AX60" i="219"/>
  <c r="AW60" i="219"/>
  <c r="AV60" i="219"/>
  <c r="AU60" i="219"/>
  <c r="AT60" i="219"/>
  <c r="AS60" i="219"/>
  <c r="AR60" i="219"/>
  <c r="AQ60" i="219"/>
  <c r="AP60" i="219"/>
  <c r="AO60" i="219"/>
  <c r="AN60" i="219"/>
  <c r="AM60" i="219"/>
  <c r="AL60" i="219"/>
  <c r="AK60" i="219"/>
  <c r="AJ60" i="219"/>
  <c r="AI60" i="219"/>
  <c r="AH60" i="219"/>
  <c r="AG60" i="219"/>
  <c r="AF60" i="219"/>
  <c r="AE60" i="219"/>
  <c r="AD60" i="219"/>
  <c r="AC60" i="219"/>
  <c r="AB60" i="219"/>
  <c r="AA60" i="219"/>
  <c r="Z60" i="219"/>
  <c r="Y60" i="219"/>
  <c r="X60" i="219"/>
  <c r="W60" i="219"/>
  <c r="H60" i="219"/>
  <c r="F60" i="219"/>
  <c r="BA58" i="219"/>
  <c r="AZ58" i="219"/>
  <c r="AY58" i="219"/>
  <c r="AX58" i="219"/>
  <c r="AW58" i="219"/>
  <c r="AV58" i="219"/>
  <c r="AU58" i="219"/>
  <c r="AT58" i="219"/>
  <c r="AS58" i="219"/>
  <c r="AR58" i="219"/>
  <c r="AQ58" i="219"/>
  <c r="AP58" i="219"/>
  <c r="AO58" i="219"/>
  <c r="AN58" i="219"/>
  <c r="AM58" i="219"/>
  <c r="AL58" i="219"/>
  <c r="AK58" i="219"/>
  <c r="AJ58" i="219"/>
  <c r="AI58" i="219"/>
  <c r="AH58" i="219"/>
  <c r="AG58" i="219"/>
  <c r="AF58" i="219"/>
  <c r="AE58" i="219"/>
  <c r="AD58" i="219"/>
  <c r="AC58" i="219"/>
  <c r="AB58" i="219"/>
  <c r="AA58" i="219"/>
  <c r="Z58" i="219"/>
  <c r="Y58" i="219"/>
  <c r="X58" i="219"/>
  <c r="BB58" i="219" s="1"/>
  <c r="BD58" i="219" s="1"/>
  <c r="W58" i="219"/>
  <c r="H58" i="219"/>
  <c r="F58" i="219"/>
  <c r="BA56" i="219"/>
  <c r="AZ56" i="219"/>
  <c r="AY56" i="219"/>
  <c r="AX56" i="219"/>
  <c r="AW56" i="219"/>
  <c r="AV56" i="219"/>
  <c r="AU56" i="219"/>
  <c r="AT56" i="219"/>
  <c r="AS56" i="219"/>
  <c r="AR56" i="219"/>
  <c r="AQ56" i="219"/>
  <c r="AP56" i="219"/>
  <c r="AO56" i="219"/>
  <c r="AN56" i="219"/>
  <c r="AM56" i="219"/>
  <c r="AL56" i="219"/>
  <c r="AK56" i="219"/>
  <c r="AJ56" i="219"/>
  <c r="AI56" i="219"/>
  <c r="AH56" i="219"/>
  <c r="AG56" i="219"/>
  <c r="AF56" i="219"/>
  <c r="AE56" i="219"/>
  <c r="AD56" i="219"/>
  <c r="AC56" i="219"/>
  <c r="AB56" i="219"/>
  <c r="AA56" i="219"/>
  <c r="Z56" i="219"/>
  <c r="Y56" i="219"/>
  <c r="X56" i="219"/>
  <c r="W56" i="219"/>
  <c r="H56" i="219"/>
  <c r="F56" i="219"/>
  <c r="BA54" i="219"/>
  <c r="AZ54" i="219"/>
  <c r="AY54" i="219"/>
  <c r="AX54" i="219"/>
  <c r="AW54" i="219"/>
  <c r="AV54" i="219"/>
  <c r="AU54" i="219"/>
  <c r="AT54" i="219"/>
  <c r="AS54" i="219"/>
  <c r="AR54" i="219"/>
  <c r="AQ54" i="219"/>
  <c r="AP54" i="219"/>
  <c r="AO54" i="219"/>
  <c r="AN54" i="219"/>
  <c r="AM54" i="219"/>
  <c r="AL54" i="219"/>
  <c r="AK54" i="219"/>
  <c r="AJ54" i="219"/>
  <c r="AI54" i="219"/>
  <c r="AH54" i="219"/>
  <c r="AG54" i="219"/>
  <c r="AF54" i="219"/>
  <c r="AE54" i="219"/>
  <c r="AD54" i="219"/>
  <c r="AC54" i="219"/>
  <c r="AB54" i="219"/>
  <c r="AA54" i="219"/>
  <c r="Z54" i="219"/>
  <c r="Y54" i="219"/>
  <c r="X54" i="219"/>
  <c r="BB54" i="219" s="1"/>
  <c r="BD54" i="219" s="1"/>
  <c r="W54" i="219"/>
  <c r="H54" i="219"/>
  <c r="F54" i="219"/>
  <c r="BA52" i="219"/>
  <c r="AZ52" i="219"/>
  <c r="AY52" i="219"/>
  <c r="AX52" i="219"/>
  <c r="AW52" i="219"/>
  <c r="AV52" i="219"/>
  <c r="AU52" i="219"/>
  <c r="AT52" i="219"/>
  <c r="AS52" i="219"/>
  <c r="AR52" i="219"/>
  <c r="AQ52" i="219"/>
  <c r="AP52" i="219"/>
  <c r="AO52" i="219"/>
  <c r="AN52" i="219"/>
  <c r="AM52" i="219"/>
  <c r="AL52" i="219"/>
  <c r="AK52" i="219"/>
  <c r="AJ52" i="219"/>
  <c r="AI52" i="219"/>
  <c r="AH52" i="219"/>
  <c r="AG52" i="219"/>
  <c r="AF52" i="219"/>
  <c r="AE52" i="219"/>
  <c r="AD52" i="219"/>
  <c r="AC52" i="219"/>
  <c r="AB52" i="219"/>
  <c r="AA52" i="219"/>
  <c r="Z52" i="219"/>
  <c r="Y52" i="219"/>
  <c r="X52" i="219"/>
  <c r="W52" i="219"/>
  <c r="H52" i="219"/>
  <c r="F52" i="219"/>
  <c r="BA50" i="219"/>
  <c r="AZ50" i="219"/>
  <c r="AY50" i="219"/>
  <c r="AX50" i="219"/>
  <c r="AW50" i="219"/>
  <c r="AV50" i="219"/>
  <c r="AU50" i="219"/>
  <c r="AT50" i="219"/>
  <c r="AS50" i="219"/>
  <c r="AR50" i="219"/>
  <c r="AQ50" i="219"/>
  <c r="AP50" i="219"/>
  <c r="AO50" i="219"/>
  <c r="AN50" i="219"/>
  <c r="AM50" i="219"/>
  <c r="AL50" i="219"/>
  <c r="AK50" i="219"/>
  <c r="AJ50" i="219"/>
  <c r="AI50" i="219"/>
  <c r="AH50" i="219"/>
  <c r="AG50" i="219"/>
  <c r="AF50" i="219"/>
  <c r="AE50" i="219"/>
  <c r="AD50" i="219"/>
  <c r="AC50" i="219"/>
  <c r="AB50" i="219"/>
  <c r="AA50" i="219"/>
  <c r="Z50" i="219"/>
  <c r="Y50" i="219"/>
  <c r="X50" i="219"/>
  <c r="BB50" i="219" s="1"/>
  <c r="BD50" i="219" s="1"/>
  <c r="W50" i="219"/>
  <c r="H50" i="219"/>
  <c r="F50" i="219"/>
  <c r="BA48" i="219"/>
  <c r="AZ48" i="219"/>
  <c r="AY48" i="219"/>
  <c r="AX48" i="219"/>
  <c r="AW48" i="219"/>
  <c r="AV48" i="219"/>
  <c r="AU48" i="219"/>
  <c r="AT48" i="219"/>
  <c r="AS48" i="219"/>
  <c r="AR48" i="219"/>
  <c r="AQ48" i="219"/>
  <c r="AP48" i="219"/>
  <c r="AO48" i="219"/>
  <c r="AN48" i="219"/>
  <c r="AM48" i="219"/>
  <c r="AL48" i="219"/>
  <c r="AK48" i="219"/>
  <c r="AJ48" i="219"/>
  <c r="AI48" i="219"/>
  <c r="AH48" i="219"/>
  <c r="AG48" i="219"/>
  <c r="AF48" i="219"/>
  <c r="AE48" i="219"/>
  <c r="AD48" i="219"/>
  <c r="AC48" i="219"/>
  <c r="AB48" i="219"/>
  <c r="AA48" i="219"/>
  <c r="Z48" i="219"/>
  <c r="Y48" i="219"/>
  <c r="X48" i="219"/>
  <c r="W48" i="219"/>
  <c r="H48" i="219"/>
  <c r="F48" i="219"/>
  <c r="BA46" i="219"/>
  <c r="AZ46" i="219"/>
  <c r="AY46" i="219"/>
  <c r="AX46" i="219"/>
  <c r="AW46" i="219"/>
  <c r="AV46" i="219"/>
  <c r="AU46" i="219"/>
  <c r="AT46" i="219"/>
  <c r="AS46" i="219"/>
  <c r="AR46" i="219"/>
  <c r="AQ46" i="219"/>
  <c r="AP46" i="219"/>
  <c r="AO46" i="219"/>
  <c r="AN46" i="219"/>
  <c r="AM46" i="219"/>
  <c r="AL46" i="219"/>
  <c r="AK46" i="219"/>
  <c r="AJ46" i="219"/>
  <c r="AI46" i="219"/>
  <c r="AH46" i="219"/>
  <c r="AG46" i="219"/>
  <c r="AF46" i="219"/>
  <c r="AE46" i="219"/>
  <c r="AD46" i="219"/>
  <c r="AC46" i="219"/>
  <c r="AB46" i="219"/>
  <c r="AA46" i="219"/>
  <c r="Z46" i="219"/>
  <c r="Y46" i="219"/>
  <c r="X46" i="219"/>
  <c r="BB46" i="219" s="1"/>
  <c r="BD46" i="219" s="1"/>
  <c r="W46" i="219"/>
  <c r="H46" i="219"/>
  <c r="F46" i="219"/>
  <c r="BA44" i="219"/>
  <c r="AZ44" i="219"/>
  <c r="AY44" i="219"/>
  <c r="AX44" i="219"/>
  <c r="AW44" i="219"/>
  <c r="AV44" i="219"/>
  <c r="AU44" i="219"/>
  <c r="AT44" i="219"/>
  <c r="AS44" i="219"/>
  <c r="AR44" i="219"/>
  <c r="AQ44" i="219"/>
  <c r="AP44" i="219"/>
  <c r="AO44" i="219"/>
  <c r="AN44" i="219"/>
  <c r="AM44" i="219"/>
  <c r="AL44" i="219"/>
  <c r="AK44" i="219"/>
  <c r="AJ44" i="219"/>
  <c r="AI44" i="219"/>
  <c r="AH44" i="219"/>
  <c r="AG44" i="219"/>
  <c r="AF44" i="219"/>
  <c r="AE44" i="219"/>
  <c r="AD44" i="219"/>
  <c r="AC44" i="219"/>
  <c r="AB44" i="219"/>
  <c r="AA44" i="219"/>
  <c r="Z44" i="219"/>
  <c r="Y44" i="219"/>
  <c r="X44" i="219"/>
  <c r="W44" i="219"/>
  <c r="H44" i="219"/>
  <c r="F44" i="219"/>
  <c r="BA42" i="219"/>
  <c r="AZ42" i="219"/>
  <c r="AY42" i="219"/>
  <c r="AX42" i="219"/>
  <c r="AW42" i="219"/>
  <c r="AV42" i="219"/>
  <c r="AU42" i="219"/>
  <c r="AT42" i="219"/>
  <c r="AS42" i="219"/>
  <c r="AR42" i="219"/>
  <c r="AQ42" i="219"/>
  <c r="AP42" i="219"/>
  <c r="AO42" i="219"/>
  <c r="AN42" i="219"/>
  <c r="AM42" i="219"/>
  <c r="AL42" i="219"/>
  <c r="AK42" i="219"/>
  <c r="AJ42" i="219"/>
  <c r="AI42" i="219"/>
  <c r="AH42" i="219"/>
  <c r="AG42" i="219"/>
  <c r="AF42" i="219"/>
  <c r="AE42" i="219"/>
  <c r="AD42" i="219"/>
  <c r="AC42" i="219"/>
  <c r="AB42" i="219"/>
  <c r="AA42" i="219"/>
  <c r="Z42" i="219"/>
  <c r="Y42" i="219"/>
  <c r="X42" i="219"/>
  <c r="BB42" i="219" s="1"/>
  <c r="BD42" i="219" s="1"/>
  <c r="W42" i="219"/>
  <c r="H42" i="219"/>
  <c r="F42" i="219"/>
  <c r="BA40" i="219"/>
  <c r="AZ40" i="219"/>
  <c r="AY40" i="219"/>
  <c r="AX40" i="219"/>
  <c r="AW40" i="219"/>
  <c r="AV40" i="219"/>
  <c r="AU40" i="219"/>
  <c r="AT40" i="219"/>
  <c r="AS40" i="219"/>
  <c r="AR40" i="219"/>
  <c r="AQ40" i="219"/>
  <c r="AP40" i="219"/>
  <c r="AO40" i="219"/>
  <c r="AN40" i="219"/>
  <c r="AM40" i="219"/>
  <c r="AL40" i="219"/>
  <c r="AK40" i="219"/>
  <c r="AJ40" i="219"/>
  <c r="AI40" i="219"/>
  <c r="AH40" i="219"/>
  <c r="AG40" i="219"/>
  <c r="AF40" i="219"/>
  <c r="AE40" i="219"/>
  <c r="AD40" i="219"/>
  <c r="AC40" i="219"/>
  <c r="AB40" i="219"/>
  <c r="AA40" i="219"/>
  <c r="Z40" i="219"/>
  <c r="Y40" i="219"/>
  <c r="X40" i="219"/>
  <c r="W40" i="219"/>
  <c r="H40" i="219"/>
  <c r="F40" i="219"/>
  <c r="BA38" i="219"/>
  <c r="AZ38" i="219"/>
  <c r="AY38" i="219"/>
  <c r="AX38" i="219"/>
  <c r="AW38" i="219"/>
  <c r="AV38" i="219"/>
  <c r="AU38" i="219"/>
  <c r="AT38" i="219"/>
  <c r="AS38" i="219"/>
  <c r="AR38" i="219"/>
  <c r="AQ38" i="219"/>
  <c r="AP38" i="219"/>
  <c r="AO38" i="219"/>
  <c r="AN38" i="219"/>
  <c r="AM38" i="219"/>
  <c r="AL38" i="219"/>
  <c r="AK38" i="219"/>
  <c r="AJ38" i="219"/>
  <c r="AI38" i="219"/>
  <c r="AH38" i="219"/>
  <c r="AG38" i="219"/>
  <c r="AF38" i="219"/>
  <c r="AE38" i="219"/>
  <c r="AD38" i="219"/>
  <c r="AC38" i="219"/>
  <c r="AB38" i="219"/>
  <c r="AA38" i="219"/>
  <c r="Z38" i="219"/>
  <c r="Y38" i="219"/>
  <c r="X38" i="219"/>
  <c r="BB38" i="219" s="1"/>
  <c r="BD38" i="219" s="1"/>
  <c r="W38" i="219"/>
  <c r="H38" i="219"/>
  <c r="F38" i="219"/>
  <c r="BA36" i="219"/>
  <c r="AZ36" i="219"/>
  <c r="AY36" i="219"/>
  <c r="AX36" i="219"/>
  <c r="AW36" i="219"/>
  <c r="AV36" i="219"/>
  <c r="AU36" i="219"/>
  <c r="AT36" i="219"/>
  <c r="AS36" i="219"/>
  <c r="AR36" i="219"/>
  <c r="AQ36" i="219"/>
  <c r="AP36" i="219"/>
  <c r="AO36" i="219"/>
  <c r="AN36" i="219"/>
  <c r="AM36" i="219"/>
  <c r="AL36" i="219"/>
  <c r="AK36" i="219"/>
  <c r="AJ36" i="219"/>
  <c r="AI36" i="219"/>
  <c r="AH36" i="219"/>
  <c r="AG36" i="219"/>
  <c r="AF36" i="219"/>
  <c r="AE36" i="219"/>
  <c r="AD36" i="219"/>
  <c r="AC36" i="219"/>
  <c r="AB36" i="219"/>
  <c r="AA36" i="219"/>
  <c r="Z36" i="219"/>
  <c r="Y36" i="219"/>
  <c r="X36" i="219"/>
  <c r="W36" i="219"/>
  <c r="H36" i="219"/>
  <c r="F36" i="219"/>
  <c r="BA34" i="219"/>
  <c r="AZ34" i="219"/>
  <c r="AY34" i="219"/>
  <c r="AX34" i="219"/>
  <c r="AW34" i="219"/>
  <c r="AV34" i="219"/>
  <c r="AU34" i="219"/>
  <c r="AT34" i="219"/>
  <c r="AS34" i="219"/>
  <c r="AR34" i="219"/>
  <c r="AQ34" i="219"/>
  <c r="AP34" i="219"/>
  <c r="AO34" i="219"/>
  <c r="AN34" i="219"/>
  <c r="AM34" i="219"/>
  <c r="AL34" i="219"/>
  <c r="AK34" i="219"/>
  <c r="AJ34" i="219"/>
  <c r="AI34" i="219"/>
  <c r="AH34" i="219"/>
  <c r="AG34" i="219"/>
  <c r="AF34" i="219"/>
  <c r="AE34" i="219"/>
  <c r="AD34" i="219"/>
  <c r="AC34" i="219"/>
  <c r="AB34" i="219"/>
  <c r="AA34" i="219"/>
  <c r="Z34" i="219"/>
  <c r="Y34" i="219"/>
  <c r="X34" i="219"/>
  <c r="BB34" i="219" s="1"/>
  <c r="BD34" i="219" s="1"/>
  <c r="W34" i="219"/>
  <c r="H34" i="219"/>
  <c r="F34" i="219"/>
  <c r="BA32" i="219"/>
  <c r="AZ32" i="219"/>
  <c r="AY32" i="219"/>
  <c r="AX32" i="219"/>
  <c r="AW32" i="219"/>
  <c r="AV32" i="219"/>
  <c r="AU32" i="219"/>
  <c r="AT32" i="219"/>
  <c r="AS32" i="219"/>
  <c r="AR32" i="219"/>
  <c r="AQ32" i="219"/>
  <c r="AP32" i="219"/>
  <c r="AO32" i="219"/>
  <c r="AN32" i="219"/>
  <c r="AM32" i="219"/>
  <c r="AL32" i="219"/>
  <c r="AK32" i="219"/>
  <c r="AJ32" i="219"/>
  <c r="AI32" i="219"/>
  <c r="AH32" i="219"/>
  <c r="AG32" i="219"/>
  <c r="AF32" i="219"/>
  <c r="AE32" i="219"/>
  <c r="AD32" i="219"/>
  <c r="AC32" i="219"/>
  <c r="AB32" i="219"/>
  <c r="AA32" i="219"/>
  <c r="Z32" i="219"/>
  <c r="Y32" i="219"/>
  <c r="X32" i="219"/>
  <c r="W32" i="219"/>
  <c r="H32" i="219"/>
  <c r="F32" i="219"/>
  <c r="BA30" i="219"/>
  <c r="AZ30" i="219"/>
  <c r="AY30" i="219"/>
  <c r="AX30" i="219"/>
  <c r="AW30" i="219"/>
  <c r="AV30" i="219"/>
  <c r="AU30" i="219"/>
  <c r="AT30" i="219"/>
  <c r="AS30" i="219"/>
  <c r="AR30" i="219"/>
  <c r="AQ30" i="219"/>
  <c r="AP30" i="219"/>
  <c r="AO30" i="219"/>
  <c r="AN30" i="219"/>
  <c r="AM30" i="219"/>
  <c r="AL30" i="219"/>
  <c r="AK30" i="219"/>
  <c r="AJ30" i="219"/>
  <c r="AI30" i="219"/>
  <c r="AH30" i="219"/>
  <c r="AG30" i="219"/>
  <c r="AF30" i="219"/>
  <c r="AE30" i="219"/>
  <c r="AD30" i="219"/>
  <c r="AC30" i="219"/>
  <c r="AB30" i="219"/>
  <c r="AA30" i="219"/>
  <c r="Z30" i="219"/>
  <c r="Y30" i="219"/>
  <c r="X30" i="219"/>
  <c r="BB30" i="219" s="1"/>
  <c r="BD30" i="219" s="1"/>
  <c r="W30" i="219"/>
  <c r="H30" i="219"/>
  <c r="F30" i="219"/>
  <c r="BA28" i="219"/>
  <c r="AZ28" i="219"/>
  <c r="AY28" i="219"/>
  <c r="AX28" i="219"/>
  <c r="AW28" i="219"/>
  <c r="AV28" i="219"/>
  <c r="AU28" i="219"/>
  <c r="AT28" i="219"/>
  <c r="AS28" i="219"/>
  <c r="AR28" i="219"/>
  <c r="AQ28" i="219"/>
  <c r="AP28" i="219"/>
  <c r="AO28" i="219"/>
  <c r="AN28" i="219"/>
  <c r="AM28" i="219"/>
  <c r="AL28" i="219"/>
  <c r="AK28" i="219"/>
  <c r="AJ28" i="219"/>
  <c r="AI28" i="219"/>
  <c r="AH28" i="219"/>
  <c r="AG28" i="219"/>
  <c r="AF28" i="219"/>
  <c r="AE28" i="219"/>
  <c r="AD28" i="219"/>
  <c r="AC28" i="219"/>
  <c r="AB28" i="219"/>
  <c r="AA28" i="219"/>
  <c r="Z28" i="219"/>
  <c r="Y28" i="219"/>
  <c r="X28" i="219"/>
  <c r="W28" i="219"/>
  <c r="H28" i="219"/>
  <c r="F28" i="219"/>
  <c r="BA26" i="219"/>
  <c r="AZ26" i="219"/>
  <c r="AY26" i="219"/>
  <c r="AX26" i="219"/>
  <c r="AW26" i="219"/>
  <c r="AV26" i="219"/>
  <c r="AU26" i="219"/>
  <c r="AT26" i="219"/>
  <c r="AS26" i="219"/>
  <c r="AR26" i="219"/>
  <c r="AQ26" i="219"/>
  <c r="AP26" i="219"/>
  <c r="AO26" i="219"/>
  <c r="AN26" i="219"/>
  <c r="AM26" i="219"/>
  <c r="AL26" i="219"/>
  <c r="AK26" i="219"/>
  <c r="AJ26" i="219"/>
  <c r="AI26" i="219"/>
  <c r="AH26" i="219"/>
  <c r="AG26" i="219"/>
  <c r="AF26" i="219"/>
  <c r="AE26" i="219"/>
  <c r="AD26" i="219"/>
  <c r="AC26" i="219"/>
  <c r="AB26" i="219"/>
  <c r="AA26" i="219"/>
  <c r="Z26" i="219"/>
  <c r="Y26" i="219"/>
  <c r="X26" i="219"/>
  <c r="BB26" i="219" s="1"/>
  <c r="BD26" i="219" s="1"/>
  <c r="W26" i="219"/>
  <c r="H26" i="219"/>
  <c r="F26" i="219"/>
  <c r="BA24" i="219"/>
  <c r="AZ24" i="219"/>
  <c r="AY24" i="219"/>
  <c r="AX24" i="219"/>
  <c r="AW24" i="219"/>
  <c r="AV24" i="219"/>
  <c r="AU24" i="219"/>
  <c r="AT24" i="219"/>
  <c r="AS24" i="219"/>
  <c r="AR24" i="219"/>
  <c r="AQ24" i="219"/>
  <c r="AP24" i="219"/>
  <c r="AO24" i="219"/>
  <c r="AN24" i="219"/>
  <c r="AM24" i="219"/>
  <c r="AL24" i="219"/>
  <c r="AK24" i="219"/>
  <c r="AJ24" i="219"/>
  <c r="AI24" i="219"/>
  <c r="AH24" i="219"/>
  <c r="AG24" i="219"/>
  <c r="AF24" i="219"/>
  <c r="AE24" i="219"/>
  <c r="AD24" i="219"/>
  <c r="AC24" i="219"/>
  <c r="AB24" i="219"/>
  <c r="AA24" i="219"/>
  <c r="Z24" i="219"/>
  <c r="Y24" i="219"/>
  <c r="X24" i="219"/>
  <c r="W24" i="219"/>
  <c r="H24" i="219"/>
  <c r="F24" i="219"/>
  <c r="BA22" i="219"/>
  <c r="AZ22" i="219"/>
  <c r="AY22" i="219"/>
  <c r="AX22" i="219"/>
  <c r="AW22" i="219"/>
  <c r="AV22" i="219"/>
  <c r="AU22" i="219"/>
  <c r="AT22" i="219"/>
  <c r="AS22" i="219"/>
  <c r="AR22" i="219"/>
  <c r="AQ22" i="219"/>
  <c r="AP22" i="219"/>
  <c r="AO22" i="219"/>
  <c r="AN22" i="219"/>
  <c r="AM22" i="219"/>
  <c r="AL22" i="219"/>
  <c r="AK22" i="219"/>
  <c r="AJ22" i="219"/>
  <c r="AI22" i="219"/>
  <c r="AH22" i="219"/>
  <c r="AG22" i="219"/>
  <c r="AF22" i="219"/>
  <c r="AE22" i="219"/>
  <c r="AD22" i="219"/>
  <c r="AC22" i="219"/>
  <c r="AB22" i="219"/>
  <c r="AA22" i="219"/>
  <c r="Z22" i="219"/>
  <c r="Y22" i="219"/>
  <c r="X22" i="219"/>
  <c r="BB22" i="219" s="1"/>
  <c r="BD22" i="219" s="1"/>
  <c r="W22" i="219"/>
  <c r="H22" i="219"/>
  <c r="F22" i="219"/>
  <c r="BA20" i="219"/>
  <c r="AZ20" i="219"/>
  <c r="AY20" i="219"/>
  <c r="AX20" i="219"/>
  <c r="AW20" i="219"/>
  <c r="AV20" i="219"/>
  <c r="AU20" i="219"/>
  <c r="AT20" i="219"/>
  <c r="AS20" i="219"/>
  <c r="AR20" i="219"/>
  <c r="AQ20" i="219"/>
  <c r="AP20" i="219"/>
  <c r="AO20" i="219"/>
  <c r="AN20" i="219"/>
  <c r="AM20" i="219"/>
  <c r="AL20" i="219"/>
  <c r="AK20" i="219"/>
  <c r="AJ20" i="219"/>
  <c r="AI20" i="219"/>
  <c r="AH20" i="219"/>
  <c r="AG20" i="219"/>
  <c r="AF20" i="219"/>
  <c r="AE20" i="219"/>
  <c r="AD20" i="219"/>
  <c r="AC20" i="219"/>
  <c r="AB20" i="219"/>
  <c r="AA20" i="219"/>
  <c r="Z20" i="219"/>
  <c r="Y20" i="219"/>
  <c r="X20" i="219"/>
  <c r="W20" i="219"/>
  <c r="H20" i="219"/>
  <c r="F20" i="219"/>
  <c r="BA18" i="219"/>
  <c r="AZ18" i="219"/>
  <c r="AY18" i="219"/>
  <c r="AX18" i="219"/>
  <c r="AW18" i="219"/>
  <c r="AV18" i="219"/>
  <c r="AU18" i="219"/>
  <c r="AT18" i="219"/>
  <c r="AS18" i="219"/>
  <c r="AR18" i="219"/>
  <c r="AQ18" i="219"/>
  <c r="AP18" i="219"/>
  <c r="AO18" i="219"/>
  <c r="AN18" i="219"/>
  <c r="AM18" i="219"/>
  <c r="AL18" i="219"/>
  <c r="AK18" i="219"/>
  <c r="AJ18" i="219"/>
  <c r="AI18" i="219"/>
  <c r="AH18" i="219"/>
  <c r="AG18" i="219"/>
  <c r="AF18" i="219"/>
  <c r="AE18" i="219"/>
  <c r="AD18" i="219"/>
  <c r="AC18" i="219"/>
  <c r="AB18" i="219"/>
  <c r="AA18" i="219"/>
  <c r="Z18" i="219"/>
  <c r="Y18" i="219"/>
  <c r="X18" i="219"/>
  <c r="W18" i="219"/>
  <c r="H18" i="219"/>
  <c r="F18" i="219"/>
  <c r="B17" i="219"/>
  <c r="B19" i="219" s="1"/>
  <c r="B21" i="219" s="1"/>
  <c r="B23" i="219" s="1"/>
  <c r="B25" i="219" s="1"/>
  <c r="B27" i="219" s="1"/>
  <c r="B29" i="219" s="1"/>
  <c r="B31" i="219" s="1"/>
  <c r="B33" i="219" s="1"/>
  <c r="B35" i="219" s="1"/>
  <c r="B37" i="219" s="1"/>
  <c r="B39" i="219" s="1"/>
  <c r="B41" i="219" s="1"/>
  <c r="B43" i="219" s="1"/>
  <c r="B45" i="219" s="1"/>
  <c r="B47" i="219" s="1"/>
  <c r="B49" i="219" s="1"/>
  <c r="B51" i="219" s="1"/>
  <c r="B53" i="219" s="1"/>
  <c r="B55" i="219" s="1"/>
  <c r="B57" i="219" s="1"/>
  <c r="B59" i="219" s="1"/>
  <c r="B61" i="219" s="1"/>
  <c r="B63" i="219" s="1"/>
  <c r="B65" i="219" s="1"/>
  <c r="B67" i="219" s="1"/>
  <c r="B69" i="219" s="1"/>
  <c r="B71" i="219" s="1"/>
  <c r="B73" i="219" s="1"/>
  <c r="B75" i="219" s="1"/>
  <c r="B77" i="219" s="1"/>
  <c r="B79" i="219" s="1"/>
  <c r="B81" i="219" s="1"/>
  <c r="B83" i="219" s="1"/>
  <c r="B85" i="219" s="1"/>
  <c r="B87" i="219" s="1"/>
  <c r="B89" i="219" s="1"/>
  <c r="B91" i="219" s="1"/>
  <c r="B93" i="219" s="1"/>
  <c r="B95" i="219" s="1"/>
  <c r="B97" i="219" s="1"/>
  <c r="B99" i="219" s="1"/>
  <c r="B101" i="219" s="1"/>
  <c r="B103" i="219" s="1"/>
  <c r="B105" i="219" s="1"/>
  <c r="B107" i="219" s="1"/>
  <c r="B109" i="219" s="1"/>
  <c r="B111" i="219" s="1"/>
  <c r="B113" i="219" s="1"/>
  <c r="B115" i="219" s="1"/>
  <c r="B117" i="219" s="1"/>
  <c r="B119" i="219" s="1"/>
  <c r="B121" i="219" s="1"/>
  <c r="B123" i="219" s="1"/>
  <c r="B125" i="219" s="1"/>
  <c r="B127" i="219" s="1"/>
  <c r="B129" i="219" s="1"/>
  <c r="B131" i="219" s="1"/>
  <c r="B133" i="219" s="1"/>
  <c r="B135" i="219" s="1"/>
  <c r="B137" i="219" s="1"/>
  <c r="B139" i="219" s="1"/>
  <c r="B141" i="219" s="1"/>
  <c r="B143" i="219" s="1"/>
  <c r="B145" i="219" s="1"/>
  <c r="B147" i="219" s="1"/>
  <c r="B149" i="219" s="1"/>
  <c r="B151" i="219" s="1"/>
  <c r="B153" i="219" s="1"/>
  <c r="B155" i="219" s="1"/>
  <c r="B157" i="219" s="1"/>
  <c r="B159" i="219" s="1"/>
  <c r="B161" i="219" s="1"/>
  <c r="B163" i="219" s="1"/>
  <c r="B165" i="219" s="1"/>
  <c r="B167" i="219" s="1"/>
  <c r="B169" i="219" s="1"/>
  <c r="B171" i="219" s="1"/>
  <c r="B173" i="219" s="1"/>
  <c r="B175" i="219" s="1"/>
  <c r="B177" i="219" s="1"/>
  <c r="B179" i="219" s="1"/>
  <c r="B181" i="219" s="1"/>
  <c r="B183" i="219" s="1"/>
  <c r="B185" i="219" s="1"/>
  <c r="B187" i="219" s="1"/>
  <c r="B189" i="219" s="1"/>
  <c r="B191" i="219" s="1"/>
  <c r="B193" i="219" s="1"/>
  <c r="B195" i="219" s="1"/>
  <c r="B197" i="219" s="1"/>
  <c r="B199" i="219" s="1"/>
  <c r="B201" i="219" s="1"/>
  <c r="B203" i="219" s="1"/>
  <c r="B205" i="219" s="1"/>
  <c r="B207" i="219" s="1"/>
  <c r="B209" i="219" s="1"/>
  <c r="B211" i="219" s="1"/>
  <c r="B213" i="219" s="1"/>
  <c r="B215" i="219" s="1"/>
  <c r="BA14" i="219"/>
  <c r="BA15" i="219" s="1"/>
  <c r="BA16" i="219" s="1"/>
  <c r="AZ14" i="219"/>
  <c r="AZ15" i="219" s="1"/>
  <c r="AZ16" i="219" s="1"/>
  <c r="AY14" i="219"/>
  <c r="AY15" i="219" s="1"/>
  <c r="AY16" i="219" s="1"/>
  <c r="BB12" i="219"/>
  <c r="AF2" i="219"/>
  <c r="D47" i="218"/>
  <c r="L46" i="218"/>
  <c r="L45" i="218"/>
  <c r="L47" i="218" s="1"/>
  <c r="D44" i="218"/>
  <c r="L43" i="218"/>
  <c r="L42" i="218"/>
  <c r="D41" i="218"/>
  <c r="L40" i="218"/>
  <c r="L39" i="218"/>
  <c r="L41" i="218" s="1"/>
  <c r="D38" i="218"/>
  <c r="D37" i="218"/>
  <c r="D36" i="218"/>
  <c r="D35" i="218"/>
  <c r="D34" i="218"/>
  <c r="D33" i="218"/>
  <c r="D32" i="218"/>
  <c r="D31" i="218"/>
  <c r="D30" i="218"/>
  <c r="D29" i="218"/>
  <c r="D28" i="218"/>
  <c r="D27" i="218"/>
  <c r="D26" i="218"/>
  <c r="D25" i="218"/>
  <c r="D24" i="218"/>
  <c r="D23" i="218"/>
  <c r="L22" i="218"/>
  <c r="D22" i="218"/>
  <c r="L21" i="218"/>
  <c r="D21" i="218"/>
  <c r="L20" i="218"/>
  <c r="D20" i="218"/>
  <c r="L19" i="218"/>
  <c r="D19" i="218"/>
  <c r="L18" i="218"/>
  <c r="D18" i="218"/>
  <c r="L17" i="218"/>
  <c r="D17" i="218"/>
  <c r="L16" i="218"/>
  <c r="D16" i="218"/>
  <c r="L15" i="218"/>
  <c r="D15" i="218"/>
  <c r="L14" i="218"/>
  <c r="D14" i="218"/>
  <c r="L13" i="218"/>
  <c r="D13" i="218"/>
  <c r="L12" i="218"/>
  <c r="D12" i="218"/>
  <c r="L11" i="218"/>
  <c r="D11" i="218"/>
  <c r="L10" i="218"/>
  <c r="D10" i="218"/>
  <c r="L9" i="218"/>
  <c r="D9" i="218"/>
  <c r="L8" i="218"/>
  <c r="D8" i="218"/>
  <c r="L7" i="218"/>
  <c r="D7" i="218"/>
  <c r="L6" i="218"/>
  <c r="D6" i="218"/>
  <c r="AJ91" i="217"/>
  <c r="T91" i="217"/>
  <c r="AE90" i="217"/>
  <c r="T90" i="217"/>
  <c r="O90" i="217"/>
  <c r="AL88" i="217"/>
  <c r="AQ86" i="217"/>
  <c r="AE96" i="217" s="1"/>
  <c r="AN86" i="217"/>
  <c r="AL86" i="217"/>
  <c r="AA86" i="217"/>
  <c r="O96" i="217" s="1"/>
  <c r="X86" i="217"/>
  <c r="O91" i="217" s="1"/>
  <c r="Y91" i="217" s="1"/>
  <c r="T96" i="217" s="1"/>
  <c r="V86" i="217"/>
  <c r="BE76" i="217"/>
  <c r="BD76" i="217"/>
  <c r="BC76" i="217"/>
  <c r="BB76" i="217"/>
  <c r="BA76" i="217"/>
  <c r="AZ76" i="217"/>
  <c r="AY76" i="217"/>
  <c r="AX76" i="217"/>
  <c r="AW76" i="217"/>
  <c r="AV76" i="217"/>
  <c r="AU76" i="217"/>
  <c r="AT76" i="217"/>
  <c r="AS76" i="217"/>
  <c r="AR76" i="217"/>
  <c r="AQ76" i="217"/>
  <c r="AP76" i="217"/>
  <c r="AO76" i="217"/>
  <c r="AN76" i="217"/>
  <c r="AM76" i="217"/>
  <c r="AL76" i="217"/>
  <c r="AK76" i="217"/>
  <c r="AJ76" i="217"/>
  <c r="AI76" i="217"/>
  <c r="AH76" i="217"/>
  <c r="AG76" i="217"/>
  <c r="AF76" i="217"/>
  <c r="AE76" i="217"/>
  <c r="AD76" i="217"/>
  <c r="AC76" i="217"/>
  <c r="AB76" i="217"/>
  <c r="AA76" i="217"/>
  <c r="L76" i="217"/>
  <c r="J76" i="217"/>
  <c r="BE74" i="217"/>
  <c r="BD74" i="217"/>
  <c r="BC74" i="217"/>
  <c r="BB74" i="217"/>
  <c r="BA74" i="217"/>
  <c r="AZ74" i="217"/>
  <c r="AY74" i="217"/>
  <c r="AX74" i="217"/>
  <c r="AW74" i="217"/>
  <c r="AV74" i="217"/>
  <c r="AU74" i="217"/>
  <c r="AT74" i="217"/>
  <c r="AS74" i="217"/>
  <c r="AR74" i="217"/>
  <c r="AQ74" i="217"/>
  <c r="AP74" i="217"/>
  <c r="AO74" i="217"/>
  <c r="AN74" i="217"/>
  <c r="AM74" i="217"/>
  <c r="AL74" i="217"/>
  <c r="AK74" i="217"/>
  <c r="AJ74" i="217"/>
  <c r="AI74" i="217"/>
  <c r="AH74" i="217"/>
  <c r="AG74" i="217"/>
  <c r="AF74" i="217"/>
  <c r="AE74" i="217"/>
  <c r="AD74" i="217"/>
  <c r="AC74" i="217"/>
  <c r="AB74" i="217"/>
  <c r="AA74" i="217"/>
  <c r="L74" i="217"/>
  <c r="J74" i="217"/>
  <c r="BE72" i="217"/>
  <c r="BD72" i="217"/>
  <c r="BC72" i="217"/>
  <c r="BB72" i="217"/>
  <c r="BA72" i="217"/>
  <c r="AZ72" i="217"/>
  <c r="AY72" i="217"/>
  <c r="AX72" i="217"/>
  <c r="AW72" i="217"/>
  <c r="AV72" i="217"/>
  <c r="AU72" i="217"/>
  <c r="AT72" i="217"/>
  <c r="AS72" i="217"/>
  <c r="AR72" i="217"/>
  <c r="AQ72" i="217"/>
  <c r="AP72" i="217"/>
  <c r="AO72" i="217"/>
  <c r="AN72" i="217"/>
  <c r="AM72" i="217"/>
  <c r="AL72" i="217"/>
  <c r="AK72" i="217"/>
  <c r="AJ72" i="217"/>
  <c r="AI72" i="217"/>
  <c r="AH72" i="217"/>
  <c r="AG72" i="217"/>
  <c r="AF72" i="217"/>
  <c r="AE72" i="217"/>
  <c r="AD72" i="217"/>
  <c r="AC72" i="217"/>
  <c r="AB72" i="217"/>
  <c r="BF72" i="217" s="1"/>
  <c r="BH72" i="217" s="1"/>
  <c r="AA72" i="217"/>
  <c r="L72" i="217"/>
  <c r="J72" i="217"/>
  <c r="BE70" i="217"/>
  <c r="BD70" i="217"/>
  <c r="BC70" i="217"/>
  <c r="BB70" i="217"/>
  <c r="BA70" i="217"/>
  <c r="AZ70" i="217"/>
  <c r="AY70" i="217"/>
  <c r="AX70" i="217"/>
  <c r="AW70" i="217"/>
  <c r="AV70" i="217"/>
  <c r="AU70" i="217"/>
  <c r="AT70" i="217"/>
  <c r="AS70" i="217"/>
  <c r="AR70" i="217"/>
  <c r="AQ70" i="217"/>
  <c r="AP70" i="217"/>
  <c r="AO70" i="217"/>
  <c r="AN70" i="217"/>
  <c r="AM70" i="217"/>
  <c r="AL70" i="217"/>
  <c r="AK70" i="217"/>
  <c r="AJ70" i="217"/>
  <c r="AI70" i="217"/>
  <c r="AH70" i="217"/>
  <c r="AG70" i="217"/>
  <c r="AF70" i="217"/>
  <c r="AE70" i="217"/>
  <c r="AD70" i="217"/>
  <c r="AC70" i="217"/>
  <c r="AB70" i="217"/>
  <c r="AA70" i="217"/>
  <c r="L70" i="217"/>
  <c r="J70" i="217"/>
  <c r="BE68" i="217"/>
  <c r="BD68" i="217"/>
  <c r="BC68" i="217"/>
  <c r="BB68" i="217"/>
  <c r="BA68" i="217"/>
  <c r="AZ68" i="217"/>
  <c r="AY68" i="217"/>
  <c r="AX68" i="217"/>
  <c r="AW68" i="217"/>
  <c r="AV68" i="217"/>
  <c r="AU68" i="217"/>
  <c r="AT68" i="217"/>
  <c r="AS68" i="217"/>
  <c r="AR68" i="217"/>
  <c r="AQ68" i="217"/>
  <c r="AP68" i="217"/>
  <c r="AO68" i="217"/>
  <c r="AN68" i="217"/>
  <c r="AM68" i="217"/>
  <c r="AL68" i="217"/>
  <c r="AK68" i="217"/>
  <c r="AJ68" i="217"/>
  <c r="AI68" i="217"/>
  <c r="AH68" i="217"/>
  <c r="AG68" i="217"/>
  <c r="AF68" i="217"/>
  <c r="AE68" i="217"/>
  <c r="AD68" i="217"/>
  <c r="AC68" i="217"/>
  <c r="AB68" i="217"/>
  <c r="BF68" i="217" s="1"/>
  <c r="BH68" i="217" s="1"/>
  <c r="AA68" i="217"/>
  <c r="L68" i="217"/>
  <c r="J68" i="217"/>
  <c r="BE66" i="217"/>
  <c r="BD66" i="217"/>
  <c r="BC66" i="217"/>
  <c r="BB66" i="217"/>
  <c r="BA66" i="217"/>
  <c r="AZ66" i="217"/>
  <c r="AY66" i="217"/>
  <c r="AX66" i="217"/>
  <c r="AW66" i="217"/>
  <c r="AV66" i="217"/>
  <c r="AU66" i="217"/>
  <c r="AT66" i="217"/>
  <c r="AS66" i="217"/>
  <c r="AR66" i="217"/>
  <c r="AQ66" i="217"/>
  <c r="AP66" i="217"/>
  <c r="AO66" i="217"/>
  <c r="AN66" i="217"/>
  <c r="AM66" i="217"/>
  <c r="AL66" i="217"/>
  <c r="AK66" i="217"/>
  <c r="AJ66" i="217"/>
  <c r="AI66" i="217"/>
  <c r="AH66" i="217"/>
  <c r="AG66" i="217"/>
  <c r="AF66" i="217"/>
  <c r="AE66" i="217"/>
  <c r="AD66" i="217"/>
  <c r="AC66" i="217"/>
  <c r="AB66" i="217"/>
  <c r="AA66" i="217"/>
  <c r="L66" i="217"/>
  <c r="J66" i="217"/>
  <c r="BE64" i="217"/>
  <c r="BD64" i="217"/>
  <c r="BC64" i="217"/>
  <c r="BB64" i="217"/>
  <c r="BA64" i="217"/>
  <c r="AZ64" i="217"/>
  <c r="AY64" i="217"/>
  <c r="AX64" i="217"/>
  <c r="AW64" i="217"/>
  <c r="AV64" i="217"/>
  <c r="AU64" i="217"/>
  <c r="AT64" i="217"/>
  <c r="AS64" i="217"/>
  <c r="AR64" i="217"/>
  <c r="AQ64" i="217"/>
  <c r="AP64" i="217"/>
  <c r="AO64" i="217"/>
  <c r="AN64" i="217"/>
  <c r="AM64" i="217"/>
  <c r="AL64" i="217"/>
  <c r="AK64" i="217"/>
  <c r="AJ64" i="217"/>
  <c r="AI64" i="217"/>
  <c r="AH64" i="217"/>
  <c r="AG64" i="217"/>
  <c r="AF64" i="217"/>
  <c r="AE64" i="217"/>
  <c r="AD64" i="217"/>
  <c r="AC64" i="217"/>
  <c r="AB64" i="217"/>
  <c r="BF64" i="217" s="1"/>
  <c r="BH64" i="217" s="1"/>
  <c r="AA64" i="217"/>
  <c r="L64" i="217"/>
  <c r="J64" i="217"/>
  <c r="BE62" i="217"/>
  <c r="BD62" i="217"/>
  <c r="BC62" i="217"/>
  <c r="BB62" i="217"/>
  <c r="BA62" i="217"/>
  <c r="AZ62" i="217"/>
  <c r="AY62" i="217"/>
  <c r="AX62" i="217"/>
  <c r="AW62" i="217"/>
  <c r="AV62" i="217"/>
  <c r="AU62" i="217"/>
  <c r="AT62" i="217"/>
  <c r="AS62" i="217"/>
  <c r="AR62" i="217"/>
  <c r="AQ62" i="217"/>
  <c r="AP62" i="217"/>
  <c r="AO62" i="217"/>
  <c r="AN62" i="217"/>
  <c r="AM62" i="217"/>
  <c r="AL62" i="217"/>
  <c r="AK62" i="217"/>
  <c r="AJ62" i="217"/>
  <c r="AI62" i="217"/>
  <c r="AH62" i="217"/>
  <c r="AG62" i="217"/>
  <c r="AF62" i="217"/>
  <c r="AE62" i="217"/>
  <c r="AD62" i="217"/>
  <c r="AC62" i="217"/>
  <c r="AB62" i="217"/>
  <c r="AA62" i="217"/>
  <c r="BF62" i="217" s="1"/>
  <c r="BH62" i="217" s="1"/>
  <c r="L62" i="217"/>
  <c r="J62" i="217"/>
  <c r="BE60" i="217"/>
  <c r="BD60" i="217"/>
  <c r="BC60" i="217"/>
  <c r="BB60" i="217"/>
  <c r="BA60" i="217"/>
  <c r="AZ60" i="217"/>
  <c r="AY60" i="217"/>
  <c r="AX60" i="217"/>
  <c r="AW60" i="217"/>
  <c r="AV60" i="217"/>
  <c r="AU60" i="217"/>
  <c r="AT60" i="217"/>
  <c r="AS60" i="217"/>
  <c r="AR60" i="217"/>
  <c r="AQ60" i="217"/>
  <c r="AP60" i="217"/>
  <c r="AO60" i="217"/>
  <c r="AN60" i="217"/>
  <c r="AM60" i="217"/>
  <c r="AL60" i="217"/>
  <c r="AK60" i="217"/>
  <c r="AJ60" i="217"/>
  <c r="AI60" i="217"/>
  <c r="AH60" i="217"/>
  <c r="AG60" i="217"/>
  <c r="AF60" i="217"/>
  <c r="AE60" i="217"/>
  <c r="AD60" i="217"/>
  <c r="AC60" i="217"/>
  <c r="AB60" i="217"/>
  <c r="AA60" i="217"/>
  <c r="L60" i="217"/>
  <c r="J60" i="217"/>
  <c r="BE58" i="217"/>
  <c r="BD58" i="217"/>
  <c r="BC58" i="217"/>
  <c r="BB58" i="217"/>
  <c r="BA58" i="217"/>
  <c r="AZ58" i="217"/>
  <c r="AY58" i="217"/>
  <c r="AX58" i="217"/>
  <c r="AW58" i="217"/>
  <c r="AV58" i="217"/>
  <c r="AU58" i="217"/>
  <c r="AT58" i="217"/>
  <c r="AS58" i="217"/>
  <c r="AR58" i="217"/>
  <c r="AQ58" i="217"/>
  <c r="AP58" i="217"/>
  <c r="AO58" i="217"/>
  <c r="AN58" i="217"/>
  <c r="AM58" i="217"/>
  <c r="AL58" i="217"/>
  <c r="AK58" i="217"/>
  <c r="AJ58" i="217"/>
  <c r="AI58" i="217"/>
  <c r="AH58" i="217"/>
  <c r="AG58" i="217"/>
  <c r="AF58" i="217"/>
  <c r="AE58" i="217"/>
  <c r="AD58" i="217"/>
  <c r="AC58" i="217"/>
  <c r="AB58" i="217"/>
  <c r="AA58" i="217"/>
  <c r="BF58" i="217" s="1"/>
  <c r="BH58" i="217" s="1"/>
  <c r="L58" i="217"/>
  <c r="J58" i="217"/>
  <c r="BE56" i="217"/>
  <c r="BD56" i="217"/>
  <c r="BC56" i="217"/>
  <c r="BB56" i="217"/>
  <c r="BA56" i="217"/>
  <c r="AZ56" i="217"/>
  <c r="AY56" i="217"/>
  <c r="AX56" i="217"/>
  <c r="AW56" i="217"/>
  <c r="AV56" i="217"/>
  <c r="AU56" i="217"/>
  <c r="AT56" i="217"/>
  <c r="AS56" i="217"/>
  <c r="AR56" i="217"/>
  <c r="AQ56" i="217"/>
  <c r="AP56" i="217"/>
  <c r="AO56" i="217"/>
  <c r="AN56" i="217"/>
  <c r="AM56" i="217"/>
  <c r="AL56" i="217"/>
  <c r="AK56" i="217"/>
  <c r="AJ56" i="217"/>
  <c r="AI56" i="217"/>
  <c r="AH56" i="217"/>
  <c r="AG56" i="217"/>
  <c r="AF56" i="217"/>
  <c r="AE56" i="217"/>
  <c r="AD56" i="217"/>
  <c r="AC56" i="217"/>
  <c r="AB56" i="217"/>
  <c r="AA56" i="217"/>
  <c r="L56" i="217"/>
  <c r="J56" i="217"/>
  <c r="BE54" i="217"/>
  <c r="BD54" i="217"/>
  <c r="BC54" i="217"/>
  <c r="BB54" i="217"/>
  <c r="BA54" i="217"/>
  <c r="AZ54" i="217"/>
  <c r="AY54" i="217"/>
  <c r="AX54" i="217"/>
  <c r="AW54" i="217"/>
  <c r="AV54" i="217"/>
  <c r="AU54" i="217"/>
  <c r="AT54" i="217"/>
  <c r="AS54" i="217"/>
  <c r="AR54" i="217"/>
  <c r="AQ54" i="217"/>
  <c r="AP54" i="217"/>
  <c r="AO54" i="217"/>
  <c r="AN54" i="217"/>
  <c r="AM54" i="217"/>
  <c r="AL54" i="217"/>
  <c r="AK54" i="217"/>
  <c r="AJ54" i="217"/>
  <c r="AI54" i="217"/>
  <c r="AH54" i="217"/>
  <c r="AG54" i="217"/>
  <c r="AF54" i="217"/>
  <c r="AE54" i="217"/>
  <c r="AD54" i="217"/>
  <c r="AC54" i="217"/>
  <c r="AB54" i="217"/>
  <c r="AA54" i="217"/>
  <c r="BF54" i="217" s="1"/>
  <c r="BH54" i="217" s="1"/>
  <c r="L54" i="217"/>
  <c r="J54" i="217"/>
  <c r="BE52" i="217"/>
  <c r="BD52" i="217"/>
  <c r="BC52" i="217"/>
  <c r="BB52" i="217"/>
  <c r="BA52" i="217"/>
  <c r="AZ52" i="217"/>
  <c r="AY52" i="217"/>
  <c r="AX52" i="217"/>
  <c r="AW52" i="217"/>
  <c r="AV52" i="217"/>
  <c r="AU52" i="217"/>
  <c r="AT52" i="217"/>
  <c r="AS52" i="217"/>
  <c r="AR52" i="217"/>
  <c r="AQ52" i="217"/>
  <c r="AP52" i="217"/>
  <c r="AO52" i="217"/>
  <c r="AN52" i="217"/>
  <c r="AM52" i="217"/>
  <c r="AL52" i="217"/>
  <c r="AK52" i="217"/>
  <c r="AJ52" i="217"/>
  <c r="AI52" i="217"/>
  <c r="AH52" i="217"/>
  <c r="AG52" i="217"/>
  <c r="AF52" i="217"/>
  <c r="AE52" i="217"/>
  <c r="AD52" i="217"/>
  <c r="AC52" i="217"/>
  <c r="AB52" i="217"/>
  <c r="AA52" i="217"/>
  <c r="L52" i="217"/>
  <c r="J52" i="217"/>
  <c r="BE50" i="217"/>
  <c r="BD50" i="217"/>
  <c r="BC50" i="217"/>
  <c r="BB50" i="217"/>
  <c r="BA50" i="217"/>
  <c r="AZ50" i="217"/>
  <c r="AY50" i="217"/>
  <c r="AX50" i="217"/>
  <c r="AW50" i="217"/>
  <c r="AV50" i="217"/>
  <c r="AU50" i="217"/>
  <c r="AT50" i="217"/>
  <c r="AS50" i="217"/>
  <c r="AR50" i="217"/>
  <c r="AQ50" i="217"/>
  <c r="AP50" i="217"/>
  <c r="AO50" i="217"/>
  <c r="AN50" i="217"/>
  <c r="AM50" i="217"/>
  <c r="AL50" i="217"/>
  <c r="AK50" i="217"/>
  <c r="AJ50" i="217"/>
  <c r="AI50" i="217"/>
  <c r="AH50" i="217"/>
  <c r="AG50" i="217"/>
  <c r="AF50" i="217"/>
  <c r="AE50" i="217"/>
  <c r="AD50" i="217"/>
  <c r="AC50" i="217"/>
  <c r="AB50" i="217"/>
  <c r="AA50" i="217"/>
  <c r="BF50" i="217" s="1"/>
  <c r="BH50" i="217" s="1"/>
  <c r="L50" i="217"/>
  <c r="J50" i="217"/>
  <c r="BE48" i="217"/>
  <c r="BD48" i="217"/>
  <c r="BC48" i="217"/>
  <c r="BB48" i="217"/>
  <c r="BA48" i="217"/>
  <c r="AZ48" i="217"/>
  <c r="AY48" i="217"/>
  <c r="AX48" i="217"/>
  <c r="AW48" i="217"/>
  <c r="AV48" i="217"/>
  <c r="AU48" i="217"/>
  <c r="AT48" i="217"/>
  <c r="AS48" i="217"/>
  <c r="AR48" i="217"/>
  <c r="AQ48" i="217"/>
  <c r="AP48" i="217"/>
  <c r="AO48" i="217"/>
  <c r="AN48" i="217"/>
  <c r="AM48" i="217"/>
  <c r="AL48" i="217"/>
  <c r="AK48" i="217"/>
  <c r="AJ48" i="217"/>
  <c r="AI48" i="217"/>
  <c r="AH48" i="217"/>
  <c r="AG48" i="217"/>
  <c r="AF48" i="217"/>
  <c r="AE48" i="217"/>
  <c r="AD48" i="217"/>
  <c r="AC48" i="217"/>
  <c r="AB48" i="217"/>
  <c r="AA48" i="217"/>
  <c r="L48" i="217"/>
  <c r="J48" i="217"/>
  <c r="BE46" i="217"/>
  <c r="BD46" i="217"/>
  <c r="BC46" i="217"/>
  <c r="BB46" i="217"/>
  <c r="BA46" i="217"/>
  <c r="AZ46" i="217"/>
  <c r="AY46" i="217"/>
  <c r="AX46" i="217"/>
  <c r="AW46" i="217"/>
  <c r="AV46" i="217"/>
  <c r="AU46" i="217"/>
  <c r="AT46" i="217"/>
  <c r="AS46" i="217"/>
  <c r="AR46" i="217"/>
  <c r="AQ46" i="217"/>
  <c r="AP46" i="217"/>
  <c r="AO46" i="217"/>
  <c r="AN46" i="217"/>
  <c r="AM46" i="217"/>
  <c r="AL46" i="217"/>
  <c r="AK46" i="217"/>
  <c r="AJ46" i="217"/>
  <c r="AI46" i="217"/>
  <c r="AH46" i="217"/>
  <c r="AG46" i="217"/>
  <c r="AF46" i="217"/>
  <c r="AE46" i="217"/>
  <c r="AD46" i="217"/>
  <c r="AC46" i="217"/>
  <c r="AB46" i="217"/>
  <c r="AA46" i="217"/>
  <c r="BF46" i="217" s="1"/>
  <c r="BH46" i="217" s="1"/>
  <c r="L46" i="217"/>
  <c r="J46" i="217"/>
  <c r="BE44" i="217"/>
  <c r="BD44" i="217"/>
  <c r="BC44" i="217"/>
  <c r="BB44" i="217"/>
  <c r="BA44" i="217"/>
  <c r="AZ44" i="217"/>
  <c r="AY44" i="217"/>
  <c r="AX44" i="217"/>
  <c r="AW44" i="217"/>
  <c r="AV44" i="217"/>
  <c r="AU44" i="217"/>
  <c r="AT44" i="217"/>
  <c r="AS44" i="217"/>
  <c r="AR44" i="217"/>
  <c r="AQ44" i="217"/>
  <c r="AP44" i="217"/>
  <c r="AO44" i="217"/>
  <c r="AN44" i="217"/>
  <c r="AM44" i="217"/>
  <c r="AL44" i="217"/>
  <c r="AK44" i="217"/>
  <c r="AJ44" i="217"/>
  <c r="AI44" i="217"/>
  <c r="AH44" i="217"/>
  <c r="AG44" i="217"/>
  <c r="AF44" i="217"/>
  <c r="AE44" i="217"/>
  <c r="AD44" i="217"/>
  <c r="AC44" i="217"/>
  <c r="AB44" i="217"/>
  <c r="AA44" i="217"/>
  <c r="L44" i="217"/>
  <c r="J44" i="217"/>
  <c r="BE42" i="217"/>
  <c r="BD42" i="217"/>
  <c r="BC42" i="217"/>
  <c r="BB42" i="217"/>
  <c r="BA42" i="217"/>
  <c r="AZ42" i="217"/>
  <c r="AY42" i="217"/>
  <c r="AX42" i="217"/>
  <c r="AW42" i="217"/>
  <c r="AV42" i="217"/>
  <c r="AU42" i="217"/>
  <c r="AT42" i="217"/>
  <c r="AS42" i="217"/>
  <c r="AR42" i="217"/>
  <c r="AQ42" i="217"/>
  <c r="AP42" i="217"/>
  <c r="AO42" i="217"/>
  <c r="AN42" i="217"/>
  <c r="AM42" i="217"/>
  <c r="AL42" i="217"/>
  <c r="AK42" i="217"/>
  <c r="AJ42" i="217"/>
  <c r="AI42" i="217"/>
  <c r="AH42" i="217"/>
  <c r="AG42" i="217"/>
  <c r="AF42" i="217"/>
  <c r="AE42" i="217"/>
  <c r="AD42" i="217"/>
  <c r="AC42" i="217"/>
  <c r="AB42" i="217"/>
  <c r="AA42" i="217"/>
  <c r="BF42" i="217" s="1"/>
  <c r="BH42" i="217" s="1"/>
  <c r="L42" i="217"/>
  <c r="J42" i="217"/>
  <c r="BE40" i="217"/>
  <c r="BD40" i="217"/>
  <c r="BC40" i="217"/>
  <c r="BB40" i="217"/>
  <c r="BA40" i="217"/>
  <c r="AZ40" i="217"/>
  <c r="AY40" i="217"/>
  <c r="AX40" i="217"/>
  <c r="AW40" i="217"/>
  <c r="AV40" i="217"/>
  <c r="AU40" i="217"/>
  <c r="AT40" i="217"/>
  <c r="AS40" i="217"/>
  <c r="AR40" i="217"/>
  <c r="AQ40" i="217"/>
  <c r="AP40" i="217"/>
  <c r="AO40" i="217"/>
  <c r="AN40" i="217"/>
  <c r="AM40" i="217"/>
  <c r="AL40" i="217"/>
  <c r="AK40" i="217"/>
  <c r="AJ40" i="217"/>
  <c r="AI40" i="217"/>
  <c r="AH40" i="217"/>
  <c r="AG40" i="217"/>
  <c r="AF40" i="217"/>
  <c r="AE40" i="217"/>
  <c r="AD40" i="217"/>
  <c r="AC40" i="217"/>
  <c r="AB40" i="217"/>
  <c r="AA40" i="217"/>
  <c r="L40" i="217"/>
  <c r="J40" i="217"/>
  <c r="BE38" i="217"/>
  <c r="BD38" i="217"/>
  <c r="BC38" i="217"/>
  <c r="BB38" i="217"/>
  <c r="BA38" i="217"/>
  <c r="AZ38" i="217"/>
  <c r="AY38" i="217"/>
  <c r="AX38" i="217"/>
  <c r="AW38" i="217"/>
  <c r="AV38" i="217"/>
  <c r="AU38" i="217"/>
  <c r="AT38" i="217"/>
  <c r="AS38" i="217"/>
  <c r="AR38" i="217"/>
  <c r="AQ38" i="217"/>
  <c r="AP38" i="217"/>
  <c r="AO38" i="217"/>
  <c r="AN38" i="217"/>
  <c r="AM38" i="217"/>
  <c r="AL38" i="217"/>
  <c r="AK38" i="217"/>
  <c r="AJ38" i="217"/>
  <c r="AI38" i="217"/>
  <c r="AH38" i="217"/>
  <c r="AG38" i="217"/>
  <c r="AF38" i="217"/>
  <c r="AE38" i="217"/>
  <c r="AD38" i="217"/>
  <c r="AC38" i="217"/>
  <c r="AB38" i="217"/>
  <c r="AA38" i="217"/>
  <c r="BF38" i="217" s="1"/>
  <c r="BH38" i="217" s="1"/>
  <c r="L38" i="217"/>
  <c r="J38" i="217"/>
  <c r="BE36" i="217"/>
  <c r="BD36" i="217"/>
  <c r="BC36" i="217"/>
  <c r="BB36" i="217"/>
  <c r="BA36" i="217"/>
  <c r="AZ36" i="217"/>
  <c r="AY36" i="217"/>
  <c r="AX36" i="217"/>
  <c r="AW36" i="217"/>
  <c r="AV36" i="217"/>
  <c r="AU36" i="217"/>
  <c r="AT36" i="217"/>
  <c r="AS36" i="217"/>
  <c r="AR36" i="217"/>
  <c r="AQ36" i="217"/>
  <c r="AP36" i="217"/>
  <c r="AO36" i="217"/>
  <c r="AN36" i="217"/>
  <c r="AM36" i="217"/>
  <c r="AL36" i="217"/>
  <c r="AK36" i="217"/>
  <c r="AJ36" i="217"/>
  <c r="AI36" i="217"/>
  <c r="AH36" i="217"/>
  <c r="AG36" i="217"/>
  <c r="AF36" i="217"/>
  <c r="AE36" i="217"/>
  <c r="AD36" i="217"/>
  <c r="AC36" i="217"/>
  <c r="AB36" i="217"/>
  <c r="AA36" i="217"/>
  <c r="L36" i="217"/>
  <c r="J36" i="217"/>
  <c r="BE34" i="217"/>
  <c r="BD34" i="217"/>
  <c r="BC34" i="217"/>
  <c r="BB34" i="217"/>
  <c r="BA34" i="217"/>
  <c r="AZ34" i="217"/>
  <c r="AY34" i="217"/>
  <c r="AX34" i="217"/>
  <c r="AW34" i="217"/>
  <c r="AV34" i="217"/>
  <c r="AU34" i="217"/>
  <c r="AT34" i="217"/>
  <c r="AS34" i="217"/>
  <c r="AR34" i="217"/>
  <c r="AQ34" i="217"/>
  <c r="AP34" i="217"/>
  <c r="AO34" i="217"/>
  <c r="AN34" i="217"/>
  <c r="AM34" i="217"/>
  <c r="AL34" i="217"/>
  <c r="AK34" i="217"/>
  <c r="AJ34" i="217"/>
  <c r="AI34" i="217"/>
  <c r="AH34" i="217"/>
  <c r="AG34" i="217"/>
  <c r="AF34" i="217"/>
  <c r="AE34" i="217"/>
  <c r="AD34" i="217"/>
  <c r="AC34" i="217"/>
  <c r="AB34" i="217"/>
  <c r="AA34" i="217"/>
  <c r="BF34" i="217" s="1"/>
  <c r="BH34" i="217" s="1"/>
  <c r="L34" i="217"/>
  <c r="J34" i="217"/>
  <c r="BE32" i="217"/>
  <c r="BD32" i="217"/>
  <c r="BC32" i="217"/>
  <c r="BB32" i="217"/>
  <c r="BA32" i="217"/>
  <c r="AZ32" i="217"/>
  <c r="AY32" i="217"/>
  <c r="AX32" i="217"/>
  <c r="AW32" i="217"/>
  <c r="AV32" i="217"/>
  <c r="AU32" i="217"/>
  <c r="AT32" i="217"/>
  <c r="AS32" i="217"/>
  <c r="AR32" i="217"/>
  <c r="AQ32" i="217"/>
  <c r="AP32" i="217"/>
  <c r="AO32" i="217"/>
  <c r="AN32" i="217"/>
  <c r="AM32" i="217"/>
  <c r="AL32" i="217"/>
  <c r="AK32" i="217"/>
  <c r="AJ32" i="217"/>
  <c r="AI32" i="217"/>
  <c r="AH32" i="217"/>
  <c r="AG32" i="217"/>
  <c r="AF32" i="217"/>
  <c r="AE32" i="217"/>
  <c r="AD32" i="217"/>
  <c r="AC32" i="217"/>
  <c r="AB32" i="217"/>
  <c r="AA32" i="217"/>
  <c r="L32" i="217"/>
  <c r="J32" i="217"/>
  <c r="BE30" i="217"/>
  <c r="BD30" i="217"/>
  <c r="BC30" i="217"/>
  <c r="BB30" i="217"/>
  <c r="BA30" i="217"/>
  <c r="AZ30" i="217"/>
  <c r="AY30" i="217"/>
  <c r="AX30" i="217"/>
  <c r="AW30" i="217"/>
  <c r="AV30" i="217"/>
  <c r="AU30" i="217"/>
  <c r="AT30" i="217"/>
  <c r="AS30" i="217"/>
  <c r="AR30" i="217"/>
  <c r="AQ30" i="217"/>
  <c r="AP30" i="217"/>
  <c r="AO30" i="217"/>
  <c r="AN30" i="217"/>
  <c r="AM30" i="217"/>
  <c r="AL30" i="217"/>
  <c r="AK30" i="217"/>
  <c r="AJ30" i="217"/>
  <c r="AI30" i="217"/>
  <c r="AH30" i="217"/>
  <c r="AG30" i="217"/>
  <c r="AF30" i="217"/>
  <c r="AE30" i="217"/>
  <c r="AD30" i="217"/>
  <c r="AC30" i="217"/>
  <c r="AB30" i="217"/>
  <c r="AA30" i="217"/>
  <c r="BF30" i="217" s="1"/>
  <c r="BH30" i="217" s="1"/>
  <c r="L30" i="217"/>
  <c r="J30" i="217"/>
  <c r="BE28" i="217"/>
  <c r="BD28" i="217"/>
  <c r="BC28" i="217"/>
  <c r="BB28" i="217"/>
  <c r="BA28" i="217"/>
  <c r="AZ28" i="217"/>
  <c r="AY28" i="217"/>
  <c r="AX28" i="217"/>
  <c r="AW28" i="217"/>
  <c r="AV28" i="217"/>
  <c r="AU28" i="217"/>
  <c r="AT28" i="217"/>
  <c r="AS28" i="217"/>
  <c r="AR28" i="217"/>
  <c r="AQ28" i="217"/>
  <c r="AP28" i="217"/>
  <c r="AO28" i="217"/>
  <c r="AN28" i="217"/>
  <c r="AM28" i="217"/>
  <c r="AL28" i="217"/>
  <c r="AK28" i="217"/>
  <c r="AJ28" i="217"/>
  <c r="AI28" i="217"/>
  <c r="AH28" i="217"/>
  <c r="AG28" i="217"/>
  <c r="AF28" i="217"/>
  <c r="AE28" i="217"/>
  <c r="AD28" i="217"/>
  <c r="AC28" i="217"/>
  <c r="AB28" i="217"/>
  <c r="AA28" i="217"/>
  <c r="L28" i="217"/>
  <c r="J28" i="217"/>
  <c r="BE26" i="217"/>
  <c r="BD26" i="217"/>
  <c r="BC26" i="217"/>
  <c r="BB26" i="217"/>
  <c r="BA26" i="217"/>
  <c r="AZ26" i="217"/>
  <c r="AY26" i="217"/>
  <c r="AX26" i="217"/>
  <c r="AW26" i="217"/>
  <c r="AV26" i="217"/>
  <c r="AU26" i="217"/>
  <c r="AT26" i="217"/>
  <c r="AS26" i="217"/>
  <c r="AR26" i="217"/>
  <c r="AQ26" i="217"/>
  <c r="AP26" i="217"/>
  <c r="AO26" i="217"/>
  <c r="AN26" i="217"/>
  <c r="AM26" i="217"/>
  <c r="AL26" i="217"/>
  <c r="AK26" i="217"/>
  <c r="AJ26" i="217"/>
  <c r="AI26" i="217"/>
  <c r="AH26" i="217"/>
  <c r="AG26" i="217"/>
  <c r="AF26" i="217"/>
  <c r="AE26" i="217"/>
  <c r="AD26" i="217"/>
  <c r="AC26" i="217"/>
  <c r="AB26" i="217"/>
  <c r="AA26" i="217"/>
  <c r="BF26" i="217" s="1"/>
  <c r="BH26" i="217" s="1"/>
  <c r="L26" i="217"/>
  <c r="J26" i="217"/>
  <c r="BE24" i="217"/>
  <c r="BD24" i="217"/>
  <c r="BC24" i="217"/>
  <c r="BB24" i="217"/>
  <c r="BA24" i="217"/>
  <c r="AZ24" i="217"/>
  <c r="AY24" i="217"/>
  <c r="AX24" i="217"/>
  <c r="AW24" i="217"/>
  <c r="AV24" i="217"/>
  <c r="AU24" i="217"/>
  <c r="AT24" i="217"/>
  <c r="AS24" i="217"/>
  <c r="AR24" i="217"/>
  <c r="AQ24" i="217"/>
  <c r="AP24" i="217"/>
  <c r="AO24" i="217"/>
  <c r="AN24" i="217"/>
  <c r="AM24" i="217"/>
  <c r="AL24" i="217"/>
  <c r="AK24" i="217"/>
  <c r="AJ24" i="217"/>
  <c r="AI24" i="217"/>
  <c r="AH24" i="217"/>
  <c r="AG24" i="217"/>
  <c r="AF24" i="217"/>
  <c r="AE24" i="217"/>
  <c r="AD24" i="217"/>
  <c r="AC24" i="217"/>
  <c r="AB24" i="217"/>
  <c r="AA24" i="217"/>
  <c r="L24" i="217"/>
  <c r="J24" i="217"/>
  <c r="BE22" i="217"/>
  <c r="BD22" i="217"/>
  <c r="BC22" i="217"/>
  <c r="BB22" i="217"/>
  <c r="BA22" i="217"/>
  <c r="AZ22" i="217"/>
  <c r="AY22" i="217"/>
  <c r="AX22" i="217"/>
  <c r="AW22" i="217"/>
  <c r="AV22" i="217"/>
  <c r="AU22" i="217"/>
  <c r="AT22" i="217"/>
  <c r="AS22" i="217"/>
  <c r="AR22" i="217"/>
  <c r="AQ22" i="217"/>
  <c r="AP22" i="217"/>
  <c r="AO22" i="217"/>
  <c r="AN22" i="217"/>
  <c r="AM22" i="217"/>
  <c r="AL22" i="217"/>
  <c r="AK22" i="217"/>
  <c r="AJ22" i="217"/>
  <c r="AI22" i="217"/>
  <c r="AH22" i="217"/>
  <c r="AG22" i="217"/>
  <c r="AF22" i="217"/>
  <c r="AE22" i="217"/>
  <c r="AD22" i="217"/>
  <c r="AC22" i="217"/>
  <c r="AB22" i="217"/>
  <c r="AA22" i="217"/>
  <c r="BF22" i="217" s="1"/>
  <c r="BH22" i="217" s="1"/>
  <c r="L22" i="217"/>
  <c r="J22" i="217"/>
  <c r="BE20" i="217"/>
  <c r="BD20" i="217"/>
  <c r="BC20" i="217"/>
  <c r="BB20" i="217"/>
  <c r="BA20" i="217"/>
  <c r="AZ20" i="217"/>
  <c r="AY20" i="217"/>
  <c r="AX20" i="217"/>
  <c r="AW20" i="217"/>
  <c r="AV20" i="217"/>
  <c r="AU20" i="217"/>
  <c r="AT20" i="217"/>
  <c r="AS20" i="217"/>
  <c r="AR20" i="217"/>
  <c r="AQ20" i="217"/>
  <c r="AP20" i="217"/>
  <c r="AO20" i="217"/>
  <c r="AN20" i="217"/>
  <c r="AM20" i="217"/>
  <c r="AL20" i="217"/>
  <c r="AK20" i="217"/>
  <c r="AJ20" i="217"/>
  <c r="AI20" i="217"/>
  <c r="AH20" i="217"/>
  <c r="AG20" i="217"/>
  <c r="AF20" i="217"/>
  <c r="AE20" i="217"/>
  <c r="AD20" i="217"/>
  <c r="AC20" i="217"/>
  <c r="AB20" i="217"/>
  <c r="AA20" i="217"/>
  <c r="L20" i="217"/>
  <c r="J20" i="217"/>
  <c r="BE18" i="217"/>
  <c r="BD18" i="217"/>
  <c r="BC18" i="217"/>
  <c r="BB18" i="217"/>
  <c r="BA18" i="217"/>
  <c r="AZ18" i="217"/>
  <c r="AY18" i="217"/>
  <c r="AX18" i="217"/>
  <c r="AW18" i="217"/>
  <c r="AV18" i="217"/>
  <c r="AU18" i="217"/>
  <c r="AT18" i="217"/>
  <c r="AS18" i="217"/>
  <c r="AR18" i="217"/>
  <c r="AQ18" i="217"/>
  <c r="AP18" i="217"/>
  <c r="AO18" i="217"/>
  <c r="AN18" i="217"/>
  <c r="AM18" i="217"/>
  <c r="AL18" i="217"/>
  <c r="AK18" i="217"/>
  <c r="AJ18" i="217"/>
  <c r="AI18" i="217"/>
  <c r="AH18" i="217"/>
  <c r="AG18" i="217"/>
  <c r="AF18" i="217"/>
  <c r="AE18" i="217"/>
  <c r="AD18" i="217"/>
  <c r="AC18" i="217"/>
  <c r="AB18" i="217"/>
  <c r="AA18" i="217"/>
  <c r="BF18" i="217" s="1"/>
  <c r="BH18" i="217" s="1"/>
  <c r="L18" i="217"/>
  <c r="J18" i="217"/>
  <c r="AI85" i="217" s="1"/>
  <c r="B17" i="217"/>
  <c r="B19" i="217" s="1"/>
  <c r="B21" i="217" s="1"/>
  <c r="B23" i="217" s="1"/>
  <c r="B25" i="217" s="1"/>
  <c r="B27" i="217" s="1"/>
  <c r="B29" i="217" s="1"/>
  <c r="B31" i="217" s="1"/>
  <c r="B33" i="217" s="1"/>
  <c r="B35" i="217" s="1"/>
  <c r="B37" i="217" s="1"/>
  <c r="B39" i="217" s="1"/>
  <c r="B41" i="217" s="1"/>
  <c r="B43" i="217" s="1"/>
  <c r="B45" i="217" s="1"/>
  <c r="B47" i="217" s="1"/>
  <c r="B49" i="217" s="1"/>
  <c r="B51" i="217" s="1"/>
  <c r="B53" i="217" s="1"/>
  <c r="B55" i="217" s="1"/>
  <c r="B57" i="217" s="1"/>
  <c r="B59" i="217" s="1"/>
  <c r="B61" i="217" s="1"/>
  <c r="B63" i="217" s="1"/>
  <c r="B65" i="217" s="1"/>
  <c r="B67" i="217" s="1"/>
  <c r="B69" i="217" s="1"/>
  <c r="B71" i="217" s="1"/>
  <c r="B73" i="217" s="1"/>
  <c r="B75" i="217" s="1"/>
  <c r="BE14" i="217"/>
  <c r="BE15" i="217" s="1"/>
  <c r="BE16" i="217" s="1"/>
  <c r="BD14" i="217"/>
  <c r="BD15" i="217" s="1"/>
  <c r="BD16" i="217" s="1"/>
  <c r="BC14" i="217"/>
  <c r="BC15" i="217" s="1"/>
  <c r="BC16" i="217" s="1"/>
  <c r="BF12" i="217"/>
  <c r="AJ2" i="217"/>
  <c r="BA15" i="217" s="1"/>
  <c r="BA16" i="217" s="1"/>
  <c r="AQ15" i="219" l="1"/>
  <c r="AQ16" i="219" s="1"/>
  <c r="AU15" i="219"/>
  <c r="AU16" i="219" s="1"/>
  <c r="AM15" i="219"/>
  <c r="AM16" i="219" s="1"/>
  <c r="AE15" i="219"/>
  <c r="AE16" i="219" s="1"/>
  <c r="W15" i="219"/>
  <c r="W16" i="219" s="1"/>
  <c r="BF76" i="217"/>
  <c r="BH76" i="217" s="1"/>
  <c r="AE91" i="217"/>
  <c r="L44" i="218"/>
  <c r="AA15" i="219"/>
  <c r="AA16" i="219" s="1"/>
  <c r="AI15" i="219"/>
  <c r="AI16" i="219" s="1"/>
  <c r="BB18" i="219"/>
  <c r="BD18" i="219" s="1"/>
  <c r="BB20" i="219"/>
  <c r="BD20" i="219" s="1"/>
  <c r="BB24" i="219"/>
  <c r="BD24" i="219" s="1"/>
  <c r="BB28" i="219"/>
  <c r="BD28" i="219" s="1"/>
  <c r="BB32" i="219"/>
  <c r="BD32" i="219" s="1"/>
  <c r="BB36" i="219"/>
  <c r="BD36" i="219" s="1"/>
  <c r="BB40" i="219"/>
  <c r="BD40" i="219" s="1"/>
  <c r="BB44" i="219"/>
  <c r="BD44" i="219" s="1"/>
  <c r="BB48" i="219"/>
  <c r="BD48" i="219" s="1"/>
  <c r="BB52" i="219"/>
  <c r="BD52" i="219" s="1"/>
  <c r="BB56" i="219"/>
  <c r="BD56" i="219" s="1"/>
  <c r="BB60" i="219"/>
  <c r="BD60" i="219" s="1"/>
  <c r="BB64" i="219"/>
  <c r="BD64" i="219" s="1"/>
  <c r="BB68" i="219"/>
  <c r="BD68" i="219" s="1"/>
  <c r="BB72" i="219"/>
  <c r="BD72" i="219" s="1"/>
  <c r="BB76" i="219"/>
  <c r="BD76" i="219" s="1"/>
  <c r="BB80" i="219"/>
  <c r="BD80" i="219" s="1"/>
  <c r="BB84" i="219"/>
  <c r="BD84" i="219" s="1"/>
  <c r="AB15" i="217"/>
  <c r="AB16" i="217" s="1"/>
  <c r="AF15" i="217"/>
  <c r="AF16" i="217" s="1"/>
  <c r="AJ15" i="217"/>
  <c r="AJ16" i="217" s="1"/>
  <c r="AN15" i="217"/>
  <c r="AN16" i="217" s="1"/>
  <c r="AR15" i="217"/>
  <c r="AR16" i="217" s="1"/>
  <c r="AV15" i="217"/>
  <c r="AV16" i="217" s="1"/>
  <c r="AZ15" i="217"/>
  <c r="AZ16" i="217" s="1"/>
  <c r="BI8" i="217"/>
  <c r="AD15" i="217"/>
  <c r="AD16" i="217" s="1"/>
  <c r="AH15" i="217"/>
  <c r="AH16" i="217" s="1"/>
  <c r="AL15" i="217"/>
  <c r="AL16" i="217" s="1"/>
  <c r="AP15" i="217"/>
  <c r="AP16" i="217" s="1"/>
  <c r="AT15" i="217"/>
  <c r="AT16" i="217" s="1"/>
  <c r="AX15" i="217"/>
  <c r="AX16" i="217" s="1"/>
  <c r="BB15" i="217"/>
  <c r="BB16" i="217" s="1"/>
  <c r="BF20" i="217"/>
  <c r="BH20" i="217" s="1"/>
  <c r="BF24" i="217"/>
  <c r="BH24" i="217" s="1"/>
  <c r="BF28" i="217"/>
  <c r="BH28" i="217" s="1"/>
  <c r="BF32" i="217"/>
  <c r="BH32" i="217" s="1"/>
  <c r="BF36" i="217"/>
  <c r="BH36" i="217" s="1"/>
  <c r="BF40" i="217"/>
  <c r="BH40" i="217" s="1"/>
  <c r="BF44" i="217"/>
  <c r="BH44" i="217" s="1"/>
  <c r="BF48" i="217"/>
  <c r="BH48" i="217" s="1"/>
  <c r="BF52" i="217"/>
  <c r="BH52" i="217" s="1"/>
  <c r="BF56" i="217"/>
  <c r="BH56" i="217" s="1"/>
  <c r="BF60" i="217"/>
  <c r="BH60" i="217" s="1"/>
  <c r="BF66" i="217"/>
  <c r="BH66" i="217" s="1"/>
  <c r="BF70" i="217"/>
  <c r="BH70" i="217" s="1"/>
  <c r="BF74" i="217"/>
  <c r="BH74" i="217" s="1"/>
  <c r="Y96" i="217"/>
  <c r="AU82" i="217" s="1"/>
  <c r="O224" i="219"/>
  <c r="M222" i="219"/>
  <c r="O225" i="219"/>
  <c r="O223" i="219"/>
  <c r="AB15" i="220"/>
  <c r="AB16" i="220" s="1"/>
  <c r="AF15" i="220"/>
  <c r="AF16" i="220" s="1"/>
  <c r="AJ15" i="220"/>
  <c r="AJ16" i="220" s="1"/>
  <c r="AN15" i="220"/>
  <c r="AN16" i="220" s="1"/>
  <c r="AR15" i="220"/>
  <c r="AR16" i="220" s="1"/>
  <c r="AV15" i="220"/>
  <c r="AV16" i="220" s="1"/>
  <c r="AZ15" i="220"/>
  <c r="AZ16" i="220" s="1"/>
  <c r="BF164" i="220"/>
  <c r="BH164" i="220" s="1"/>
  <c r="BF168" i="220"/>
  <c r="BH168" i="220" s="1"/>
  <c r="BF172" i="220"/>
  <c r="BH172" i="220" s="1"/>
  <c r="BF176" i="220"/>
  <c r="BH176" i="220" s="1"/>
  <c r="BF180" i="220"/>
  <c r="BH180" i="220" s="1"/>
  <c r="BF184" i="220"/>
  <c r="BH184" i="220" s="1"/>
  <c r="BF188" i="220"/>
  <c r="BH188" i="220" s="1"/>
  <c r="BF192" i="220"/>
  <c r="BH192" i="220" s="1"/>
  <c r="BF196" i="220"/>
  <c r="BH196" i="220" s="1"/>
  <c r="BF200" i="220"/>
  <c r="BH200" i="220" s="1"/>
  <c r="BF204" i="220"/>
  <c r="BH204" i="220" s="1"/>
  <c r="BF208" i="220"/>
  <c r="BH208" i="220" s="1"/>
  <c r="BF212" i="220"/>
  <c r="BH212" i="220" s="1"/>
  <c r="BF216" i="220"/>
  <c r="BH216" i="220" s="1"/>
  <c r="Y231" i="220"/>
  <c r="T236" i="220" s="1"/>
  <c r="AE230" i="220"/>
  <c r="L41" i="221"/>
  <c r="BB88" i="219"/>
  <c r="BD88" i="219" s="1"/>
  <c r="BB92" i="219"/>
  <c r="BD92" i="219" s="1"/>
  <c r="BB96" i="219"/>
  <c r="BD96" i="219" s="1"/>
  <c r="BB100" i="219"/>
  <c r="BD100" i="219" s="1"/>
  <c r="BB104" i="219"/>
  <c r="BD104" i="219" s="1"/>
  <c r="BB108" i="219"/>
  <c r="BD108" i="219" s="1"/>
  <c r="BB112" i="219"/>
  <c r="BD112" i="219" s="1"/>
  <c r="BB116" i="219"/>
  <c r="BD116" i="219" s="1"/>
  <c r="BB120" i="219"/>
  <c r="BD120" i="219" s="1"/>
  <c r="BB124" i="219"/>
  <c r="BD124" i="219" s="1"/>
  <c r="BB128" i="219"/>
  <c r="BD128" i="219" s="1"/>
  <c r="BB132" i="219"/>
  <c r="BD132" i="219" s="1"/>
  <c r="BB136" i="219"/>
  <c r="BD136" i="219" s="1"/>
  <c r="BB140" i="219"/>
  <c r="BD140" i="219" s="1"/>
  <c r="BB144" i="219"/>
  <c r="BD144" i="219" s="1"/>
  <c r="BB148" i="219"/>
  <c r="BD148" i="219" s="1"/>
  <c r="BB152" i="219"/>
  <c r="BD152" i="219" s="1"/>
  <c r="BB156" i="219"/>
  <c r="BD156" i="219" s="1"/>
  <c r="BB160" i="219"/>
  <c r="BD160" i="219" s="1"/>
  <c r="BB164" i="219"/>
  <c r="BD164" i="219" s="1"/>
  <c r="BB168" i="219"/>
  <c r="BD168" i="219" s="1"/>
  <c r="BB172" i="219"/>
  <c r="BD172" i="219" s="1"/>
  <c r="BB176" i="219"/>
  <c r="BD176" i="219" s="1"/>
  <c r="BB180" i="219"/>
  <c r="BD180" i="219" s="1"/>
  <c r="BB184" i="219"/>
  <c r="BD184" i="219" s="1"/>
  <c r="BB188" i="219"/>
  <c r="BD188" i="219" s="1"/>
  <c r="BB192" i="219"/>
  <c r="BD192" i="219" s="1"/>
  <c r="BB196" i="219"/>
  <c r="BD196" i="219" s="1"/>
  <c r="BB200" i="219"/>
  <c r="BD200" i="219" s="1"/>
  <c r="BB204" i="219"/>
  <c r="BD204" i="219" s="1"/>
  <c r="BB208" i="219"/>
  <c r="BD208" i="219" s="1"/>
  <c r="BB212" i="219"/>
  <c r="BD212" i="219" s="1"/>
  <c r="BB216" i="219"/>
  <c r="BD216" i="219" s="1"/>
  <c r="BI8" i="220"/>
  <c r="AD15" i="220"/>
  <c r="AD16" i="220" s="1"/>
  <c r="AH15" i="220"/>
  <c r="AH16" i="220" s="1"/>
  <c r="AL15" i="220"/>
  <c r="AL16" i="220" s="1"/>
  <c r="AP15" i="220"/>
  <c r="AP16" i="220" s="1"/>
  <c r="AT15" i="220"/>
  <c r="AT16" i="220" s="1"/>
  <c r="AX15" i="220"/>
  <c r="AX16" i="220" s="1"/>
  <c r="BB15" i="220"/>
  <c r="BB16" i="220" s="1"/>
  <c r="BF18" i="220"/>
  <c r="BH18" i="220" s="1"/>
  <c r="BF22" i="220"/>
  <c r="BH22" i="220" s="1"/>
  <c r="BF26" i="220"/>
  <c r="BH26" i="220" s="1"/>
  <c r="BF30" i="220"/>
  <c r="BH30" i="220" s="1"/>
  <c r="BF34" i="220"/>
  <c r="BH34" i="220" s="1"/>
  <c r="BF38" i="220"/>
  <c r="BH38" i="220" s="1"/>
  <c r="BF42" i="220"/>
  <c r="BH42" i="220" s="1"/>
  <c r="BF46" i="220"/>
  <c r="BH46" i="220" s="1"/>
  <c r="BF50" i="220"/>
  <c r="BH50" i="220" s="1"/>
  <c r="BF54" i="220"/>
  <c r="BH54" i="220" s="1"/>
  <c r="BF56" i="220"/>
  <c r="BH56" i="220" s="1"/>
  <c r="BF58" i="220"/>
  <c r="BH58" i="220" s="1"/>
  <c r="BF62" i="220"/>
  <c r="BH62" i="220" s="1"/>
  <c r="BF66" i="220"/>
  <c r="BH66" i="220" s="1"/>
  <c r="BF70" i="220"/>
  <c r="BH70" i="220" s="1"/>
  <c r="BF74" i="220"/>
  <c r="BH74" i="220" s="1"/>
  <c r="BF78" i="220"/>
  <c r="BH78" i="220" s="1"/>
  <c r="BF82" i="220"/>
  <c r="BH82" i="220" s="1"/>
  <c r="BF86" i="220"/>
  <c r="BH86" i="220" s="1"/>
  <c r="BF90" i="220"/>
  <c r="BH90" i="220" s="1"/>
  <c r="BF94" i="220"/>
  <c r="BH94" i="220" s="1"/>
  <c r="BF98" i="220"/>
  <c r="BH98" i="220" s="1"/>
  <c r="BF102" i="220"/>
  <c r="BH102" i="220" s="1"/>
  <c r="BF106" i="220"/>
  <c r="BH106" i="220" s="1"/>
  <c r="BF110" i="220"/>
  <c r="BH110" i="220" s="1"/>
  <c r="BF114" i="220"/>
  <c r="BH114" i="220" s="1"/>
  <c r="BF118" i="220"/>
  <c r="BH118" i="220" s="1"/>
  <c r="BF122" i="220"/>
  <c r="BH122" i="220" s="1"/>
  <c r="BF126" i="220"/>
  <c r="BH126" i="220" s="1"/>
  <c r="BF130" i="220"/>
  <c r="BH130" i="220" s="1"/>
  <c r="BF134" i="220"/>
  <c r="BH134" i="220" s="1"/>
  <c r="BF138" i="220"/>
  <c r="BH138" i="220" s="1"/>
  <c r="BF142" i="220"/>
  <c r="BH142" i="220" s="1"/>
  <c r="BF146" i="220"/>
  <c r="BH146" i="220" s="1"/>
  <c r="BF150" i="220"/>
  <c r="BH150" i="220" s="1"/>
  <c r="BF154" i="220"/>
  <c r="BH154" i="220" s="1"/>
  <c r="BF158" i="220"/>
  <c r="BH158" i="220" s="1"/>
  <c r="AE231" i="220"/>
  <c r="AO231" i="220" s="1"/>
  <c r="AJ236" i="220" s="1"/>
  <c r="L44" i="221"/>
  <c r="AI83" i="217"/>
  <c r="AF231" i="219"/>
  <c r="AA230" i="219"/>
  <c r="AA231" i="219"/>
  <c r="AK231" i="219" s="1"/>
  <c r="AF236" i="219" s="1"/>
  <c r="AF230" i="219"/>
  <c r="AG225" i="220"/>
  <c r="Q225" i="220"/>
  <c r="AG224" i="220"/>
  <c r="Q224" i="220"/>
  <c r="AG223" i="220"/>
  <c r="Q223" i="220"/>
  <c r="AI222" i="220"/>
  <c r="S222" i="220"/>
  <c r="AI225" i="220"/>
  <c r="S225" i="220"/>
  <c r="AI224" i="220"/>
  <c r="S224" i="220"/>
  <c r="AI223" i="220"/>
  <c r="S223" i="220"/>
  <c r="AG222" i="220"/>
  <c r="AG226" i="220" s="1"/>
  <c r="Q222" i="220"/>
  <c r="Q226" i="220" s="1"/>
  <c r="AG85" i="217"/>
  <c r="Q85" i="217"/>
  <c r="AG84" i="217"/>
  <c r="Q84" i="217"/>
  <c r="AG83" i="217"/>
  <c r="Q83" i="217"/>
  <c r="AI82" i="217"/>
  <c r="S82" i="217"/>
  <c r="AG82" i="217"/>
  <c r="AG86" i="217" s="1"/>
  <c r="AI84" i="217"/>
  <c r="AA15" i="217"/>
  <c r="AA16" i="217" s="1"/>
  <c r="AC15" i="217"/>
  <c r="AC16" i="217" s="1"/>
  <c r="AE15" i="217"/>
  <c r="AE16" i="217" s="1"/>
  <c r="AG15" i="217"/>
  <c r="AG16" i="217" s="1"/>
  <c r="AI15" i="217"/>
  <c r="AI16" i="217" s="1"/>
  <c r="AK15" i="217"/>
  <c r="AK16" i="217" s="1"/>
  <c r="AM15" i="217"/>
  <c r="AM16" i="217" s="1"/>
  <c r="AO15" i="217"/>
  <c r="AO16" i="217" s="1"/>
  <c r="AQ15" i="217"/>
  <c r="AQ16" i="217" s="1"/>
  <c r="AS15" i="217"/>
  <c r="AS16" i="217" s="1"/>
  <c r="AU15" i="217"/>
  <c r="AU16" i="217" s="1"/>
  <c r="AW15" i="217"/>
  <c r="AW16" i="217" s="1"/>
  <c r="AY15" i="217"/>
  <c r="AY16" i="217" s="1"/>
  <c r="Q82" i="217"/>
  <c r="Q86" i="217" s="1"/>
  <c r="S83" i="217"/>
  <c r="S84" i="217"/>
  <c r="S85" i="217"/>
  <c r="AO91" i="217"/>
  <c r="AJ96" i="217" s="1"/>
  <c r="AO96" i="217" s="1"/>
  <c r="AZ82" i="217" s="1"/>
  <c r="BE82" i="217" s="1"/>
  <c r="AX15" i="219"/>
  <c r="AX16" i="219" s="1"/>
  <c r="AV15" i="219"/>
  <c r="AV16" i="219" s="1"/>
  <c r="AT15" i="219"/>
  <c r="AT16" i="219" s="1"/>
  <c r="AR15" i="219"/>
  <c r="AR16" i="219" s="1"/>
  <c r="AP15" i="219"/>
  <c r="AP16" i="219" s="1"/>
  <c r="AN15" i="219"/>
  <c r="AN16" i="219" s="1"/>
  <c r="AL15" i="219"/>
  <c r="AL16" i="219" s="1"/>
  <c r="AJ15" i="219"/>
  <c r="AJ16" i="219" s="1"/>
  <c r="AH15" i="219"/>
  <c r="AH16" i="219" s="1"/>
  <c r="AF15" i="219"/>
  <c r="AF16" i="219" s="1"/>
  <c r="AD15" i="219"/>
  <c r="AD16" i="219" s="1"/>
  <c r="AB15" i="219"/>
  <c r="AB16" i="219" s="1"/>
  <c r="Z15" i="219"/>
  <c r="Z16" i="219" s="1"/>
  <c r="X15" i="219"/>
  <c r="X16" i="219" s="1"/>
  <c r="BE8" i="219"/>
  <c r="Y15" i="219"/>
  <c r="Y16" i="219" s="1"/>
  <c r="AC15" i="219"/>
  <c r="AC16" i="219" s="1"/>
  <c r="AG15" i="219"/>
  <c r="AG16" i="219" s="1"/>
  <c r="AK15" i="219"/>
  <c r="AK16" i="219" s="1"/>
  <c r="AO15" i="219"/>
  <c r="AO16" i="219" s="1"/>
  <c r="AS15" i="219"/>
  <c r="AS16" i="219" s="1"/>
  <c r="AW15" i="219"/>
  <c r="AW16" i="219" s="1"/>
  <c r="AJ90" i="217"/>
  <c r="AC225" i="219"/>
  <c r="M225" i="219"/>
  <c r="AC224" i="219"/>
  <c r="M224" i="219"/>
  <c r="AC223" i="219"/>
  <c r="M223" i="219"/>
  <c r="M226" i="219" s="1"/>
  <c r="AE222" i="219"/>
  <c r="O222" i="219"/>
  <c r="O226" i="219" s="1"/>
  <c r="AC222" i="219"/>
  <c r="AC226" i="219" s="1"/>
  <c r="AE223" i="219"/>
  <c r="AE224" i="219"/>
  <c r="AE225" i="219"/>
  <c r="AK236" i="219"/>
  <c r="AV222" i="219" s="1"/>
  <c r="U236" i="219"/>
  <c r="AQ222" i="219" s="1"/>
  <c r="BA222" i="219" s="1"/>
  <c r="AA15" i="220"/>
  <c r="AA16" i="220" s="1"/>
  <c r="AC15" i="220"/>
  <c r="AC16" i="220" s="1"/>
  <c r="AE15" i="220"/>
  <c r="AE16" i="220" s="1"/>
  <c r="AG15" i="220"/>
  <c r="AG16" i="220" s="1"/>
  <c r="AI15" i="220"/>
  <c r="AI16" i="220" s="1"/>
  <c r="AK15" i="220"/>
  <c r="AK16" i="220" s="1"/>
  <c r="AM15" i="220"/>
  <c r="AM16" i="220" s="1"/>
  <c r="AO15" i="220"/>
  <c r="AO16" i="220" s="1"/>
  <c r="AQ15" i="220"/>
  <c r="AQ16" i="220" s="1"/>
  <c r="AS15" i="220"/>
  <c r="AS16" i="220" s="1"/>
  <c r="AU15" i="220"/>
  <c r="AU16" i="220" s="1"/>
  <c r="AW15" i="220"/>
  <c r="AW16" i="220" s="1"/>
  <c r="AY15" i="220"/>
  <c r="AY16" i="220" s="1"/>
  <c r="Y236" i="220"/>
  <c r="AU222" i="220" s="1"/>
  <c r="BE222" i="220" s="1"/>
  <c r="AO236" i="220"/>
  <c r="AZ222" i="220" s="1"/>
  <c r="AJ230" i="220"/>
  <c r="AE226" i="219" l="1"/>
  <c r="AI86" i="217"/>
  <c r="AI226" i="220"/>
  <c r="S86" i="217"/>
  <c r="S226" i="220"/>
</calcChain>
</file>

<file path=xl/sharedStrings.xml><?xml version="1.0" encoding="utf-8"?>
<sst xmlns="http://schemas.openxmlformats.org/spreadsheetml/2006/main" count="4403" uniqueCount="1199">
  <si>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</si>
  <si>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</si>
  <si>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</si>
  <si>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</si>
  <si>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</si>
  <si>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</si>
  <si>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</si>
  <si>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</si>
  <si>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</si>
  <si>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</si>
  <si>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</si>
  <si>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</si>
  <si>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</si>
  <si>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</si>
  <si>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</si>
  <si>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</si>
  <si>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</si>
  <si>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</si>
  <si>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</si>
  <si>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</si>
  <si>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</si>
  <si>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</si>
  <si>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</si>
  <si>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</si>
  <si>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</si>
  <si>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</si>
  <si>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</si>
  <si>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</si>
  <si>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</si>
  <si>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</si>
  <si>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</si>
  <si>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</si>
  <si>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</si>
  <si>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</si>
  <si>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</si>
  <si>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</si>
  <si>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</si>
  <si>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</si>
  <si>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</si>
  <si>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</si>
  <si>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</si>
  <si>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</si>
  <si>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</si>
  <si>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</si>
  <si>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</si>
  <si>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</si>
  <si>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</si>
  <si>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</si>
  <si>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</si>
  <si>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</si>
  <si>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</si>
  <si>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</si>
  <si>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</si>
  <si>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</si>
  <si>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</si>
  <si>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</si>
  <si>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</si>
  <si>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</si>
  <si>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</si>
  <si>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</si>
  <si>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</si>
  <si>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</si>
  <si>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</si>
  <si>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</si>
  <si>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</si>
  <si>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</si>
  <si>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</si>
  <si>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</si>
  <si>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</si>
  <si>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</si>
  <si>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</si>
  <si>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</si>
  <si>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</si>
  <si>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</si>
  <si>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</si>
  <si>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</si>
  <si>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</si>
  <si>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</si>
  <si>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</si>
  <si>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</si>
  <si>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</si>
  <si>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</si>
  <si>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</si>
  <si>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</si>
  <si>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職員の欠員による減算の状況</t>
  </si>
  <si>
    <t>夜間勤務条件基準</t>
  </si>
  <si>
    <t>ユニットケア体制</t>
    <rPh sb="6" eb="8">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</si>
  <si>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</si>
  <si>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</si>
  <si>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</si>
  <si>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</si>
  <si>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</si>
  <si>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</si>
  <si>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</si>
  <si>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</si>
  <si>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</si>
  <si>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</si>
  <si>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</si>
  <si>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</si>
  <si>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</si>
  <si>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</si>
  <si>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</si>
  <si>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</si>
  <si>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</si>
  <si>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</si>
  <si>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</si>
  <si>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</si>
  <si>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</si>
  <si>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</si>
  <si>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</si>
  <si>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</si>
  <si>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</si>
  <si>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</si>
  <si>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生活機能向上連携加算</t>
    <phoneticPr fontId="2"/>
  </si>
  <si>
    <t>身体拘束廃止取組の有無</t>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</si>
  <si>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</si>
  <si>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</si>
  <si>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安全対策体制</t>
    <rPh sb="0" eb="2">
      <t>アンゼン</t>
    </rPh>
    <rPh sb="2" eb="4">
      <t>タイサク</t>
    </rPh>
    <rPh sb="4" eb="6">
      <t>タイセイ</t>
    </rPh>
    <phoneticPr fontId="2"/>
  </si>
  <si>
    <t>テクノロジーの導入
（日常生活支援加算関係）</t>
    <rPh sb="7" eb="9">
      <t>ドウニュウ</t>
    </rPh>
    <rPh sb="11" eb="13">
      <t>ニチジョウ</t>
    </rPh>
    <rPh sb="13" eb="15">
      <t>セイカツ</t>
    </rPh>
    <rPh sb="15" eb="17">
      <t>シエン</t>
    </rPh>
    <rPh sb="17" eb="19">
      <t>カサン</t>
    </rPh>
    <rPh sb="19" eb="21">
      <t>カンケイ</t>
    </rPh>
    <phoneticPr fontId="2"/>
  </si>
  <si>
    <t>障害者生活支援体制</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</si>
  <si>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</si>
  <si>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加算等項目</t>
    <phoneticPr fontId="2"/>
  </si>
  <si>
    <t>添付書類</t>
    <rPh sb="0" eb="4">
      <t>テンプショルイ</t>
    </rPh>
    <phoneticPr fontId="2"/>
  </si>
  <si>
    <t>―</t>
    <phoneticPr fontId="2"/>
  </si>
  <si>
    <t>ADL維持等加算〔申出〕の有無
※加算Ⅰ・ⅡはＬＩＦＥの活用等が必要</t>
    <rPh sb="3" eb="5">
      <t>イジ</t>
    </rPh>
    <rPh sb="5" eb="6">
      <t>トウ</t>
    </rPh>
    <rPh sb="6" eb="8">
      <t>カサン</t>
    </rPh>
    <rPh sb="9" eb="11">
      <t>モウシデ</t>
    </rPh>
    <rPh sb="13" eb="15">
      <t>ウム</t>
    </rPh>
    <phoneticPr fontId="2"/>
  </si>
  <si>
    <t>個別機能訓練加算
※加算ⅡはＬＩＦＥの活用等が必要</t>
    <rPh sb="0" eb="2">
      <t>コベツ</t>
    </rPh>
    <rPh sb="6" eb="8">
      <t>カサン</t>
    </rPh>
    <phoneticPr fontId="2"/>
  </si>
  <si>
    <t>・管理栄養士又は栄養士の資格証（写）</t>
    <rPh sb="16" eb="17">
      <t>ウツ</t>
    </rPh>
    <phoneticPr fontId="2"/>
  </si>
  <si>
    <t>科学的介護推進体制加算
　※ＬＩＦＥの活用等が必要</t>
    <rPh sb="0" eb="3">
      <t>カガクテキ</t>
    </rPh>
    <rPh sb="3" eb="5">
      <t>カイゴ</t>
    </rPh>
    <rPh sb="5" eb="7">
      <t>スイシン</t>
    </rPh>
    <rPh sb="7" eb="9">
      <t>タイセイ</t>
    </rPh>
    <rPh sb="9" eb="11">
      <t>カサン</t>
    </rPh>
    <phoneticPr fontId="2"/>
  </si>
  <si>
    <t>栄養マネジメント強化体制
　※ＬＩＦＥの活用等が必要</t>
    <rPh sb="0" eb="2">
      <t>エイヨウ</t>
    </rPh>
    <rPh sb="8" eb="10">
      <t>キョウカ</t>
    </rPh>
    <rPh sb="10" eb="12">
      <t>タイセイ</t>
    </rPh>
    <phoneticPr fontId="2"/>
  </si>
  <si>
    <t>褥瘡マネジメント加算
　※ＬＩＦＥの活用等が必要</t>
    <phoneticPr fontId="2"/>
  </si>
  <si>
    <t>自立支援促進加算
　※ＬＩＦＥの活用等が必要</t>
    <rPh sb="0" eb="2">
      <t>ジリツ</t>
    </rPh>
    <rPh sb="2" eb="4">
      <t>シエン</t>
    </rPh>
    <rPh sb="4" eb="6">
      <t>ソクシン</t>
    </rPh>
    <rPh sb="6" eb="8">
      <t>カサン</t>
    </rPh>
    <phoneticPr fontId="2"/>
  </si>
  <si>
    <t>排せつ支援加算
　※加算Ⅰ・Ⅱ・ⅢはＬＩＦＥの活用等が必要</t>
    <rPh sb="0" eb="1">
      <t>ハイ</t>
    </rPh>
    <rPh sb="3" eb="5">
      <t>シエン</t>
    </rPh>
    <rPh sb="5" eb="7">
      <t>カサン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</si>
  <si>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</si>
  <si>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</si>
  <si>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</si>
  <si>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</si>
  <si>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</si>
  <si>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</si>
  <si>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</si>
  <si>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</si>
  <si>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</si>
  <si>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</si>
  <si>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</si>
  <si>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</si>
  <si>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</si>
  <si>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栄養マネジメント強化体制</t>
    <rPh sb="0" eb="2">
      <t>エイヨウ</t>
    </rPh>
    <rPh sb="8" eb="10">
      <t>キョウカ</t>
    </rPh>
    <rPh sb="10" eb="12">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</si>
  <si>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</si>
  <si>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</si>
  <si>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</si>
  <si>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（参考様式1）</t>
    <rPh sb="1" eb="3">
      <t>サンコウ</t>
    </rPh>
    <rPh sb="3" eb="5">
      <t>ヨウシキ</t>
    </rPh>
    <phoneticPr fontId="2"/>
  </si>
  <si>
    <t>従業者の勤務の体制及び勤務形態一覧表　</t>
  </si>
  <si>
    <t>サービス種別（</t>
    <rPh sb="4" eb="6">
      <t>シュベツ</t>
    </rPh>
    <phoneticPr fontId="30"/>
  </si>
  <si>
    <t>指定介護老人福祉施設（ユニット型）</t>
    <rPh sb="0" eb="2">
      <t>シテイ</t>
    </rPh>
    <rPh sb="2" eb="4">
      <t>カイゴ</t>
    </rPh>
    <rPh sb="4" eb="6">
      <t>ロウジン</t>
    </rPh>
    <rPh sb="6" eb="8">
      <t>フクシ</t>
    </rPh>
    <rPh sb="8" eb="10">
      <t>シセツ</t>
    </rPh>
    <rPh sb="15" eb="16">
      <t>ガタ</t>
    </rPh>
    <phoneticPr fontId="30"/>
  </si>
  <si>
    <t>）</t>
    <phoneticPr fontId="30"/>
  </si>
  <si>
    <t>令和</t>
    <rPh sb="0" eb="2">
      <t>レイワ</t>
    </rPh>
    <phoneticPr fontId="30"/>
  </si>
  <si>
    <t>(</t>
    <phoneticPr fontId="30"/>
  </si>
  <si>
    <t>)</t>
    <phoneticPr fontId="30"/>
  </si>
  <si>
    <t>年</t>
    <rPh sb="0" eb="1">
      <t>ネン</t>
    </rPh>
    <phoneticPr fontId="30"/>
  </si>
  <si>
    <t>月</t>
    <rPh sb="0" eb="1">
      <t>ゲツ</t>
    </rPh>
    <phoneticPr fontId="30"/>
  </si>
  <si>
    <t>事業所名（</t>
    <rPh sb="0" eb="3">
      <t>ジギョウショ</t>
    </rPh>
    <rPh sb="3" eb="4">
      <t>メイ</t>
    </rPh>
    <phoneticPr fontId="30"/>
  </si>
  <si>
    <t>○○○○</t>
    <phoneticPr fontId="30"/>
  </si>
  <si>
    <t>(1)</t>
    <phoneticPr fontId="30"/>
  </si>
  <si>
    <t>４週</t>
  </si>
  <si>
    <t>(2)</t>
    <phoneticPr fontId="30"/>
  </si>
  <si>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</si>
  <si>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0"/>
  </si>
  <si>
    <t>時間/週</t>
    <rPh sb="0" eb="2">
      <t>ジカン</t>
    </rPh>
    <rPh sb="3" eb="4">
      <t>シュウ</t>
    </rPh>
    <phoneticPr fontId="30"/>
  </si>
  <si>
    <t>時間/月</t>
    <rPh sb="0" eb="2">
      <t>ジカン</t>
    </rPh>
    <rPh sb="3" eb="4">
      <t>ツキ</t>
    </rPh>
    <phoneticPr fontId="30"/>
  </si>
  <si>
    <t>当月の日数</t>
    <rPh sb="0" eb="2">
      <t>トウゲツ</t>
    </rPh>
    <rPh sb="3" eb="5">
      <t>ニッスウ</t>
    </rPh>
    <phoneticPr fontId="30"/>
  </si>
  <si>
    <t>日</t>
    <rPh sb="0" eb="1">
      <t>ニチ</t>
    </rPh>
    <phoneticPr fontId="30"/>
  </si>
  <si>
    <t>(4) 入所者数（利用者数）</t>
    <rPh sb="4" eb="7">
      <t>ニュウショシャ</t>
    </rPh>
    <rPh sb="7" eb="8">
      <t>スウ</t>
    </rPh>
    <rPh sb="9" eb="12">
      <t>リヨウシャ</t>
    </rPh>
    <rPh sb="12" eb="13">
      <t>スウ</t>
    </rPh>
    <phoneticPr fontId="30"/>
  </si>
  <si>
    <t>（前年度の平均値または推定数）</t>
    <rPh sb="1" eb="4">
      <t>ゼンネンド</t>
    </rPh>
    <rPh sb="5" eb="8">
      <t>ヘイキンチ</t>
    </rPh>
    <rPh sb="11" eb="14">
      <t>スイテイスウ</t>
    </rPh>
    <phoneticPr fontId="30"/>
  </si>
  <si>
    <t>人</t>
    <rPh sb="0" eb="1">
      <t>ニン</t>
    </rPh>
    <phoneticPr fontId="30"/>
  </si>
  <si>
    <t>No</t>
    <phoneticPr fontId="30"/>
  </si>
  <si>
    <t>(5)
ユニットリーダー</t>
    <phoneticPr fontId="30"/>
  </si>
  <si>
    <t>(6)
ユニット名</t>
    <rPh sb="8" eb="9">
      <t>メイ</t>
    </rPh>
    <phoneticPr fontId="30"/>
  </si>
  <si>
    <t>(7) 
職種</t>
    <phoneticPr fontId="2"/>
  </si>
  <si>
    <t>(8)
勤務
形態</t>
    <phoneticPr fontId="2"/>
  </si>
  <si>
    <t>(9) 資格</t>
    <rPh sb="4" eb="6">
      <t>シカク</t>
    </rPh>
    <phoneticPr fontId="30"/>
  </si>
  <si>
    <t>(10) 氏　名</t>
    <phoneticPr fontId="2"/>
  </si>
  <si>
    <t>(11)</t>
    <phoneticPr fontId="30"/>
  </si>
  <si>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</si>
  <si>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</si>
  <si>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</si>
  <si>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</si>
  <si>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</si>
  <si>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</si>
  <si>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</si>
  <si>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管理者</t>
    <rPh sb="0" eb="3">
      <t>カンリシャ</t>
    </rPh>
    <phoneticPr fontId="30"/>
  </si>
  <si>
    <t>A</t>
  </si>
  <si>
    <t>社会福祉主事任用資格</t>
    <rPh sb="0" eb="2">
      <t>シャカイ</t>
    </rPh>
    <rPh sb="2" eb="4">
      <t>フクシ</t>
    </rPh>
    <rPh sb="4" eb="6">
      <t>シュジ</t>
    </rPh>
    <rPh sb="6" eb="8">
      <t>ニンヨウ</t>
    </rPh>
    <rPh sb="8" eb="10">
      <t>シカク</t>
    </rPh>
    <phoneticPr fontId="30"/>
  </si>
  <si>
    <t>厚労　太郎</t>
    <rPh sb="0" eb="2">
      <t>コウロウ</t>
    </rPh>
    <rPh sb="3" eb="5">
      <t>タロウ</t>
    </rPh>
    <phoneticPr fontId="30"/>
  </si>
  <si>
    <t>シフト記号</t>
    <rPh sb="3" eb="5">
      <t>キゴウ</t>
    </rPh>
    <phoneticPr fontId="33"/>
  </si>
  <si>
    <t>b</t>
    <phoneticPr fontId="30"/>
  </si>
  <si>
    <t>b</t>
  </si>
  <si>
    <t>勤務時間数</t>
    <rPh sb="0" eb="2">
      <t>キンム</t>
    </rPh>
    <rPh sb="2" eb="5">
      <t>ジカンスウ</t>
    </rPh>
    <phoneticPr fontId="30"/>
  </si>
  <si>
    <t>医師</t>
    <rPh sb="0" eb="2">
      <t>イシ</t>
    </rPh>
    <phoneticPr fontId="30"/>
  </si>
  <si>
    <t>C</t>
  </si>
  <si>
    <t>○○　A男</t>
    <rPh sb="4" eb="5">
      <t>オトコ</t>
    </rPh>
    <phoneticPr fontId="30"/>
  </si>
  <si>
    <t>e</t>
    <phoneticPr fontId="30"/>
  </si>
  <si>
    <t>生活相談員</t>
    <rPh sb="0" eb="2">
      <t>セイカツ</t>
    </rPh>
    <rPh sb="2" eb="5">
      <t>ソウダンイン</t>
    </rPh>
    <phoneticPr fontId="30"/>
  </si>
  <si>
    <t>○○　B子</t>
    <rPh sb="4" eb="5">
      <t>コ</t>
    </rPh>
    <phoneticPr fontId="30"/>
  </si>
  <si>
    <t>機能訓練指導員</t>
    <rPh sb="0" eb="2">
      <t>キノウ</t>
    </rPh>
    <rPh sb="2" eb="4">
      <t>クンレン</t>
    </rPh>
    <rPh sb="4" eb="7">
      <t>シドウイン</t>
    </rPh>
    <phoneticPr fontId="30"/>
  </si>
  <si>
    <t>B</t>
  </si>
  <si>
    <t>看護師</t>
    <rPh sb="0" eb="3">
      <t>カンゴシ</t>
    </rPh>
    <phoneticPr fontId="30"/>
  </si>
  <si>
    <t>○○　C太</t>
    <rPh sb="4" eb="5">
      <t>タ</t>
    </rPh>
    <phoneticPr fontId="30"/>
  </si>
  <si>
    <t>f</t>
    <phoneticPr fontId="30"/>
  </si>
  <si>
    <t>f</t>
  </si>
  <si>
    <t>看護職員を兼務</t>
    <phoneticPr fontId="30"/>
  </si>
  <si>
    <t>栄養士</t>
    <rPh sb="0" eb="3">
      <t>エイヨウシ</t>
    </rPh>
    <phoneticPr fontId="30"/>
  </si>
  <si>
    <t>管理栄養士</t>
    <rPh sb="0" eb="2">
      <t>カンリ</t>
    </rPh>
    <rPh sb="2" eb="5">
      <t>エイヨウシ</t>
    </rPh>
    <phoneticPr fontId="30"/>
  </si>
  <si>
    <t>○○　D美</t>
    <rPh sb="4" eb="5">
      <t>ウツク</t>
    </rPh>
    <phoneticPr fontId="30"/>
  </si>
  <si>
    <t>介護支援専門員</t>
    <rPh sb="0" eb="2">
      <t>カイゴ</t>
    </rPh>
    <rPh sb="2" eb="4">
      <t>シエン</t>
    </rPh>
    <rPh sb="4" eb="7">
      <t>センモンイン</t>
    </rPh>
    <phoneticPr fontId="30"/>
  </si>
  <si>
    <t>○○　D太</t>
    <phoneticPr fontId="30"/>
  </si>
  <si>
    <t>a</t>
    <phoneticPr fontId="30"/>
  </si>
  <si>
    <t>d</t>
    <phoneticPr fontId="30"/>
  </si>
  <si>
    <t>看護職員</t>
    <rPh sb="0" eb="2">
      <t>カンゴ</t>
    </rPh>
    <rPh sb="2" eb="4">
      <t>ショクイン</t>
    </rPh>
    <phoneticPr fontId="30"/>
  </si>
  <si>
    <t>看護師</t>
    <rPh sb="0" eb="3">
      <t>カンゴシ</t>
    </rPh>
    <phoneticPr fontId="31"/>
  </si>
  <si>
    <t>機能訓練指導員を兼務</t>
    <phoneticPr fontId="30"/>
  </si>
  <si>
    <t>○○　E夫</t>
    <rPh sb="4" eb="5">
      <t>オット</t>
    </rPh>
    <phoneticPr fontId="30"/>
  </si>
  <si>
    <t>○○　F子</t>
    <rPh sb="4" eb="5">
      <t>コ</t>
    </rPh>
    <phoneticPr fontId="30"/>
  </si>
  <si>
    <t>◎</t>
  </si>
  <si>
    <t>ユニット１</t>
    <phoneticPr fontId="30"/>
  </si>
  <si>
    <t>介護職員</t>
    <rPh sb="0" eb="2">
      <t>カイゴ</t>
    </rPh>
    <rPh sb="2" eb="4">
      <t>ショクイン</t>
    </rPh>
    <phoneticPr fontId="30"/>
  </si>
  <si>
    <t>介護福祉士</t>
    <rPh sb="0" eb="2">
      <t>カイゴ</t>
    </rPh>
    <rPh sb="2" eb="5">
      <t>フクシシ</t>
    </rPh>
    <phoneticPr fontId="30"/>
  </si>
  <si>
    <t>○○　G太</t>
    <rPh sb="4" eb="5">
      <t>タ</t>
    </rPh>
    <phoneticPr fontId="30"/>
  </si>
  <si>
    <t>h</t>
    <phoneticPr fontId="30"/>
  </si>
  <si>
    <t>i</t>
    <phoneticPr fontId="30"/>
  </si>
  <si>
    <t>ー</t>
  </si>
  <si>
    <t>○○　H美</t>
    <rPh sb="4" eb="5">
      <t>ミ</t>
    </rPh>
    <phoneticPr fontId="30"/>
  </si>
  <si>
    <t>○○　J太郎</t>
    <rPh sb="4" eb="6">
      <t>タロウ</t>
    </rPh>
    <phoneticPr fontId="30"/>
  </si>
  <si>
    <t>○○　K子</t>
    <rPh sb="4" eb="5">
      <t>コ</t>
    </rPh>
    <phoneticPr fontId="30"/>
  </si>
  <si>
    <t>d</t>
  </si>
  <si>
    <t>○○　L太</t>
    <rPh sb="4" eb="5">
      <t>タ</t>
    </rPh>
    <phoneticPr fontId="30"/>
  </si>
  <si>
    <t>○</t>
  </si>
  <si>
    <t>ユニット２</t>
    <phoneticPr fontId="30"/>
  </si>
  <si>
    <t>○○　M子</t>
    <rPh sb="4" eb="5">
      <t>コ</t>
    </rPh>
    <phoneticPr fontId="30"/>
  </si>
  <si>
    <t>○○　N男</t>
    <rPh sb="4" eb="5">
      <t>オトコ</t>
    </rPh>
    <phoneticPr fontId="30"/>
  </si>
  <si>
    <t>○○　P子</t>
    <rPh sb="4" eb="5">
      <t>コ</t>
    </rPh>
    <phoneticPr fontId="30"/>
  </si>
  <si>
    <t>○○　R次郎</t>
    <rPh sb="4" eb="6">
      <t>ジロウ</t>
    </rPh>
    <phoneticPr fontId="30"/>
  </si>
  <si>
    <t>i</t>
  </si>
  <si>
    <t>○○　S子</t>
    <rPh sb="4" eb="5">
      <t>コ</t>
    </rPh>
    <phoneticPr fontId="30"/>
  </si>
  <si>
    <t>ユニット３</t>
    <phoneticPr fontId="30"/>
  </si>
  <si>
    <t>○○　T太</t>
    <rPh sb="4" eb="5">
      <t>タ</t>
    </rPh>
    <phoneticPr fontId="30"/>
  </si>
  <si>
    <t>○○　U子</t>
    <rPh sb="4" eb="5">
      <t>コ</t>
    </rPh>
    <phoneticPr fontId="30"/>
  </si>
  <si>
    <t>○○　V男</t>
    <rPh sb="4" eb="5">
      <t>オトコ</t>
    </rPh>
    <phoneticPr fontId="30"/>
  </si>
  <si>
    <t>○○　W子</t>
    <rPh sb="4" eb="5">
      <t>コ</t>
    </rPh>
    <phoneticPr fontId="30"/>
  </si>
  <si>
    <t>○○　X太郎</t>
    <rPh sb="4" eb="6">
      <t>タロウ</t>
    </rPh>
    <phoneticPr fontId="30"/>
  </si>
  <si>
    <t>ユニット４</t>
    <phoneticPr fontId="30"/>
  </si>
  <si>
    <t>○○　Y子</t>
    <rPh sb="4" eb="5">
      <t>コ</t>
    </rPh>
    <phoneticPr fontId="30"/>
  </si>
  <si>
    <t>○○　Z男</t>
    <rPh sb="4" eb="5">
      <t>オトコ</t>
    </rPh>
    <phoneticPr fontId="30"/>
  </si>
  <si>
    <t>○○　AA三郎</t>
    <rPh sb="5" eb="7">
      <t>サブロウ</t>
    </rPh>
    <phoneticPr fontId="30"/>
  </si>
  <si>
    <t>○○　BB子</t>
    <rPh sb="5" eb="6">
      <t>コ</t>
    </rPh>
    <phoneticPr fontId="30"/>
  </si>
  <si>
    <t>○○　CC次郎</t>
    <rPh sb="5" eb="7">
      <t>ジロウ</t>
    </rPh>
    <phoneticPr fontId="3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</si>
  <si>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0"/>
  </si>
  <si>
    <t>①看護職員</t>
    <rPh sb="1" eb="3">
      <t>カンゴ</t>
    </rPh>
    <rPh sb="3" eb="5">
      <t>ショクイン</t>
    </rPh>
    <phoneticPr fontId="30"/>
  </si>
  <si>
    <t>②介護職員</t>
    <rPh sb="1" eb="3">
      <t>カイゴ</t>
    </rPh>
    <rPh sb="3" eb="5">
      <t>ショクイン</t>
    </rPh>
    <phoneticPr fontId="30"/>
  </si>
  <si>
    <t>③看護職員と介護職員の合計</t>
    <rPh sb="1" eb="3">
      <t>カンゴ</t>
    </rPh>
    <rPh sb="3" eb="5">
      <t>ショクイン</t>
    </rPh>
    <rPh sb="6" eb="8">
      <t>カイゴ</t>
    </rPh>
    <rPh sb="8" eb="10">
      <t>ショクイン</t>
    </rPh>
    <rPh sb="11" eb="13">
      <t>ゴウケイ</t>
    </rPh>
    <phoneticPr fontId="30"/>
  </si>
  <si>
    <t>勤務形態</t>
    <rPh sb="0" eb="2">
      <t>キンム</t>
    </rPh>
    <rPh sb="2" eb="4">
      <t>ケイタイ</t>
    </rPh>
    <phoneticPr fontId="30"/>
  </si>
  <si>
    <t>勤務時間数合計</t>
    <rPh sb="0" eb="2">
      <t>キンム</t>
    </rPh>
    <rPh sb="2" eb="5">
      <t>ジカンスウ</t>
    </rPh>
    <rPh sb="5" eb="7">
      <t>ゴウケイ</t>
    </rPh>
    <phoneticPr fontId="30"/>
  </si>
  <si>
    <t>常勤換算の対象時間数</t>
    <rPh sb="0" eb="2">
      <t>ジョウキン</t>
    </rPh>
    <rPh sb="2" eb="4">
      <t>カンサン</t>
    </rPh>
    <rPh sb="5" eb="7">
      <t>タイショウ</t>
    </rPh>
    <rPh sb="7" eb="9">
      <t>ジカン</t>
    </rPh>
    <rPh sb="9" eb="10">
      <t>スウ</t>
    </rPh>
    <phoneticPr fontId="30"/>
  </si>
  <si>
    <t>常勤換算方法対象外の</t>
    <rPh sb="0" eb="2">
      <t>ジョウキン</t>
    </rPh>
    <rPh sb="2" eb="4">
      <t>カンサン</t>
    </rPh>
    <rPh sb="4" eb="6">
      <t>ホウホウ</t>
    </rPh>
    <rPh sb="6" eb="9">
      <t>タイショウガイ</t>
    </rPh>
    <phoneticPr fontId="30"/>
  </si>
  <si>
    <t>当月合計</t>
    <rPh sb="0" eb="2">
      <t>トウゲツ</t>
    </rPh>
    <rPh sb="2" eb="4">
      <t>ゴウケイ</t>
    </rPh>
    <phoneticPr fontId="30"/>
  </si>
  <si>
    <t>週平均</t>
    <rPh sb="0" eb="3">
      <t>シュウヘイキン</t>
    </rPh>
    <phoneticPr fontId="30"/>
  </si>
  <si>
    <t>常勤の従業者の人数</t>
    <rPh sb="0" eb="2">
      <t>ジョウキン</t>
    </rPh>
    <rPh sb="3" eb="6">
      <t>ジュウギョウシャ</t>
    </rPh>
    <rPh sb="7" eb="9">
      <t>ニンズウ</t>
    </rPh>
    <phoneticPr fontId="30"/>
  </si>
  <si>
    <t>合計</t>
    <rPh sb="0" eb="2">
      <t>ゴウケイ</t>
    </rPh>
    <phoneticPr fontId="30"/>
  </si>
  <si>
    <t>A</t>
    <phoneticPr fontId="30"/>
  </si>
  <si>
    <t>＋</t>
    <phoneticPr fontId="30"/>
  </si>
  <si>
    <t>＝</t>
    <phoneticPr fontId="30"/>
  </si>
  <si>
    <t>B</t>
    <phoneticPr fontId="30"/>
  </si>
  <si>
    <t>C</t>
    <phoneticPr fontId="30"/>
  </si>
  <si>
    <t>-</t>
    <phoneticPr fontId="30"/>
  </si>
  <si>
    <t>D</t>
    <phoneticPr fontId="30"/>
  </si>
  <si>
    <t>（勤務形態の記号）</t>
    <rPh sb="1" eb="3">
      <t>キンム</t>
    </rPh>
    <rPh sb="3" eb="5">
      <t>ケイタイ</t>
    </rPh>
    <rPh sb="6" eb="8">
      <t>キゴウ</t>
    </rPh>
    <phoneticPr fontId="30"/>
  </si>
  <si>
    <t>記号</t>
    <rPh sb="0" eb="2">
      <t>キゴウ</t>
    </rPh>
    <phoneticPr fontId="30"/>
  </si>
  <si>
    <t>区分</t>
    <rPh sb="0" eb="2">
      <t>クブン</t>
    </rPh>
    <phoneticPr fontId="30"/>
  </si>
  <si>
    <t>常勤で専従</t>
    <rPh sb="0" eb="2">
      <t>ジョウキン</t>
    </rPh>
    <rPh sb="3" eb="5">
      <t>センジュウ</t>
    </rPh>
    <phoneticPr fontId="30"/>
  </si>
  <si>
    <t>■ 常勤換算方法による人数</t>
    <rPh sb="2" eb="4">
      <t>ジョウキン</t>
    </rPh>
    <rPh sb="4" eb="6">
      <t>カンサン</t>
    </rPh>
    <rPh sb="6" eb="8">
      <t>ホウホウ</t>
    </rPh>
    <rPh sb="11" eb="13">
      <t>ニンズウ</t>
    </rPh>
    <phoneticPr fontId="30"/>
  </si>
  <si>
    <t>基準：</t>
    <rPh sb="0" eb="2">
      <t>キジュン</t>
    </rPh>
    <phoneticPr fontId="30"/>
  </si>
  <si>
    <t>週</t>
  </si>
  <si>
    <t>常勤で兼務</t>
    <rPh sb="0" eb="2">
      <t>ジョウキン</t>
    </rPh>
    <rPh sb="3" eb="5">
      <t>ケンム</t>
    </rPh>
    <phoneticPr fontId="30"/>
  </si>
  <si>
    <t>常勤換算の</t>
    <rPh sb="0" eb="2">
      <t>ジョウキン</t>
    </rPh>
    <rPh sb="2" eb="4">
      <t>カンサン</t>
    </rPh>
    <phoneticPr fontId="30"/>
  </si>
  <si>
    <t>常勤の従業者が</t>
    <rPh sb="0" eb="2">
      <t>ジョウキン</t>
    </rPh>
    <rPh sb="3" eb="6">
      <t>ジュウギョウシャ</t>
    </rPh>
    <phoneticPr fontId="30"/>
  </si>
  <si>
    <t>非常勤で専従</t>
    <rPh sb="0" eb="3">
      <t>ヒジョウキン</t>
    </rPh>
    <rPh sb="4" eb="6">
      <t>センジュウ</t>
    </rPh>
    <phoneticPr fontId="30"/>
  </si>
  <si>
    <t>常勤換算後の人数</t>
    <rPh sb="0" eb="2">
      <t>ジョウキン</t>
    </rPh>
    <rPh sb="2" eb="4">
      <t>カンサン</t>
    </rPh>
    <rPh sb="4" eb="5">
      <t>ゴ</t>
    </rPh>
    <rPh sb="6" eb="8">
      <t>ニンズウ</t>
    </rPh>
    <phoneticPr fontId="30"/>
  </si>
  <si>
    <t>非常勤で兼務</t>
    <rPh sb="0" eb="3">
      <t>ヒジョウキン</t>
    </rPh>
    <rPh sb="4" eb="6">
      <t>ケンム</t>
    </rPh>
    <phoneticPr fontId="30"/>
  </si>
  <si>
    <t>÷</t>
    <phoneticPr fontId="30"/>
  </si>
  <si>
    <t>（小数点第2位以下切り捨て）</t>
    <rPh sb="1" eb="4">
      <t>ショウスウテン</t>
    </rPh>
    <rPh sb="4" eb="5">
      <t>ダイ</t>
    </rPh>
    <rPh sb="6" eb="7">
      <t>イ</t>
    </rPh>
    <rPh sb="7" eb="9">
      <t>イカ</t>
    </rPh>
    <rPh sb="9" eb="10">
      <t>キ</t>
    </rPh>
    <rPh sb="11" eb="12">
      <t>ス</t>
    </rPh>
    <phoneticPr fontId="30"/>
  </si>
  <si>
    <t>■ 看護職員の常勤換算方法による人数</t>
    <rPh sb="2" eb="4">
      <t>カンゴ</t>
    </rPh>
    <rPh sb="4" eb="6">
      <t>ショクイン</t>
    </rPh>
    <rPh sb="7" eb="9">
      <t>ジョウキン</t>
    </rPh>
    <rPh sb="9" eb="11">
      <t>カンサン</t>
    </rPh>
    <rPh sb="11" eb="13">
      <t>ホウホウ</t>
    </rPh>
    <rPh sb="16" eb="18">
      <t>ニンズウ</t>
    </rPh>
    <phoneticPr fontId="30"/>
  </si>
  <si>
    <t>■ 介護職員の常勤換算方法による人数</t>
    <rPh sb="2" eb="4">
      <t>カイゴ</t>
    </rPh>
    <rPh sb="4" eb="6">
      <t>ショクイン</t>
    </rPh>
    <rPh sb="7" eb="9">
      <t>ジョウキン</t>
    </rPh>
    <rPh sb="9" eb="11">
      <t>カンサン</t>
    </rPh>
    <rPh sb="11" eb="13">
      <t>ホウホウ</t>
    </rPh>
    <rPh sb="16" eb="18">
      <t>ニンズウ</t>
    </rPh>
    <phoneticPr fontId="30"/>
  </si>
  <si>
    <t>常勤の従業者の人数</t>
  </si>
  <si>
    <t>常勤換算方法による人数</t>
    <rPh sb="0" eb="2">
      <t>ジョウキン</t>
    </rPh>
    <rPh sb="2" eb="4">
      <t>カンサン</t>
    </rPh>
    <rPh sb="4" eb="6">
      <t>ホウホウ</t>
    </rPh>
    <rPh sb="9" eb="11">
      <t>ニンズウ</t>
    </rPh>
    <phoneticPr fontId="30"/>
  </si>
  <si>
    <t>≪要 提出≫</t>
    <rPh sb="1" eb="2">
      <t>ヨウ</t>
    </rPh>
    <rPh sb="3" eb="5">
      <t>テイシュツ</t>
    </rPh>
    <phoneticPr fontId="30"/>
  </si>
  <si>
    <t>■シフト記号表（勤務時間帯）</t>
    <rPh sb="4" eb="6">
      <t>キゴウ</t>
    </rPh>
    <rPh sb="6" eb="7">
      <t>ヒョウ</t>
    </rPh>
    <rPh sb="8" eb="10">
      <t>キンム</t>
    </rPh>
    <rPh sb="10" eb="13">
      <t>ジカンタイ</t>
    </rPh>
    <phoneticPr fontId="30"/>
  </si>
  <si>
    <t>※24時間表記</t>
    <rPh sb="3" eb="5">
      <t>ジカン</t>
    </rPh>
    <rPh sb="5" eb="7">
      <t>ヒョウキ</t>
    </rPh>
    <phoneticPr fontId="3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</si>
  <si>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0"/>
  </si>
  <si>
    <t>勤務時間</t>
    <rPh sb="0" eb="2">
      <t>キンム</t>
    </rPh>
    <rPh sb="2" eb="4">
      <t>ジカン</t>
    </rPh>
    <phoneticPr fontId="30"/>
  </si>
  <si>
    <t>自由記載欄</t>
    <rPh sb="0" eb="2">
      <t>ジユウ</t>
    </rPh>
    <rPh sb="2" eb="4">
      <t>キサイ</t>
    </rPh>
    <rPh sb="4" eb="5">
      <t>ラン</t>
    </rPh>
    <phoneticPr fontId="30"/>
  </si>
  <si>
    <t>始業時刻</t>
    <rPh sb="0" eb="2">
      <t>シギョウ</t>
    </rPh>
    <rPh sb="2" eb="4">
      <t>ジコク</t>
    </rPh>
    <phoneticPr fontId="30"/>
  </si>
  <si>
    <t>終業時刻</t>
    <rPh sb="0" eb="2">
      <t>シュウギョウ</t>
    </rPh>
    <rPh sb="2" eb="4">
      <t>ジコク</t>
    </rPh>
    <phoneticPr fontId="30"/>
  </si>
  <si>
    <t>うち、休憩時間</t>
    <rPh sb="3" eb="5">
      <t>キュウケイ</t>
    </rPh>
    <rPh sb="5" eb="7">
      <t>ジカン</t>
    </rPh>
    <phoneticPr fontId="30"/>
  </si>
  <si>
    <t>：</t>
    <phoneticPr fontId="30"/>
  </si>
  <si>
    <t>～</t>
    <phoneticPr fontId="30"/>
  </si>
  <si>
    <t>（</t>
    <phoneticPr fontId="30"/>
  </si>
  <si>
    <t>c</t>
    <phoneticPr fontId="30"/>
  </si>
  <si>
    <t>g</t>
    <phoneticPr fontId="30"/>
  </si>
  <si>
    <t>（夜勤）16:00～翌9:00勤務</t>
    <rPh sb="1" eb="3">
      <t>ヤキン</t>
    </rPh>
    <rPh sb="10" eb="11">
      <t>ヨク</t>
    </rPh>
    <rPh sb="15" eb="17">
      <t>キンム</t>
    </rPh>
    <phoneticPr fontId="30"/>
  </si>
  <si>
    <t>（夜勤）16:00～翌9:00勤務</t>
    <phoneticPr fontId="30"/>
  </si>
  <si>
    <t>j</t>
    <phoneticPr fontId="30"/>
  </si>
  <si>
    <t>k</t>
    <phoneticPr fontId="30"/>
  </si>
  <si>
    <t>l</t>
    <phoneticPr fontId="30"/>
  </si>
  <si>
    <t>m</t>
    <phoneticPr fontId="30"/>
  </si>
  <si>
    <t>n</t>
    <phoneticPr fontId="30"/>
  </si>
  <si>
    <t>o</t>
    <phoneticPr fontId="30"/>
  </si>
  <si>
    <t>p</t>
    <phoneticPr fontId="30"/>
  </si>
  <si>
    <t>q</t>
    <phoneticPr fontId="30"/>
  </si>
  <si>
    <t>r</t>
    <phoneticPr fontId="30"/>
  </si>
  <si>
    <t>s</t>
    <phoneticPr fontId="30"/>
  </si>
  <si>
    <t>t</t>
    <phoneticPr fontId="30"/>
  </si>
  <si>
    <t>u</t>
    <phoneticPr fontId="30"/>
  </si>
  <si>
    <t>v</t>
    <phoneticPr fontId="30"/>
  </si>
  <si>
    <t>w</t>
    <phoneticPr fontId="30"/>
  </si>
  <si>
    <t>x</t>
    <phoneticPr fontId="30"/>
  </si>
  <si>
    <t>y</t>
    <phoneticPr fontId="30"/>
  </si>
  <si>
    <t>z</t>
    <phoneticPr fontId="30"/>
  </si>
  <si>
    <t>aa</t>
    <phoneticPr fontId="30"/>
  </si>
  <si>
    <t>ab</t>
    <phoneticPr fontId="30"/>
  </si>
  <si>
    <t>ac</t>
    <phoneticPr fontId="30"/>
  </si>
  <si>
    <t>ad</t>
    <phoneticPr fontId="30"/>
  </si>
  <si>
    <t>ae</t>
    <phoneticPr fontId="30"/>
  </si>
  <si>
    <t>af</t>
    <phoneticPr fontId="30"/>
  </si>
  <si>
    <t>ag</t>
    <phoneticPr fontId="30"/>
  </si>
  <si>
    <t>1日に2回勤務する場合</t>
    <rPh sb="1" eb="2">
      <t>ニチ</t>
    </rPh>
    <rPh sb="4" eb="5">
      <t>カイ</t>
    </rPh>
    <rPh sb="5" eb="7">
      <t>キンム</t>
    </rPh>
    <rPh sb="9" eb="11">
      <t>バアイ</t>
    </rPh>
    <phoneticPr fontId="30"/>
  </si>
  <si>
    <t>ah</t>
    <phoneticPr fontId="30"/>
  </si>
  <si>
    <t>1日に2回勤務する場合</t>
    <phoneticPr fontId="30"/>
  </si>
  <si>
    <t>ai</t>
    <phoneticPr fontId="30"/>
  </si>
  <si>
    <t>・職種ごとの勤務時間を「○：○○～○：○○」と表記することが困難な場合は、No18～33を活用し、勤務時間数のみを入力してください。</t>
    <rPh sb="45" eb="47">
      <t>カツヨウ</t>
    </rPh>
    <phoneticPr fontId="3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</si>
  <si>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0"/>
  </si>
  <si>
    <t>・シフト記号が足りない場合は、適宜、行を追加してください。</t>
    <rPh sb="4" eb="6">
      <t>キゴウ</t>
    </rPh>
    <rPh sb="7" eb="8">
      <t>タ</t>
    </rPh>
    <rPh sb="11" eb="13">
      <t>バアイ</t>
    </rPh>
    <rPh sb="15" eb="17">
      <t>テキギ</t>
    </rPh>
    <rPh sb="18" eb="19">
      <t>ギョウ</t>
    </rPh>
    <rPh sb="20" eb="22">
      <t>ツイカ</t>
    </rPh>
    <phoneticPr fontId="3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</si>
  <si>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</si>
  <si>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0"/>
  </si>
  <si>
    <t>(5) 
職種</t>
    <phoneticPr fontId="2"/>
  </si>
  <si>
    <t>(6)
勤務
形態</t>
    <phoneticPr fontId="2"/>
  </si>
  <si>
    <t>(7) 資格</t>
    <rPh sb="4" eb="6">
      <t>シカク</t>
    </rPh>
    <phoneticPr fontId="30"/>
  </si>
  <si>
    <t>(8) 氏　名</t>
    <phoneticPr fontId="2"/>
  </si>
  <si>
    <t>(9)</t>
    <phoneticPr fontId="30"/>
  </si>
  <si>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</si>
  <si>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</si>
  <si>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0"/>
  </si>
  <si>
    <t>・職種ごとの勤務時間を「○：○○～○：○○」と表記することが困難な場合は、No18～33を活用し、</t>
    <rPh sb="45" eb="47">
      <t>カツヨウ</t>
    </rPh>
    <phoneticPr fontId="30"/>
  </si>
  <si>
    <t xml:space="preserve">   勤務時間数のみを入力してください。</t>
    <phoneticPr fontId="30"/>
  </si>
  <si>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30"/>
  </si>
  <si>
    <t xml:space="preserve">   入力の補助を目的とするものですので、結果に誤りがないかご確認ください。</t>
    <phoneticPr fontId="30"/>
  </si>
  <si>
    <t>≪提出不要≫</t>
    <rPh sb="1" eb="3">
      <t>テイシュツ</t>
    </rPh>
    <rPh sb="3" eb="5">
      <t>フヨウ</t>
    </rPh>
    <phoneticPr fontId="30"/>
  </si>
  <si>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
  </si>
  <si>
    <t>・・・直接入力する必要がある箇所です。</t>
    <rPh sb="3" eb="5">
      <t>チョクセツ</t>
    </rPh>
    <rPh sb="5" eb="7">
      <t>ニュウリョク</t>
    </rPh>
    <rPh sb="9" eb="11">
      <t>ヒツヨウ</t>
    </rPh>
    <rPh sb="14" eb="16">
      <t>カショ</t>
    </rPh>
    <phoneticPr fontId="30"/>
  </si>
  <si>
    <t>下記の記入方法に従って、入力してください。</t>
    <phoneticPr fontId="30"/>
  </si>
  <si>
    <t>・・・プルダウンから選択して入力する必要がある箇所です。</t>
    <rPh sb="10" eb="12">
      <t>センタク</t>
    </rPh>
    <rPh sb="14" eb="16">
      <t>ニュウリョク</t>
    </rPh>
    <rPh sb="18" eb="20">
      <t>ヒツヨウ</t>
    </rPh>
    <rPh sb="23" eb="25">
      <t>カショ</t>
    </rPh>
    <phoneticPr fontId="3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</si>
  <si>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</si>
  <si>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</si>
  <si>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</si>
  <si>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</si>
  <si>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</si>
  <si>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0"/>
  </si>
  <si>
    <t>　　  小数点第2位以下を切り上げ）とします。新規又は再開の場合は、推定数を入力してください。</t>
    <phoneticPr fontId="3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</si>
  <si>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0"/>
  </si>
  <si>
    <t xml:space="preserve"> 　　 記入の順序は、職種ごとにまとめてください。</t>
    <rPh sb="4" eb="6">
      <t>キニュウ</t>
    </rPh>
    <rPh sb="7" eb="9">
      <t>ジュンジョ</t>
    </rPh>
    <rPh sb="11" eb="13">
      <t>ショクシュ</t>
    </rPh>
    <phoneticPr fontId="30"/>
  </si>
  <si>
    <t>職種名</t>
    <rPh sb="0" eb="2">
      <t>ショクシュ</t>
    </rPh>
    <rPh sb="2" eb="3">
      <t>メイ</t>
    </rPh>
    <phoneticPr fontId="3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</si>
  <si>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</si>
  <si>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0"/>
  </si>
  <si>
    <t>非常勤で兼務</t>
    <rPh sb="0" eb="1">
      <t>ヒ</t>
    </rPh>
    <rPh sb="1" eb="3">
      <t>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</si>
  <si>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</si>
  <si>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</si>
  <si>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</si>
  <si>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</si>
  <si>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0"/>
  </si>
  <si>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0"/>
  </si>
  <si>
    <t>　(8) 従業者の氏名を記入してください。</t>
    <rPh sb="5" eb="8">
      <t>ジュウギョウシャ</t>
    </rPh>
    <rPh sb="9" eb="11">
      <t>シメイ</t>
    </rPh>
    <rPh sb="12" eb="14">
      <t>キニュウ</t>
    </rPh>
    <phoneticPr fontId="30"/>
  </si>
  <si>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0"/>
  </si>
  <si>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</si>
  <si>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</si>
  <si>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</si>
  <si>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</si>
  <si>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</si>
  <si>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</si>
  <si>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30"/>
  </si>
  <si>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0"/>
  </si>
  <si>
    <t>　　　　○ 常勤換算方法とは、非常勤の従業者について「事業所の従業者の勤務延時間数を当該事業所において常勤の従業者が勤務すべき時間数で除することにより、</t>
    <phoneticPr fontId="30"/>
  </si>
  <si>
    <t>　　　　　常勤の従業者の員数に換算する方法」であるため、常勤の従業者については常勤換算方法によらず、実人数で計算する。</t>
    <phoneticPr fontId="3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</si>
  <si>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0"/>
  </si>
  <si>
    <t>　　　　　手入力すること。</t>
    <phoneticPr fontId="3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</si>
  <si>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</si>
  <si>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</si>
  <si>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0"/>
  </si>
  <si>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
  </si>
  <si>
    <t>　(5) ユニットリーダーに以下の印をつけてください。</t>
    <rPh sb="14" eb="16">
      <t>イカ</t>
    </rPh>
    <rPh sb="17" eb="18">
      <t>シルシ</t>
    </rPh>
    <phoneticPr fontId="30"/>
  </si>
  <si>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0"/>
  </si>
  <si>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0"/>
  </si>
  <si>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0"/>
  </si>
  <si>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0"/>
  </si>
  <si>
    <t>　　  原則、そのユニットを並べて記載してください。</t>
    <rPh sb="4" eb="6">
      <t>ゲンソク</t>
    </rPh>
    <rPh sb="14" eb="15">
      <t>ナラ</t>
    </rPh>
    <rPh sb="17" eb="19">
      <t>キサイ</t>
    </rPh>
    <phoneticPr fontId="30"/>
  </si>
  <si>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0"/>
  </si>
  <si>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0"/>
  </si>
  <si>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0"/>
  </si>
  <si>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</si>
  <si>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</si>
  <si>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0"/>
  </si>
  <si>
    <t>　(10) 従業者の氏名を記入してください。</t>
    <rPh sb="6" eb="9">
      <t>ジュウギョウシャ</t>
    </rPh>
    <rPh sb="10" eb="12">
      <t>シメイ</t>
    </rPh>
    <rPh sb="13" eb="15">
      <t>キニュウ</t>
    </rPh>
    <phoneticPr fontId="30"/>
  </si>
  <si>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0"/>
  </si>
  <si>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</si>
  <si>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</si>
  <si>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0"/>
  </si>
  <si>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0"/>
  </si>
  <si>
    <t>１．サービス種別</t>
    <rPh sb="6" eb="8">
      <t>シュベツ</t>
    </rPh>
    <phoneticPr fontId="30"/>
  </si>
  <si>
    <t>サービス種別</t>
    <rPh sb="4" eb="6">
      <t>シュベツ</t>
    </rPh>
    <phoneticPr fontId="30"/>
  </si>
  <si>
    <t>指定介護老人福祉施設（従来型）</t>
    <rPh sb="0" eb="2">
      <t>シテイ</t>
    </rPh>
    <rPh sb="2" eb="4">
      <t>カイゴ</t>
    </rPh>
    <rPh sb="4" eb="6">
      <t>ロウジン</t>
    </rPh>
    <rPh sb="6" eb="8">
      <t>フクシ</t>
    </rPh>
    <rPh sb="8" eb="10">
      <t>シセツ</t>
    </rPh>
    <rPh sb="11" eb="13">
      <t>ジュウライ</t>
    </rPh>
    <rPh sb="13" eb="14">
      <t>ガタ</t>
    </rPh>
    <phoneticPr fontId="30"/>
  </si>
  <si>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30"/>
  </si>
  <si>
    <t>短期入所生活介護（従来型）</t>
    <rPh sb="0" eb="2">
      <t>タンキ</t>
    </rPh>
    <rPh sb="2" eb="4">
      <t>ニュウショ</t>
    </rPh>
    <rPh sb="4" eb="6">
      <t>セイカツ</t>
    </rPh>
    <rPh sb="6" eb="8">
      <t>カイゴ</t>
    </rPh>
    <rPh sb="9" eb="11">
      <t>ジュウライ</t>
    </rPh>
    <rPh sb="11" eb="12">
      <t>ガタ</t>
    </rPh>
    <phoneticPr fontId="30"/>
  </si>
  <si>
    <t>短期入所生活介護（ユニット型）</t>
    <rPh sb="0" eb="2">
      <t>タンキ</t>
    </rPh>
    <rPh sb="2" eb="4">
      <t>ニュウショ</t>
    </rPh>
    <rPh sb="4" eb="6">
      <t>セイカツ</t>
    </rPh>
    <rPh sb="6" eb="8">
      <t>カイゴ</t>
    </rPh>
    <rPh sb="13" eb="14">
      <t>ガタ</t>
    </rPh>
    <phoneticPr fontId="30"/>
  </si>
  <si>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30"/>
  </si>
  <si>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30"/>
  </si>
  <si>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30"/>
  </si>
  <si>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30"/>
  </si>
  <si>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30"/>
  </si>
  <si>
    <t>ー</t>
    <phoneticPr fontId="30"/>
  </si>
  <si>
    <t>２．職種名・資格名称</t>
    <rPh sb="2" eb="4">
      <t>ショクシュ</t>
    </rPh>
    <rPh sb="4" eb="5">
      <t>メイ</t>
    </rPh>
    <rPh sb="6" eb="8">
      <t>シカク</t>
    </rPh>
    <rPh sb="8" eb="10">
      <t>メイショウ</t>
    </rPh>
    <phoneticPr fontId="30"/>
  </si>
  <si>
    <t>資格</t>
    <rPh sb="0" eb="2">
      <t>シカク</t>
    </rPh>
    <phoneticPr fontId="30"/>
  </si>
  <si>
    <t>理学療法士</t>
    <rPh sb="0" eb="2">
      <t>リガク</t>
    </rPh>
    <rPh sb="2" eb="5">
      <t>リョウホウシ</t>
    </rPh>
    <phoneticPr fontId="30"/>
  </si>
  <si>
    <t>社会福祉事業に2年以上従事</t>
    <rPh sb="0" eb="2">
      <t>シャカイ</t>
    </rPh>
    <rPh sb="2" eb="4">
      <t>フクシ</t>
    </rPh>
    <rPh sb="4" eb="6">
      <t>ジギョウ</t>
    </rPh>
    <rPh sb="8" eb="9">
      <t>ネン</t>
    </rPh>
    <rPh sb="9" eb="11">
      <t>イジョウ</t>
    </rPh>
    <rPh sb="11" eb="13">
      <t>ジュウジ</t>
    </rPh>
    <phoneticPr fontId="30"/>
  </si>
  <si>
    <t>社会福祉士</t>
    <rPh sb="0" eb="2">
      <t>シャカイ</t>
    </rPh>
    <rPh sb="2" eb="5">
      <t>フクシシ</t>
    </rPh>
    <phoneticPr fontId="30"/>
  </si>
  <si>
    <t>准看護師</t>
    <rPh sb="0" eb="4">
      <t>ジュンカンゴシ</t>
    </rPh>
    <phoneticPr fontId="30"/>
  </si>
  <si>
    <t>作業療法士</t>
    <rPh sb="0" eb="2">
      <t>サギョウ</t>
    </rPh>
    <rPh sb="2" eb="5">
      <t>リョウホウシ</t>
    </rPh>
    <phoneticPr fontId="30"/>
  </si>
  <si>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30"/>
  </si>
  <si>
    <t>精神保健福祉士</t>
    <rPh sb="0" eb="2">
      <t>セイシン</t>
    </rPh>
    <rPh sb="2" eb="4">
      <t>ホケン</t>
    </rPh>
    <rPh sb="4" eb="7">
      <t>フクシシ</t>
    </rPh>
    <phoneticPr fontId="30"/>
  </si>
  <si>
    <t>言語聴覚士</t>
    <rPh sb="0" eb="2">
      <t>ゲンゴ</t>
    </rPh>
    <rPh sb="2" eb="5">
      <t>チョウカクシ</t>
    </rPh>
    <phoneticPr fontId="30"/>
  </si>
  <si>
    <t>柔道整復師</t>
    <rPh sb="0" eb="2">
      <t>ジュウドウ</t>
    </rPh>
    <rPh sb="2" eb="5">
      <t>セイフクシ</t>
    </rPh>
    <phoneticPr fontId="30"/>
  </si>
  <si>
    <t>あん摩マッサージ指圧師</t>
    <rPh sb="2" eb="3">
      <t>マ</t>
    </rPh>
    <rPh sb="8" eb="11">
      <t>シアツシ</t>
    </rPh>
    <phoneticPr fontId="30"/>
  </si>
  <si>
    <t>はり師</t>
    <rPh sb="2" eb="3">
      <t>シ</t>
    </rPh>
    <phoneticPr fontId="30"/>
  </si>
  <si>
    <t>きゅう師</t>
    <rPh sb="3" eb="4">
      <t>シ</t>
    </rPh>
    <phoneticPr fontId="30"/>
  </si>
  <si>
    <t>【自治体の皆様へ】</t>
    <rPh sb="1" eb="4">
      <t>ジチタイ</t>
    </rPh>
    <rPh sb="5" eb="7">
      <t>ミナサマ</t>
    </rPh>
    <phoneticPr fontId="30"/>
  </si>
  <si>
    <t>※ INDIRECT関数使用のため、以下のとおりセルに「名前の定義」をしています。</t>
    <rPh sb="10" eb="12">
      <t>カンスウ</t>
    </rPh>
    <rPh sb="12" eb="14">
      <t>シヨウ</t>
    </rPh>
    <rPh sb="18" eb="20">
      <t>イカ</t>
    </rPh>
    <rPh sb="28" eb="30">
      <t>ナマエ</t>
    </rPh>
    <rPh sb="31" eb="33">
      <t>テイギ</t>
    </rPh>
    <phoneticPr fontId="30"/>
  </si>
  <si>
    <t>　21行目・・・「職種」</t>
    <rPh sb="3" eb="5">
      <t>ギョウメ</t>
    </rPh>
    <rPh sb="9" eb="11">
      <t>ショクシュ</t>
    </rPh>
    <phoneticPr fontId="30"/>
  </si>
  <si>
    <t>　C列・・・「管理者」</t>
    <rPh sb="2" eb="3">
      <t>レツ</t>
    </rPh>
    <rPh sb="7" eb="10">
      <t>カンリシャ</t>
    </rPh>
    <phoneticPr fontId="30"/>
  </si>
  <si>
    <t>　D列・・・「医師」</t>
    <rPh sb="2" eb="3">
      <t>レツ</t>
    </rPh>
    <rPh sb="7" eb="9">
      <t>イシ</t>
    </rPh>
    <phoneticPr fontId="30"/>
  </si>
  <si>
    <t>　E列・・・「生活相談員」</t>
    <rPh sb="2" eb="3">
      <t>レツ</t>
    </rPh>
    <rPh sb="7" eb="9">
      <t>セイカツ</t>
    </rPh>
    <rPh sb="9" eb="12">
      <t>ソウダンイン</t>
    </rPh>
    <phoneticPr fontId="30"/>
  </si>
  <si>
    <t>　F列・・・「看護職員」</t>
    <rPh sb="2" eb="3">
      <t>レツ</t>
    </rPh>
    <rPh sb="7" eb="9">
      <t>カンゴ</t>
    </rPh>
    <rPh sb="9" eb="11">
      <t>ショクイン</t>
    </rPh>
    <phoneticPr fontId="30"/>
  </si>
  <si>
    <t>　G列・・・「介護職員」</t>
    <rPh sb="2" eb="3">
      <t>レツ</t>
    </rPh>
    <rPh sb="7" eb="9">
      <t>カイゴ</t>
    </rPh>
    <rPh sb="9" eb="11">
      <t>ショクイン</t>
    </rPh>
    <phoneticPr fontId="30"/>
  </si>
  <si>
    <t>　H列・・・「栄養士」</t>
    <rPh sb="2" eb="3">
      <t>レツ</t>
    </rPh>
    <rPh sb="7" eb="10">
      <t>エイヨウシ</t>
    </rPh>
    <phoneticPr fontId="30"/>
  </si>
  <si>
    <t>　I列・・・「機能訓練指導員」</t>
    <rPh sb="2" eb="3">
      <t>レツ</t>
    </rPh>
    <rPh sb="7" eb="9">
      <t>キノウ</t>
    </rPh>
    <rPh sb="9" eb="11">
      <t>クンレン</t>
    </rPh>
    <rPh sb="11" eb="14">
      <t>シドウイン</t>
    </rPh>
    <phoneticPr fontId="30"/>
  </si>
  <si>
    <t>　J列・・・「介護支援専門員」</t>
    <rPh sb="2" eb="3">
      <t>レツ</t>
    </rPh>
    <rPh sb="7" eb="9">
      <t>カイゴ</t>
    </rPh>
    <rPh sb="9" eb="11">
      <t>シエン</t>
    </rPh>
    <rPh sb="11" eb="14">
      <t>センモンイン</t>
    </rPh>
    <phoneticPr fontId="3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</si>
  <si>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0"/>
  </si>
  <si>
    <t>　行が足りない場合は、適宜追加してください。</t>
    <rPh sb="1" eb="2">
      <t>ギョウ</t>
    </rPh>
    <rPh sb="3" eb="4">
      <t>タ</t>
    </rPh>
    <rPh sb="7" eb="9">
      <t>バアイ</t>
    </rPh>
    <rPh sb="11" eb="13">
      <t>テキギ</t>
    </rPh>
    <rPh sb="13" eb="15">
      <t>ツイカ</t>
    </rPh>
    <phoneticPr fontId="30"/>
  </si>
  <si>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</si>
  <si>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0"/>
  </si>
  <si>
    <t>　・「数式」タブ　⇒　「名前の定義」を選択</t>
    <rPh sb="3" eb="5">
      <t>スウシキ</t>
    </rPh>
    <rPh sb="12" eb="14">
      <t>ナマエ</t>
    </rPh>
    <rPh sb="15" eb="17">
      <t>テイギ</t>
    </rPh>
    <rPh sb="19" eb="21">
      <t>センタク</t>
    </rPh>
    <phoneticPr fontId="30"/>
  </si>
  <si>
    <t>　・「名前」に職種名を入力</t>
    <rPh sb="3" eb="5">
      <t>ナマエ</t>
    </rPh>
    <rPh sb="7" eb="9">
      <t>ショクシュ</t>
    </rPh>
    <rPh sb="9" eb="10">
      <t>メイ</t>
    </rPh>
    <rPh sb="11" eb="13">
      <t>ニュウリョク</t>
    </rPh>
    <phoneticPr fontId="3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</si>
  <si>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</si>
  <si>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0"/>
  </si>
  <si>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</si>
  <si>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</si>
  <si>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</si>
  <si>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</si>
  <si>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</si>
  <si>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</si>
  <si>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</si>
  <si>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</si>
  <si>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</si>
  <si>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</si>
  <si>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</si>
  <si>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</si>
  <si>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</si>
  <si>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</si>
  <si>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２．栄養マネジメント強化加算</t>
    <rPh sb="2" eb="4">
      <t>エイヨウ</t>
    </rPh>
    <rPh sb="10" eb="12">
      <t>キョウカ</t>
    </rPh>
    <rPh sb="12" eb="14">
      <t>カサン</t>
    </rPh>
    <phoneticPr fontId="2"/>
  </si>
  <si>
    <t>→</t>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</si>
  <si>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</si>
  <si>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</si>
  <si>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※各ユニット、ユニット以外の職員の配置状況及びユニットリーダーが分かるよう記載すること。</t>
    <phoneticPr fontId="2"/>
  </si>
  <si>
    <t>・介護福祉士の資格証(写)</t>
    <phoneticPr fontId="2"/>
  </si>
  <si>
    <t>令和　　年　　月　　日</t>
    <rPh sb="4" eb="5">
      <t>ネン</t>
    </rPh>
    <rPh sb="7" eb="8">
      <t>ガツ</t>
    </rPh>
    <rPh sb="10" eb="11">
      <t>ニチ</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</si>
  <si>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</si>
  <si>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1　事 業 所 名</t>
    <phoneticPr fontId="2"/>
  </si>
  <si>
    <t>2　異 動 区 分</t>
    <rPh sb="2" eb="3">
      <t>イ</t>
    </rPh>
    <rPh sb="4" eb="5">
      <t>ドウ</t>
    </rPh>
    <rPh sb="6" eb="7">
      <t>ク</t>
    </rPh>
    <rPh sb="8" eb="9">
      <t>ブン</t>
    </rPh>
    <phoneticPr fontId="2"/>
  </si>
  <si>
    <t>　1　新規　2　変更　3　終了</t>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</si>
  <si>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</si>
  <si>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</si>
  <si>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</si>
  <si>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</si>
  <si>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t>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</si>
  <si>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</si>
  <si>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人</t>
    <rPh sb="0" eb="1">
      <t>ニン</t>
    </rPh>
    <phoneticPr fontId="2"/>
  </si>
  <si>
    <t>②</t>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</si>
  <si>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</si>
  <si>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</si>
  <si>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有・無</t>
    <rPh sb="0" eb="1">
      <t>ウ</t>
    </rPh>
    <rPh sb="2" eb="3">
      <t>ム</t>
    </rPh>
    <phoneticPr fontId="2"/>
  </si>
  <si>
    <t>③</t>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</si>
  <si>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</si>
  <si>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</si>
  <si>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④</t>
    <phoneticPr fontId="2"/>
  </si>
  <si>
    <t>入所者総数</t>
    <rPh sb="0" eb="2">
      <t>ニュウショ</t>
    </rPh>
    <rPh sb="2" eb="3">
      <t>シャ</t>
    </rPh>
    <rPh sb="3" eb="5">
      <t>ソウスウ</t>
    </rPh>
    <phoneticPr fontId="2"/>
  </si>
  <si>
    <t>⑤</t>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</si>
  <si>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</si>
  <si>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</si>
  <si>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</si>
  <si>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</si>
  <si>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</si>
  <si>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</si>
  <si>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</si>
  <si>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</si>
  <si>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</si>
  <si>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</si>
  <si>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</si>
  <si>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</si>
  <si>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</si>
  <si>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</si>
  <si>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</si>
  <si>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</si>
  <si>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</si>
  <si>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</si>
  <si>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</si>
  <si>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</si>
  <si>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</si>
  <si>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</si>
  <si>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</si>
  <si>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</si>
  <si>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</si>
  <si>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</si>
  <si>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</si>
  <si>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</si>
  <si>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</si>
  <si>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</si>
  <si>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</si>
  <si>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</si>
  <si>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</si>
  <si>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・看護職員の資格証(写)</t>
    <phoneticPr fontId="2"/>
  </si>
  <si>
    <t>看護体制加算に係る届出書</t>
    <rPh sb="0" eb="2">
      <t>カンゴ</t>
    </rPh>
    <rPh sb="2" eb="4">
      <t>タイセイ</t>
    </rPh>
    <rPh sb="4" eb="6">
      <t>カサン</t>
    </rPh>
    <rPh sb="7" eb="8">
      <t>カカ</t>
    </rPh>
    <rPh sb="9" eb="12">
      <t>トドケデショ</t>
    </rPh>
    <phoneticPr fontId="2"/>
  </si>
  <si>
    <t>事 業 所 名</t>
    <phoneticPr fontId="2"/>
  </si>
  <si>
    <t>異動等区分</t>
  </si>
  <si>
    <t>施 設 種 別</t>
    <rPh sb="0" eb="1">
      <t>シ</t>
    </rPh>
    <rPh sb="2" eb="3">
      <t>セツ</t>
    </rPh>
    <rPh sb="4" eb="5">
      <t>タネ</t>
    </rPh>
    <rPh sb="6" eb="7">
      <t>ベツ</t>
    </rPh>
    <phoneticPr fontId="2"/>
  </si>
  <si>
    <t>届 出 項 目</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</si>
  <si>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</si>
  <si>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</si>
  <si>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</si>
  <si>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人</t>
  </si>
  <si>
    <t>　入所者数</t>
    <rPh sb="1" eb="4">
      <t>ニュウショシャ</t>
    </rPh>
    <rPh sb="4" eb="5">
      <t>スウ</t>
    </rPh>
    <phoneticPr fontId="2"/>
  </si>
  <si>
    <t>看護職員の状況</t>
    <rPh sb="0" eb="2">
      <t>カンゴ</t>
    </rPh>
    <rPh sb="2" eb="4">
      <t>ショクイン</t>
    </rPh>
    <rPh sb="5" eb="7">
      <t>ジョウキョウ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</si>
  <si>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</si>
  <si>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</si>
  <si>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</si>
  <si>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</si>
  <si>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</si>
  <si>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</si>
  <si>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</si>
  <si>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事業所番号</t>
    <rPh sb="0" eb="3">
      <t>ジギョウショ</t>
    </rPh>
    <rPh sb="3" eb="5">
      <t>バンゴウ</t>
    </rPh>
    <phoneticPr fontId="2"/>
  </si>
  <si>
    <t>　24時間常時連絡できる体制を整備している。</t>
    <phoneticPr fontId="2"/>
  </si>
  <si>
    <t>（加算Ⅲ又はⅣの場合）
   ・登録喀痰吸引等事業者であることがわかる資料（登録証等）
　・夜勤時間帯を通じて配置する看護職員又は喀痰吸引の実施が出来る介護職員の資格証等(写)</t>
    <phoneticPr fontId="2"/>
  </si>
  <si>
    <t>夜勤職員配置加算に関する届出書</t>
    <rPh sb="0" eb="2">
      <t>ヤキン</t>
    </rPh>
    <rPh sb="2" eb="4">
      <t>ショクイン</t>
    </rPh>
    <rPh sb="4" eb="6">
      <t>ハイチ</t>
    </rPh>
    <rPh sb="6" eb="8">
      <t>カサン</t>
    </rPh>
    <rPh sb="9" eb="10">
      <t>カン</t>
    </rPh>
    <rPh sb="12" eb="15">
      <t>トドケデショ</t>
    </rPh>
    <phoneticPr fontId="2"/>
  </si>
  <si>
    <t>事 業 所 名</t>
    <rPh sb="0" eb="1">
      <t>コト</t>
    </rPh>
    <rPh sb="2" eb="3">
      <t>ギョウ</t>
    </rPh>
    <rPh sb="4" eb="5">
      <t>ショ</t>
    </rPh>
    <rPh sb="6" eb="7">
      <t>メイ</t>
    </rPh>
    <phoneticPr fontId="2"/>
  </si>
  <si>
    <t>異 動 区 分</t>
    <rPh sb="0" eb="1">
      <t>イ</t>
    </rPh>
    <rPh sb="2" eb="3">
      <t>ドウ</t>
    </rPh>
    <rPh sb="4" eb="5">
      <t>ク</t>
    </rPh>
    <rPh sb="6" eb="7">
      <t>ブン</t>
    </rPh>
    <phoneticPr fontId="2"/>
  </si>
  <si>
    <t>①　新規　　　　　　　　　　　②　変更　　　　　　　　　　③　終了</t>
    <rPh sb="2" eb="4">
      <t>シンキ</t>
    </rPh>
    <phoneticPr fontId="2"/>
  </si>
  <si>
    <r>
      <t>①　夜勤職員配置加算(Ⅰ</t>
    </r>
    <r>
      <rPr>
        <sz val="11"/>
        <rFont val="ＭＳ Ｐゴシック"/>
        <family val="3"/>
        <charset val="128"/>
      </rPr>
      <t>)イ</t>
    </r>
    <phoneticPr fontId="2"/>
  </si>
  <si>
    <t>②　夜勤職員配置加算(Ⅰ)ロ</t>
    <phoneticPr fontId="2"/>
  </si>
  <si>
    <t>施 設 種 別</t>
    <phoneticPr fontId="2"/>
  </si>
  <si>
    <t>③　夜勤職員配置加算(Ⅱ)イ</t>
    <phoneticPr fontId="2"/>
  </si>
  <si>
    <t>④　夜勤職員配置加算(Ⅱ)ロ</t>
    <phoneticPr fontId="2"/>
  </si>
  <si>
    <t>Ⅰ．事業所の定員（該当する所を○で囲みユニット数及び定員数を記載）</t>
    <rPh sb="2" eb="5">
      <t>ジギョウショ</t>
    </rPh>
    <rPh sb="6" eb="8">
      <t>テイイン</t>
    </rPh>
    <rPh sb="23" eb="24">
      <t>スウ</t>
    </rPh>
    <rPh sb="24" eb="25">
      <t>オヨ</t>
    </rPh>
    <phoneticPr fontId="2"/>
  </si>
  <si>
    <r>
      <t xml:space="preserve">●地域密着型介護老人福祉施設                 </t>
    </r>
    <r>
      <rPr>
        <u/>
        <sz val="11"/>
        <rFont val="ＭＳ ゴシック"/>
        <family val="3"/>
        <charset val="128"/>
      </rPr>
      <t>　　ユニット</t>
    </r>
    <r>
      <rPr>
        <sz val="11"/>
        <rFont val="ＭＳ ゴシック"/>
        <family val="3"/>
        <charset val="128"/>
      </rPr>
      <t>、</t>
    </r>
    <r>
      <rPr>
        <u/>
        <sz val="11"/>
        <rFont val="ＭＳ ゴシック"/>
        <family val="3"/>
        <charset val="128"/>
      </rPr>
      <t>　　　人</t>
    </r>
    <r>
      <rPr>
        <sz val="11"/>
        <rFont val="ＭＳ ゴシック"/>
        <family val="3"/>
        <charset val="128"/>
      </rPr>
      <t xml:space="preserve">　　　
</t>
    </r>
    <rPh sb="1" eb="3">
      <t>チイキ</t>
    </rPh>
    <rPh sb="3" eb="6">
      <t>ミッチャクガタ</t>
    </rPh>
    <rPh sb="6" eb="8">
      <t>カイゴ</t>
    </rPh>
    <rPh sb="8" eb="10">
      <t>ロウジン</t>
    </rPh>
    <rPh sb="10" eb="12">
      <t>フクシ</t>
    </rPh>
    <rPh sb="12" eb="14">
      <t>シセツ</t>
    </rPh>
    <rPh sb="41" eb="42">
      <t>ニン</t>
    </rPh>
    <phoneticPr fontId="2"/>
  </si>
  <si>
    <t>Ⅱ．事業所における加算上の夜勤時間帯</t>
    <rPh sb="2" eb="5">
      <t>ジギョウショ</t>
    </rPh>
    <rPh sb="9" eb="11">
      <t>カサン</t>
    </rPh>
    <rPh sb="11" eb="12">
      <t>ジョウ</t>
    </rPh>
    <rPh sb="13" eb="15">
      <t>ヤキン</t>
    </rPh>
    <rPh sb="15" eb="18">
      <t>ジカンタイ</t>
    </rPh>
    <phoneticPr fontId="2"/>
  </si>
  <si>
    <r>
      <t>　　　　時　　分　～　　　　時　　分</t>
    </r>
    <r>
      <rPr>
        <sz val="11"/>
        <rFont val="ＭＳ Ｐゴシック"/>
        <family val="3"/>
        <charset val="128"/>
      </rPr>
      <t>　（１６時間）</t>
    </r>
    <rPh sb="4" eb="5">
      <t>ジ</t>
    </rPh>
    <rPh sb="7" eb="8">
      <t>フン</t>
    </rPh>
    <rPh sb="14" eb="15">
      <t>ジ</t>
    </rPh>
    <rPh sb="17" eb="18">
      <t>フン</t>
    </rPh>
    <rPh sb="22" eb="24">
      <t>ジカン</t>
    </rPh>
    <phoneticPr fontId="2"/>
  </si>
  <si>
    <t>※
※</t>
    <phoneticPr fontId="2"/>
  </si>
  <si>
    <t>加算上の夜勤勤務時間帯を記載する。（勤務上の夜勤時間帯とは違います。）
午後十時から翌日の午前五時までの時間を含めた連続する１６時間とする。</t>
    <rPh sb="0" eb="2">
      <t>カサン</t>
    </rPh>
    <rPh sb="2" eb="3">
      <t>ジョウ</t>
    </rPh>
    <rPh sb="4" eb="6">
      <t>ヤキン</t>
    </rPh>
    <rPh sb="6" eb="8">
      <t>キンム</t>
    </rPh>
    <rPh sb="8" eb="10">
      <t>ジカン</t>
    </rPh>
    <rPh sb="10" eb="11">
      <t>タイ</t>
    </rPh>
    <rPh sb="12" eb="14">
      <t>キサイ</t>
    </rPh>
    <rPh sb="29" eb="30">
      <t>チガ</t>
    </rPh>
    <rPh sb="36" eb="38">
      <t>ゴゴ</t>
    </rPh>
    <rPh sb="38" eb="39">
      <t>10</t>
    </rPh>
    <rPh sb="39" eb="40">
      <t>ジ</t>
    </rPh>
    <rPh sb="42" eb="44">
      <t>ヨクジツ</t>
    </rPh>
    <rPh sb="45" eb="47">
      <t>ゴゼン</t>
    </rPh>
    <rPh sb="47" eb="48">
      <t>5</t>
    </rPh>
    <rPh sb="48" eb="49">
      <t>ジ</t>
    </rPh>
    <rPh sb="52" eb="54">
      <t>ジカン</t>
    </rPh>
    <rPh sb="55" eb="56">
      <t>フク</t>
    </rPh>
    <rPh sb="58" eb="60">
      <t>レンゾク</t>
    </rPh>
    <rPh sb="64" eb="66">
      <t>ジカン</t>
    </rPh>
    <phoneticPr fontId="2"/>
  </si>
  <si>
    <t xml:space="preserve"> 夜 勤 職 員 の
 配 置 状 況</t>
    <rPh sb="1" eb="2">
      <t>ヨル</t>
    </rPh>
    <rPh sb="3" eb="4">
      <t>ツトム</t>
    </rPh>
    <rPh sb="5" eb="6">
      <t>ショク</t>
    </rPh>
    <rPh sb="7" eb="8">
      <t>イン</t>
    </rPh>
    <rPh sb="12" eb="13">
      <t>クバ</t>
    </rPh>
    <rPh sb="14" eb="15">
      <t>オキ</t>
    </rPh>
    <rPh sb="16" eb="17">
      <t>ジョウ</t>
    </rPh>
    <rPh sb="18" eb="19">
      <t>キョウ</t>
    </rPh>
    <phoneticPr fontId="2"/>
  </si>
  <si>
    <t>Ⅲ．1日の平均夜勤職員数（　　　年　　月）</t>
    <rPh sb="3" eb="4">
      <t>ニチ</t>
    </rPh>
    <rPh sb="5" eb="7">
      <t>ヘイキン</t>
    </rPh>
    <rPh sb="7" eb="9">
      <t>ヤキン</t>
    </rPh>
    <rPh sb="9" eb="11">
      <t>ショクイン</t>
    </rPh>
    <rPh sb="11" eb="12">
      <t>スウ</t>
    </rPh>
    <rPh sb="16" eb="17">
      <t>ネン</t>
    </rPh>
    <rPh sb="19" eb="20">
      <t>ガツ</t>
    </rPh>
    <phoneticPr fontId="2"/>
  </si>
  <si>
    <t>人員基準上必要な夜勤職員数</t>
    <rPh sb="0" eb="2">
      <t>ジンイン</t>
    </rPh>
    <rPh sb="2" eb="4">
      <t>キジュン</t>
    </rPh>
    <rPh sb="4" eb="5">
      <t>ジョウ</t>
    </rPh>
    <rPh sb="5" eb="7">
      <t>ヒツヨウ</t>
    </rPh>
    <rPh sb="8" eb="10">
      <t>ヤキン</t>
    </rPh>
    <rPh sb="10" eb="12">
      <t>ショクイン</t>
    </rPh>
    <rPh sb="12" eb="13">
      <t>スウ</t>
    </rPh>
    <phoneticPr fontId="2"/>
  </si>
  <si>
    <t>計算月の延べ夜勤時間数</t>
    <rPh sb="0" eb="2">
      <t>ケイサン</t>
    </rPh>
    <rPh sb="2" eb="3">
      <t>ツキ</t>
    </rPh>
    <rPh sb="4" eb="5">
      <t>ノ</t>
    </rPh>
    <rPh sb="6" eb="8">
      <t>ヤキン</t>
    </rPh>
    <rPh sb="8" eb="11">
      <t>ジカンスウ</t>
    </rPh>
    <phoneticPr fontId="2"/>
  </si>
  <si>
    <t>時間</t>
    <rPh sb="0" eb="2">
      <t>ジカン</t>
    </rPh>
    <phoneticPr fontId="2"/>
  </si>
  <si>
    <t>計算月の日数×１６時間</t>
    <rPh sb="0" eb="2">
      <t>ケイサン</t>
    </rPh>
    <rPh sb="2" eb="3">
      <t>ツキ</t>
    </rPh>
    <rPh sb="4" eb="6">
      <t>ニッスウ</t>
    </rPh>
    <rPh sb="9" eb="11">
      <t>ジカン</t>
    </rPh>
    <phoneticPr fontId="2"/>
  </si>
  <si>
    <r>
      <t>①＋１ ＜ ②÷③</t>
    </r>
    <r>
      <rPr>
        <sz val="12"/>
        <rFont val="ＭＳ Ｐゴシック"/>
        <family val="3"/>
        <charset val="128"/>
      </rPr>
      <t xml:space="preserve"> となっているか。</t>
    </r>
    <phoneticPr fontId="2"/>
  </si>
  <si>
    <t>有  ・  無</t>
    <rPh sb="0" eb="1">
      <t>ユウ</t>
    </rPh>
    <rPh sb="6" eb="7">
      <t>ム</t>
    </rPh>
    <phoneticPr fontId="2"/>
  </si>
  <si>
    <t>※</t>
    <phoneticPr fontId="2"/>
  </si>
  <si>
    <t>各要件を満たす場合については、それぞれ根拠となる（要件を満たすことがわかる）書類を、各事業所において５年間保存してください。</t>
    <rPh sb="0" eb="3">
      <t>カクヨウケン</t>
    </rPh>
    <rPh sb="4" eb="5">
      <t>ミ</t>
    </rPh>
    <rPh sb="7" eb="9">
      <t>バアイ</t>
    </rPh>
    <rPh sb="19" eb="21">
      <t>コンキョ</t>
    </rPh>
    <rPh sb="25" eb="27">
      <t>ヨウケン</t>
    </rPh>
    <rPh sb="28" eb="29">
      <t>ミ</t>
    </rPh>
    <rPh sb="38" eb="40">
      <t>ショルイ</t>
    </rPh>
    <rPh sb="42" eb="46">
      <t>カクジギョウショ</t>
    </rPh>
    <rPh sb="51" eb="53">
      <t>ネンカン</t>
    </rPh>
    <rPh sb="53" eb="55">
      <t>ホゾン</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</si>
  <si>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</si>
  <si>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</si>
  <si>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</si>
  <si>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</si>
  <si>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</si>
  <si>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</si>
  <si>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</si>
  <si>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</si>
  <si>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　</t>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</si>
  <si>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</si>
  <si>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</si>
  <si>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</si>
  <si>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</si>
  <si>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</si>
  <si>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</si>
  <si>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</si>
  <si>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</si>
  <si>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</si>
  <si>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</si>
  <si>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</si>
  <si>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</si>
  <si>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</si>
  <si>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</si>
  <si>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</si>
  <si>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</si>
  <si>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・平面図，写真</t>
    <phoneticPr fontId="2"/>
  </si>
  <si>
    <t>・機能訓練指導員の資格証(写)</t>
    <phoneticPr fontId="2"/>
  </si>
  <si>
    <t>・医師免許証(写)</t>
    <phoneticPr fontId="2"/>
  </si>
  <si>
    <t>・医師の資格証（写）</t>
    <phoneticPr fontId="2"/>
  </si>
  <si>
    <t>・障害者生活支援員の資格証(写)</t>
    <phoneticPr fontId="2"/>
  </si>
  <si>
    <t>・管理栄養士の資格証(写)</t>
    <phoneticPr fontId="2"/>
  </si>
  <si>
    <t>障害者生活支援体制加算に係る確認書</t>
    <rPh sb="0" eb="3">
      <t>ショウガイシャ</t>
    </rPh>
    <rPh sb="3" eb="5">
      <t>セイカツ</t>
    </rPh>
    <rPh sb="5" eb="7">
      <t>シエン</t>
    </rPh>
    <rPh sb="7" eb="9">
      <t>タイセイ</t>
    </rPh>
    <phoneticPr fontId="2"/>
  </si>
  <si>
    <t>事業所名</t>
    <rPh sb="0" eb="2">
      <t>ジギョウ</t>
    </rPh>
    <rPh sb="2" eb="3">
      <t>トコロ</t>
    </rPh>
    <rPh sb="3" eb="4">
      <t>メイ</t>
    </rPh>
    <phoneticPr fontId="2"/>
  </si>
  <si>
    <t>１　障害者生活支援体制加算Ⅰ</t>
    <phoneticPr fontId="2"/>
  </si>
  <si>
    <t>入所障害者数</t>
    <rPh sb="5" eb="6">
      <t>スウ</t>
    </rPh>
    <phoneticPr fontId="2"/>
  </si>
  <si>
    <t>（≧15人）</t>
    <rPh sb="4" eb="5">
      <t>ニン</t>
    </rPh>
    <phoneticPr fontId="2"/>
  </si>
  <si>
    <t>または，</t>
    <phoneticPr fontId="2"/>
  </si>
  <si>
    <t>入所者総数（Ａ）</t>
    <rPh sb="0" eb="3">
      <t>ニュウショシャ</t>
    </rPh>
    <rPh sb="3" eb="5">
      <t>ソウスウ</t>
    </rPh>
    <phoneticPr fontId="2"/>
  </si>
  <si>
    <t>内，入所障害者数（Ｂ）</t>
    <phoneticPr fontId="2"/>
  </si>
  <si>
    <t>（Ｂ）÷（Ａ）×１００</t>
    <phoneticPr fontId="2"/>
  </si>
  <si>
    <r>
      <t>（30</t>
    </r>
    <r>
      <rPr>
        <b/>
        <sz val="11"/>
        <rFont val="ＭＳ Ｐゴシック"/>
        <family val="3"/>
        <charset val="128"/>
      </rPr>
      <t>%</t>
    </r>
    <r>
      <rPr>
        <b/>
        <sz val="11"/>
        <rFont val="ＭＳ ゴシック"/>
        <family val="3"/>
        <charset val="128"/>
      </rPr>
      <t>以上）</t>
    </r>
    <phoneticPr fontId="2"/>
  </si>
  <si>
    <t>２　障害者生活支援体制加算Ⅱ</t>
    <phoneticPr fontId="2"/>
  </si>
  <si>
    <r>
      <t>（50</t>
    </r>
    <r>
      <rPr>
        <b/>
        <sz val="11"/>
        <rFont val="ＭＳ Ｐゴシック"/>
        <family val="3"/>
        <charset val="128"/>
      </rPr>
      <t>%</t>
    </r>
    <r>
      <rPr>
        <b/>
        <sz val="11"/>
        <rFont val="ＭＳ ゴシック"/>
        <family val="3"/>
        <charset val="128"/>
      </rPr>
      <t>以上）</t>
    </r>
    <phoneticPr fontId="2"/>
  </si>
  <si>
    <t>かつ，</t>
    <phoneticPr fontId="2"/>
  </si>
  <si>
    <t>①入所障害者数が５０名未満の場合</t>
    <rPh sb="1" eb="3">
      <t>ニュウショ</t>
    </rPh>
    <rPh sb="3" eb="6">
      <t>ショウガイシャ</t>
    </rPh>
    <rPh sb="6" eb="7">
      <t>スウ</t>
    </rPh>
    <rPh sb="10" eb="11">
      <t>メイ</t>
    </rPh>
    <rPh sb="11" eb="13">
      <t>ミマン</t>
    </rPh>
    <rPh sb="14" eb="16">
      <t>バアイ</t>
    </rPh>
    <phoneticPr fontId="2"/>
  </si>
  <si>
    <t>常勤専従の障害者生活支援員</t>
    <rPh sb="0" eb="2">
      <t>ジョウキン</t>
    </rPh>
    <rPh sb="2" eb="4">
      <t>センジュウ</t>
    </rPh>
    <rPh sb="5" eb="8">
      <t>ショウガイシャ</t>
    </rPh>
    <rPh sb="8" eb="10">
      <t>セイカツ</t>
    </rPh>
    <rPh sb="10" eb="12">
      <t>シエン</t>
    </rPh>
    <rPh sb="12" eb="13">
      <t>イン</t>
    </rPh>
    <phoneticPr fontId="2"/>
  </si>
  <si>
    <t>（≧２）</t>
    <phoneticPr fontId="2"/>
  </si>
  <si>
    <t>②入所障害者数が５０名以上の場合</t>
    <rPh sb="1" eb="3">
      <t>ニュウショ</t>
    </rPh>
    <rPh sb="3" eb="6">
      <t>ショウガイシャ</t>
    </rPh>
    <rPh sb="6" eb="7">
      <t>スウ</t>
    </rPh>
    <rPh sb="10" eb="11">
      <t>メイ</t>
    </rPh>
    <rPh sb="11" eb="13">
      <t>イジョウ</t>
    </rPh>
    <rPh sb="14" eb="16">
      <t>バアイ</t>
    </rPh>
    <phoneticPr fontId="2"/>
  </si>
  <si>
    <t>障害者生活支援員</t>
    <rPh sb="0" eb="3">
      <t>ショウガイシャ</t>
    </rPh>
    <rPh sb="3" eb="5">
      <t>セイカツ</t>
    </rPh>
    <rPh sb="5" eb="7">
      <t>シエン</t>
    </rPh>
    <rPh sb="7" eb="8">
      <t>イン</t>
    </rPh>
    <phoneticPr fontId="2"/>
  </si>
  <si>
    <t>（≧Ｂ÷50＋１）</t>
    <phoneticPr fontId="2"/>
  </si>
  <si>
    <t>（注意事項）</t>
    <phoneticPr fontId="2"/>
  </si>
  <si>
    <t>①「入所障害者数」とは，視覚，聴覚若しくは言語機能に重度の障害がある者又は重度の知的障害者若しく
は精神障害者の数をいう。</t>
    <rPh sb="2" eb="4">
      <t>ニュウショ</t>
    </rPh>
    <rPh sb="4" eb="6">
      <t>ショウガイ</t>
    </rPh>
    <rPh sb="6" eb="7">
      <t>シャ</t>
    </rPh>
    <rPh sb="7" eb="8">
      <t>スウ</t>
    </rPh>
    <rPh sb="12" eb="14">
      <t>シカク</t>
    </rPh>
    <rPh sb="15" eb="17">
      <t>チョウカク</t>
    </rPh>
    <rPh sb="17" eb="18">
      <t>モ</t>
    </rPh>
    <rPh sb="21" eb="23">
      <t>ゲンゴ</t>
    </rPh>
    <rPh sb="23" eb="25">
      <t>キノウ</t>
    </rPh>
    <rPh sb="26" eb="28">
      <t>ジュウド</t>
    </rPh>
    <rPh sb="29" eb="31">
      <t>ショウガイ</t>
    </rPh>
    <rPh sb="34" eb="35">
      <t>モノ</t>
    </rPh>
    <rPh sb="35" eb="36">
      <t>マタ</t>
    </rPh>
    <rPh sb="37" eb="39">
      <t>ジュウド</t>
    </rPh>
    <rPh sb="40" eb="42">
      <t>チテキ</t>
    </rPh>
    <rPh sb="42" eb="45">
      <t>ショウガイシャ</t>
    </rPh>
    <rPh sb="45" eb="46">
      <t>モ</t>
    </rPh>
    <rPh sb="50" eb="52">
      <t>セイシン</t>
    </rPh>
    <rPh sb="52" eb="55">
      <t>ショウガイシャ</t>
    </rPh>
    <rPh sb="56" eb="57">
      <t>カズ</t>
    </rPh>
    <phoneticPr fontId="2"/>
  </si>
  <si>
    <t>②勤務形態一覧表を添付すること。</t>
    <phoneticPr fontId="2"/>
  </si>
  <si>
    <t>③障害者生活支援員の資格証等を添付すること。</t>
    <rPh sb="1" eb="4">
      <t>ショウガイシャ</t>
    </rPh>
    <rPh sb="4" eb="6">
      <t>セイカツ</t>
    </rPh>
    <rPh sb="6" eb="8">
      <t>シエン</t>
    </rPh>
    <rPh sb="8" eb="9">
      <t>イン</t>
    </rPh>
    <rPh sb="10" eb="12">
      <t>シカク</t>
    </rPh>
    <rPh sb="12" eb="13">
      <t>ショウ</t>
    </rPh>
    <rPh sb="13" eb="14">
      <t>トウ</t>
    </rPh>
    <rPh sb="15" eb="17">
      <t>テンプ</t>
    </rPh>
    <phoneticPr fontId="2"/>
  </si>
  <si>
    <t>・担当医師免許証(写)
・配置医師との契約書又は合意文書（配置医師との連絡方法の取り決めや２４時間対応できる体制が整っていることがわかるもの）</t>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</si>
  <si>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</si>
  <si>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</si>
  <si>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</si>
  <si>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</si>
  <si>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</si>
  <si>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</si>
  <si>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</si>
  <si>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</si>
  <si>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</si>
  <si>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</si>
  <si>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</si>
  <si>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</si>
  <si>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</si>
  <si>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</si>
  <si>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</si>
  <si>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</si>
  <si>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</si>
  <si>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</si>
  <si>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</si>
  <si>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</si>
  <si>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</si>
  <si>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</si>
  <si>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</si>
  <si>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令和</t>
    <rPh sb="0" eb="2">
      <t>レイワ</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</si>
  <si>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</si>
  <si>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</si>
  <si>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</si>
  <si>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</si>
  <si>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</si>
  <si>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</si>
  <si>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</si>
  <si>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</si>
  <si>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①に占める②の割合が80％以上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</si>
  <si>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</si>
  <si>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</si>
  <si>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</si>
  <si>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①に占める③の割合が35％以上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</si>
  <si>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</si>
  <si>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</si>
  <si>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</si>
  <si>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</si>
  <si>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</si>
  <si>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</si>
  <si>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</si>
  <si>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</si>
  <si>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</si>
  <si>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</si>
  <si>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</si>
  <si>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</si>
  <si>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</si>
  <si>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</si>
  <si>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</si>
  <si>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</si>
  <si>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</si>
  <si>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</si>
  <si>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</si>
  <si>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</si>
  <si>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</si>
  <si>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</si>
  <si>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</si>
  <si>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</si>
  <si>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</si>
  <si>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</si>
  <si>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</si>
  <si>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</si>
  <si>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</si>
  <si>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</si>
  <si>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</si>
  <si>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</si>
  <si>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</si>
  <si>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</si>
  <si>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</si>
  <si>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</si>
  <si>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</si>
  <si>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</si>
  <si>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</si>
  <si>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</si>
  <si>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</si>
  <si>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</si>
  <si>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</si>
  <si>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</si>
  <si>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</si>
  <si>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</si>
  <si>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</si>
  <si>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</si>
  <si>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</si>
  <si>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</si>
  <si>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</si>
  <si>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</si>
  <si>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</si>
  <si>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</si>
  <si>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</si>
  <si>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</si>
  <si>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</si>
  <si>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</si>
  <si>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</si>
  <si>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</si>
  <si>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</si>
  <si>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</si>
  <si>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</si>
  <si>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</si>
  <si>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</si>
  <si>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</si>
  <si>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</si>
  <si>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</si>
  <si>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</si>
  <si>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</si>
  <si>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</si>
  <si>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</si>
  <si>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</si>
  <si>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</si>
  <si>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</si>
  <si>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</si>
  <si>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</si>
  <si>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</si>
  <si>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</si>
  <si>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看護体制加算Ⅰ・Ⅱ</t>
    <rPh sb="0" eb="2">
      <t>カンゴ</t>
    </rPh>
    <rPh sb="2" eb="4">
      <t>タイセイ</t>
    </rPh>
    <rPh sb="4" eb="6">
      <t>カサン</t>
    </rPh>
    <phoneticPr fontId="2"/>
  </si>
  <si>
    <t>・夜勤職員配置加算に係る届出書</t>
  </si>
  <si>
    <r>
      <t>・看護師の資格証(写)
・看取り指針　</t>
    </r>
    <r>
      <rPr>
        <sz val="11"/>
        <color rgb="FFFF0000"/>
        <rFont val="HGSｺﾞｼｯｸM"/>
        <family val="3"/>
        <charset val="128"/>
      </rPr>
      <t>　</t>
    </r>
    <rPh sb="13" eb="15">
      <t>ミト</t>
    </rPh>
    <rPh sb="16" eb="18">
      <t>シシン</t>
    </rPh>
    <phoneticPr fontId="2"/>
  </si>
  <si>
    <t>・介護福祉士の資格証(写)
・雇用契約書（写）等、勤続年数の確認出来る書類
　以上のうち、算定区分に応じた必要書類</t>
    <phoneticPr fontId="2"/>
  </si>
  <si>
    <t>添付書類一覧に戻る</t>
    <phoneticPr fontId="2"/>
  </si>
  <si>
    <t>・障害者生活支援体制加算に係る確認書</t>
  </si>
  <si>
    <t>（別紙５ー２）</t>
    <phoneticPr fontId="2"/>
  </si>
  <si>
    <t>　　年　　月　　日</t>
    <phoneticPr fontId="2"/>
  </si>
  <si>
    <t>浜田地区広域行政組合管理者　様</t>
    <rPh sb="0" eb="2">
      <t>ハマダ</t>
    </rPh>
    <rPh sb="2" eb="4">
      <t>チク</t>
    </rPh>
    <rPh sb="4" eb="6">
      <t>コウイキ</t>
    </rPh>
    <rPh sb="6" eb="8">
      <t>ギョウセイ</t>
    </rPh>
    <rPh sb="8" eb="10">
      <t>クミアイ</t>
    </rPh>
    <rPh sb="10" eb="13">
      <t>カンリシャ</t>
    </rPh>
    <rPh sb="14" eb="15">
      <t>サマ</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</si>
  <si>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</si>
  <si>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</si>
  <si>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</si>
  <si>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</si>
  <si>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</si>
  <si>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</si>
  <si>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</si>
  <si>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</si>
  <si>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</si>
  <si>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</si>
  <si>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</si>
  <si>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</si>
  <si>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</si>
  <si>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</si>
  <si>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</si>
  <si>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</si>
  <si>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</si>
  <si>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</si>
  <si>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</si>
  <si>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</si>
  <si>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</si>
  <si>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介護給付費の割引に係る割引率の設定</t>
    <phoneticPr fontId="2"/>
  </si>
  <si>
    <t>□</t>
  </si>
  <si>
    <t>１　１級地</t>
  </si>
  <si>
    <t>６　２級地</t>
  </si>
  <si>
    <t>７　３級地</t>
  </si>
  <si>
    <t>２　４級地</t>
  </si>
  <si>
    <t>３　５級地</t>
  </si>
  <si>
    <t>４　６級地</t>
  </si>
  <si>
    <t>９　７級地</t>
  </si>
  <si>
    <t>５　その他</t>
  </si>
  <si>
    <t>１ 基準型</t>
    <rPh sb="2" eb="4">
      <t>キジュン</t>
    </rPh>
    <rPh sb="4" eb="5">
      <t>ガタ</t>
    </rPh>
    <phoneticPr fontId="2"/>
  </si>
  <si>
    <t>６ 減算型</t>
    <rPh sb="2" eb="4">
      <t>ゲンサン</t>
    </rPh>
    <rPh sb="4" eb="5">
      <t>ガタ</t>
    </rPh>
    <phoneticPr fontId="2"/>
  </si>
  <si>
    <t>１　なし</t>
  </si>
  <si>
    <t>１ なし</t>
    <phoneticPr fontId="2"/>
  </si>
  <si>
    <t>２ 看護職員</t>
    <rPh sb="2" eb="4">
      <t>カンゴ</t>
    </rPh>
    <rPh sb="4" eb="6">
      <t>ショクイン</t>
    </rPh>
    <phoneticPr fontId="2"/>
  </si>
  <si>
    <t>３ 介護職員</t>
    <rPh sb="2" eb="4">
      <t>カイゴ</t>
    </rPh>
    <rPh sb="4" eb="6">
      <t>ショクイン</t>
    </rPh>
    <phoneticPr fontId="2"/>
  </si>
  <si>
    <t>２　あり</t>
  </si>
  <si>
    <t>４ 介護支援専門員</t>
    <rPh sb="2" eb="4">
      <t>カイゴ</t>
    </rPh>
    <rPh sb="4" eb="6">
      <t>シエン</t>
    </rPh>
    <rPh sb="6" eb="9">
      <t>センモンイン</t>
    </rPh>
    <phoneticPr fontId="2"/>
  </si>
  <si>
    <t>１ 対応不可</t>
    <rPh sb="2" eb="4">
      <t>タイオウ</t>
    </rPh>
    <rPh sb="4" eb="6">
      <t>フカ</t>
    </rPh>
    <phoneticPr fontId="2"/>
  </si>
  <si>
    <t>２ 対応可</t>
    <phoneticPr fontId="2"/>
  </si>
  <si>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</si>
  <si>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</si>
  <si>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</si>
  <si>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</si>
  <si>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</si>
  <si>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２ あり</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</si>
  <si>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</si>
  <si>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２ 加算Ⅰ・加算Ⅱ</t>
    <rPh sb="6" eb="8">
      <t>カサン</t>
    </rPh>
    <phoneticPr fontId="2"/>
  </si>
  <si>
    <t>３ 加算Ⅲ・加算Ⅳ</t>
    <rPh sb="6" eb="8">
      <t>カサン</t>
    </rPh>
    <phoneticPr fontId="2"/>
  </si>
  <si>
    <t>１　地域密着型介護老人福祉施設</t>
  </si>
  <si>
    <t>３ 加算Ⅰ</t>
    <phoneticPr fontId="2"/>
  </si>
  <si>
    <t>２ 加算Ⅱ</t>
    <phoneticPr fontId="2"/>
  </si>
  <si>
    <t>地域密着型</t>
  </si>
  <si>
    <t>２　サテライト型地域密着型</t>
  </si>
  <si>
    <t>１　経過的施設以外</t>
  </si>
  <si>
    <t>４ 加算Ⅱ</t>
    <phoneticPr fontId="2"/>
  </si>
  <si>
    <t>５ 加算Ⅲ</t>
    <rPh sb="2" eb="4">
      <t>カサン</t>
    </rPh>
    <phoneticPr fontId="2"/>
  </si>
  <si>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</si>
  <si>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</si>
  <si>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</si>
  <si>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</si>
  <si>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</si>
  <si>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</si>
  <si>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</si>
  <si>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２ 加算Ⅰ</t>
    <phoneticPr fontId="2"/>
  </si>
  <si>
    <t>３ 加算Ⅱ</t>
    <phoneticPr fontId="2"/>
  </si>
  <si>
    <t>認知症チームケア推進加算</t>
    <phoneticPr fontId="2"/>
  </si>
  <si>
    <t>高齢者施設等感染対策向上加算Ⅰ</t>
    <phoneticPr fontId="2"/>
  </si>
  <si>
    <t>高齢者施設等感染対策向上加算Ⅱ</t>
    <phoneticPr fontId="2"/>
  </si>
  <si>
    <t>生産性向上推進体制加算</t>
    <phoneticPr fontId="2"/>
  </si>
  <si>
    <t>６ 加算Ⅰ</t>
    <phoneticPr fontId="2"/>
  </si>
  <si>
    <t>５ 加算Ⅱ</t>
    <phoneticPr fontId="2"/>
  </si>
  <si>
    <t>７ 加算Ⅲ</t>
    <phoneticPr fontId="2"/>
  </si>
  <si>
    <t>介護職員等処遇改善加算</t>
    <phoneticPr fontId="80"/>
  </si>
  <si>
    <t>７ 加算Ⅰ</t>
    <phoneticPr fontId="2"/>
  </si>
  <si>
    <t>８ 加算Ⅱ</t>
    <rPh sb="2" eb="4">
      <t>カサン</t>
    </rPh>
    <phoneticPr fontId="2"/>
  </si>
  <si>
    <t>９ 加算Ⅲ</t>
    <phoneticPr fontId="2"/>
  </si>
  <si>
    <t>Ａ 加算Ⅳ</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</si>
  <si>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</si>
  <si>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</si>
  <si>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</si>
  <si>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</si>
  <si>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</si>
  <si>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</si>
  <si>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</si>
  <si>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</si>
  <si>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</si>
  <si>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</si>
  <si>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</si>
  <si>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</si>
  <si>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</si>
  <si>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</si>
  <si>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</si>
  <si>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</si>
  <si>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</si>
  <si>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</si>
  <si>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</si>
  <si>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</si>
  <si>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</si>
  <si>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</si>
  <si>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</si>
  <si>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</si>
  <si>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</si>
  <si>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</si>
  <si>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</si>
  <si>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</si>
  <si>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</si>
  <si>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</si>
  <si>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</si>
  <si>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</si>
  <si>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</si>
  <si>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介護職員等処遇改善加算</t>
    <rPh sb="0" eb="2">
      <t>カイゴ</t>
    </rPh>
    <rPh sb="2" eb="4">
      <t>ショクイン</t>
    </rPh>
    <rPh sb="4" eb="5">
      <t>トウ</t>
    </rPh>
    <rPh sb="5" eb="7">
      <t>ショグウ</t>
    </rPh>
    <rPh sb="7" eb="9">
      <t>カイゼン</t>
    </rPh>
    <rPh sb="9" eb="11">
      <t>カサン</t>
    </rPh>
    <phoneticPr fontId="2"/>
  </si>
  <si>
    <t>地域密着型介護老人福祉施設入所者生活介護　添付書類一覧表</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1" eb="25">
      <t>テンプショルイ</t>
    </rPh>
    <rPh sb="25" eb="28">
      <t>イチランヒョウ</t>
    </rPh>
    <phoneticPr fontId="2"/>
  </si>
  <si>
    <t>（別紙5-2）割引率の設定について</t>
  </si>
  <si>
    <t>（参考様式1）従業者の勤務の体制及び勤務形態一覧表</t>
  </si>
  <si>
    <t>（別紙38）栄養マネジメント体制に関する届出書</t>
  </si>
  <si>
    <t>（別紙38）</t>
    <rPh sb="1" eb="3">
      <t>ベッシ</t>
    </rPh>
    <phoneticPr fontId="2"/>
  </si>
  <si>
    <t>1　新規</t>
    <phoneticPr fontId="2"/>
  </si>
  <si>
    <t>2　変更</t>
    <phoneticPr fontId="2"/>
  </si>
  <si>
    <t>3　終了</t>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</si>
  <si>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</si>
  <si>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</si>
  <si>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</si>
  <si>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</si>
  <si>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</si>
  <si>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</si>
  <si>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</si>
  <si>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</si>
  <si>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</si>
  <si>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（別紙37）日常生活継続支援加算に関する届出書</t>
  </si>
  <si>
    <t>（別紙37）</t>
    <phoneticPr fontId="2"/>
  </si>
  <si>
    <t>月</t>
    <rPh sb="0" eb="1">
      <t>ガツ</t>
    </rPh>
    <phoneticPr fontId="2"/>
  </si>
  <si>
    <t>1　介護老人福祉施設</t>
    <phoneticPr fontId="2"/>
  </si>
  <si>
    <t>2　地域密着型介護老人福祉施設</t>
    <phoneticPr fontId="2"/>
  </si>
  <si>
    <t>1　日常生活継続支援加算（Ⅰ）</t>
    <phoneticPr fontId="2"/>
  </si>
  <si>
    <t>2　日常生活継続支援加算（Ⅱ）</t>
    <phoneticPr fontId="2"/>
  </si>
  <si>
    <t>有</t>
    <rPh sb="0" eb="1">
      <t>ア</t>
    </rPh>
    <phoneticPr fontId="2"/>
  </si>
  <si>
    <t>・</t>
    <phoneticPr fontId="2"/>
  </si>
  <si>
    <t>無</t>
    <rPh sb="0" eb="1">
      <t>ナ</t>
    </rPh>
    <phoneticPr fontId="2"/>
  </si>
  <si>
    <t>①に占める②の割合が
７０％以上</t>
    <rPh sb="2" eb="3">
      <t>シ</t>
    </rPh>
    <rPh sb="7" eb="8">
      <t>ワリ</t>
    </rPh>
    <rPh sb="8" eb="9">
      <t>ゴウ</t>
    </rPh>
    <rPh sb="14" eb="16">
      <t>イジョウ</t>
    </rPh>
    <phoneticPr fontId="2"/>
  </si>
  <si>
    <t>①に占める③の割合が
６５％以上</t>
    <rPh sb="2" eb="3">
      <t>シ</t>
    </rPh>
    <rPh sb="7" eb="8">
      <t>ワリ</t>
    </rPh>
    <rPh sb="8" eb="9">
      <t>ゴウ</t>
    </rPh>
    <rPh sb="14" eb="16">
      <t>イジョウ</t>
    </rPh>
    <phoneticPr fontId="2"/>
  </si>
  <si>
    <t>④に占める⑤の割合が
１５％以上</t>
    <rPh sb="2" eb="3">
      <t>シ</t>
    </rPh>
    <rPh sb="7" eb="8">
      <t>ワリ</t>
    </rPh>
    <rPh sb="8" eb="9">
      <t>ゴウ</t>
    </rPh>
    <rPh sb="14" eb="16">
      <t>イジョウ</t>
    </rPh>
    <phoneticPr fontId="2"/>
  </si>
  <si>
    <t>（別紙37－２）</t>
    <rPh sb="1" eb="3">
      <t>ベッシ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</si>
  <si>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</si>
  <si>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（別紙37-2）テクノロジーの導入による日常生活継続支援加算に関する届出書</t>
  </si>
  <si>
    <t>（別紙25-2）看護体制加算に係る届出書</t>
  </si>
  <si>
    <t>（別紙25－2）</t>
    <phoneticPr fontId="2"/>
  </si>
  <si>
    <t>1　看護体制加算（Ⅰ）イ</t>
    <phoneticPr fontId="2"/>
  </si>
  <si>
    <t>2　看護体制加算（Ⅰ）ロ</t>
    <phoneticPr fontId="2"/>
  </si>
  <si>
    <t>3　看護体制加算（Ⅱ）イ</t>
    <phoneticPr fontId="2"/>
  </si>
  <si>
    <t>4　看護体制加算（Ⅱ）ロ</t>
    <phoneticPr fontId="2"/>
  </si>
  <si>
    <t>（別紙27）テクノロジーの導入による夜勤職員配置加算に係る届出書</t>
  </si>
  <si>
    <t>（別紙27）</t>
    <phoneticPr fontId="2"/>
  </si>
  <si>
    <t>3　短期入所生活介護</t>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</si>
  <si>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</si>
  <si>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</si>
  <si>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</si>
  <si>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　　　根拠書類を準備し、指定権者からの求めがあった場合には、速やかに提出すること。</t>
    <phoneticPr fontId="2"/>
  </si>
  <si>
    <t>（別紙39）配置医師緊急時対応加算に係る届出書</t>
  </si>
  <si>
    <t>（別紙39）</t>
    <rPh sb="1" eb="3">
      <t>ベッシ</t>
    </rPh>
    <phoneticPr fontId="2"/>
  </si>
  <si>
    <t>（別紙34）看取り介護体制に係る届出書</t>
  </si>
  <si>
    <t>（別紙34）</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</si>
  <si>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</si>
  <si>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（別紙12-2）認知症専門ケア加算に係る届出書</t>
  </si>
  <si>
    <t>（別紙12-２）</t>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</si>
  <si>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</si>
  <si>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</si>
  <si>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</si>
  <si>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</si>
  <si>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</si>
  <si>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</si>
  <si>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</si>
  <si>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</si>
  <si>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</si>
  <si>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</si>
  <si>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</si>
  <si>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</si>
  <si>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</si>
  <si>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</si>
  <si>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</si>
  <si>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</si>
  <si>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</si>
  <si>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</si>
  <si>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</si>
  <si>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</si>
  <si>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</si>
  <si>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</si>
  <si>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</si>
  <si>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</si>
  <si>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</si>
  <si>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</si>
  <si>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</si>
  <si>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</si>
  <si>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</si>
  <si>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</si>
  <si>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</si>
  <si>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</si>
  <si>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</si>
  <si>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</si>
  <si>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</si>
  <si>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</si>
  <si>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</si>
  <si>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</si>
  <si>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</si>
  <si>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</si>
  <si>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</si>
  <si>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</si>
  <si>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</si>
  <si>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</si>
  <si>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</si>
  <si>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</si>
  <si>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</si>
  <si>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</si>
  <si>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</si>
  <si>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</si>
  <si>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</si>
  <si>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</si>
  <si>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</si>
  <si>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</si>
  <si>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</si>
  <si>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</si>
  <si>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</si>
  <si>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</si>
  <si>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</si>
  <si>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</si>
  <si>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</si>
  <si>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</si>
  <si>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</si>
  <si>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</si>
  <si>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</si>
  <si>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</si>
  <si>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</si>
  <si>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</si>
  <si>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</si>
  <si>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</si>
  <si>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</si>
  <si>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</si>
  <si>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</si>
  <si>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</si>
  <si>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（別紙40）認知症チームケア推進加算に係る届出書</t>
    <rPh sb="1" eb="3">
      <t>ベッシ</t>
    </rPh>
    <rPh sb="6" eb="9">
      <t>ニンチショウ</t>
    </rPh>
    <rPh sb="14" eb="18">
      <t>スイシンカサン</t>
    </rPh>
    <rPh sb="19" eb="20">
      <t>カカ</t>
    </rPh>
    <rPh sb="21" eb="24">
      <t>トドケデショ</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</si>
  <si>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</si>
  <si>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</si>
  <si>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</si>
  <si>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</si>
  <si>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</si>
  <si>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</si>
  <si>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</si>
  <si>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</si>
  <si>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</si>
  <si>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</si>
  <si>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</si>
  <si>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</si>
  <si>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</si>
  <si>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</si>
  <si>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</si>
  <si>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</si>
  <si>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</si>
  <si>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</si>
  <si>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</si>
  <si>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</si>
  <si>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</si>
  <si>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</si>
  <si>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</si>
  <si>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</si>
  <si>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</si>
  <si>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</si>
  <si>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</si>
  <si>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</si>
  <si>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</si>
  <si>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</si>
  <si>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</si>
  <si>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</si>
  <si>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</si>
  <si>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</si>
  <si>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</si>
  <si>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</si>
  <si>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</si>
  <si>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</si>
  <si>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（別紙41）褥瘡マネジメントに関する届出書</t>
  </si>
  <si>
    <t>（別紙35）高齢者施設等感染対策向上加算に係る届出書</t>
    <rPh sb="1" eb="3">
      <t>ベッシ</t>
    </rPh>
    <rPh sb="6" eb="20">
      <t>コウレイシャシセツトウカンセンタイサクコウジョウカサン</t>
    </rPh>
    <rPh sb="21" eb="22">
      <t>カカ</t>
    </rPh>
    <rPh sb="23" eb="26">
      <t>トドケデショ</t>
    </rPh>
    <phoneticPr fontId="2"/>
  </si>
  <si>
    <t>（別紙28）生産性向上推進体制加算に係る届出書</t>
    <rPh sb="1" eb="3">
      <t>ベッシ</t>
    </rPh>
    <rPh sb="6" eb="17">
      <t>セイサンセイコウジョウスイシンタイセイカサン</t>
    </rPh>
    <rPh sb="18" eb="19">
      <t>カカ</t>
    </rPh>
    <rPh sb="20" eb="23">
      <t>トドケデショ</t>
    </rPh>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</si>
  <si>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</si>
  <si>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</si>
  <si>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</si>
  <si>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</si>
  <si>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</si>
  <si>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</si>
  <si>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</si>
  <si>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</si>
  <si>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</si>
  <si>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</si>
  <si>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</si>
  <si>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</si>
  <si>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</si>
  <si>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</si>
  <si>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</si>
  <si>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</si>
  <si>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</si>
  <si>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</si>
  <si>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</si>
  <si>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</si>
  <si>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</si>
  <si>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</si>
  <si>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</si>
  <si>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</si>
  <si>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</si>
  <si>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</si>
  <si>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</si>
  <si>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</si>
  <si>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</si>
  <si>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</si>
  <si>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</si>
  <si>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</si>
  <si>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</si>
  <si>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</si>
  <si>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</si>
  <si>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</si>
  <si>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</si>
  <si>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</si>
  <si>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</si>
  <si>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</si>
  <si>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</si>
  <si>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</si>
  <si>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</si>
  <si>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（別紙28）</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</si>
  <si>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</si>
  <si>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</si>
  <si>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</si>
  <si>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</si>
  <si>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</si>
  <si>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</si>
  <si>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</si>
  <si>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</si>
  <si>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</si>
  <si>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</si>
  <si>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</si>
  <si>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</si>
  <si>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</si>
  <si>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</si>
  <si>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</si>
  <si>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</si>
  <si>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</si>
  <si>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</si>
  <si>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</si>
  <si>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</si>
  <si>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</si>
  <si>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</si>
  <si>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</si>
  <si>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</si>
  <si>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</si>
  <si>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</si>
  <si>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</si>
  <si>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</si>
  <si>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</si>
  <si>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</si>
  <si>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</si>
  <si>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</si>
  <si>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</si>
  <si>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</si>
  <si>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</si>
  <si>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</si>
  <si>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</si>
  <si>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</si>
  <si>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</si>
  <si>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</si>
  <si>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</si>
  <si>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</si>
  <si>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</si>
  <si>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</si>
  <si>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</si>
  <si>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</si>
  <si>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</si>
  <si>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（別紙14-4）サービス提供体制強化加算に関する届出書</t>
  </si>
  <si>
    <t>※算定開始の前々月の末日までに、別途「介護職員等処遇改善加算等 処遇改善計画書」の提出が必要</t>
    <phoneticPr fontId="2"/>
  </si>
  <si>
    <t>※必ず提出してください</t>
    <rPh sb="1" eb="2">
      <t>カナラ</t>
    </rPh>
    <rPh sb="3" eb="5">
      <t>テイシュツ</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</si>
  <si>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</si>
  <si>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</si>
  <si>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</si>
  <si>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</si>
  <si>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</si>
  <si>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</si>
  <si>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</si>
  <si>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</si>
  <si>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</si>
  <si>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</si>
  <si>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</si>
  <si>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</si>
  <si>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</si>
  <si>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</si>
  <si>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　※（地域密着型）介護老人福祉施設、介護老人保健施設、介護医療院は記載</t>
    <rPh sb="33" eb="35">
      <t>キサイ</t>
    </rPh>
    <phoneticPr fontId="2"/>
  </si>
  <si>
    <t>（加算Ⅰの場合）
・認知症介護実践リーダー研修又は認知症看護に係る適切な研修の修了証（写）
（加算Ⅱの場合）
・認知症介護実践リーダー研修又は認知症看護に係る適切な研修の修了証（写）
・認知症介護指導者養成研修又は認知症看護に係る適切な研修の修了証（写）
・介護・看護職員ごとの研修計画</t>
    <rPh sb="121" eb="123">
      <t>シュウリョウ</t>
    </rPh>
    <phoneticPr fontId="2"/>
  </si>
  <si>
    <t>（加算Ⅰの場合）
・認知症介護実践リーダー研修又は認知症看護に係る適切な研修の修了証（写）
・認知症介護指導者養成研修又は認知症看護に係る適切な研修の修了証（写）
・介護・看護職員ごとの研修計画
（加算Ⅱの場合）
・認知症介護実践リーダー研修又は認知症看護に係る適切な研修の修了証（写）</t>
    <phoneticPr fontId="2"/>
  </si>
  <si>
    <t>高齢者施設等感染対策向上加算</t>
    <phoneticPr fontId="2"/>
  </si>
  <si>
    <t>（加算Ⅰ）
・医療機関の対応を取り交わしたことがわかるもの（契約書等）
・実地指導の記録
（加算Ⅱ）
・実地指導の記録</t>
    <phoneticPr fontId="2"/>
  </si>
  <si>
    <t>・委員会の議事録
・負担軽減を図るための職員研修の記録</t>
    <phoneticPr fontId="2"/>
  </si>
  <si>
    <t>（参考様式）資格・継続年数要件確認に係る従業者常勤換算一覧表</t>
  </si>
  <si>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</si>
  <si>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</si>
  <si>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</si>
  <si>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浜田地区広域行政組合　管理者</t>
    <rPh sb="11" eb="14">
      <t>カンリシャ</t>
    </rPh>
    <phoneticPr fontId="2"/>
  </si>
  <si>
    <t>様</t>
    <rPh sb="0" eb="1">
      <t>サマ</t>
    </rPh>
    <phoneticPr fontId="2"/>
  </si>
  <si>
    <t>所在地</t>
    <rPh sb="0" eb="3">
      <t>ショザイチ</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</si>
  <si>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</si>
  <si>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</si>
  <si>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</si>
  <si>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</si>
  <si>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</si>
  <si>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</si>
  <si>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</si>
  <si>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</si>
  <si>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</si>
  <si>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</si>
  <si>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</si>
  <si>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</si>
  <si>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</si>
  <si>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</si>
  <si>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</si>
  <si>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</si>
  <si>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</si>
  <si>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</si>
  <si>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</si>
  <si>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</si>
  <si>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</si>
  <si>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</si>
  <si>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</si>
  <si>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</si>
  <si>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</si>
  <si>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</si>
  <si>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</si>
  <si>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</si>
  <si>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</si>
  <si>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</si>
  <si>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</si>
  <si>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</si>
  <si>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</si>
  <si>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（別紙１－３）</t>
    <phoneticPr fontId="2"/>
  </si>
  <si>
    <t>　「体制届」（別紙3-2）に「体制等状況一覧表」（別紙1-3）を添付し、必要に応じて、その他の添付書類を提出してください。</t>
  </si>
  <si>
    <t>体制等状況一覧表（別紙1-3）</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</si>
</sst>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
    <numFmt numFmtId="178" formatCode="#,##0.##"/>
    <numFmt numFmtId="179" formatCode="#,##0.0&quot;人&quot;"/>
    <numFmt numFmtId="180" formatCode="#,##0&quot;人&quot;"/>
    <numFmt numFmtId="181" formatCode="0.0%"/>
    <numFmt numFmtId="182" formatCode="0.0_ "/>
    <numFmt numFmtId="183" formatCode="0.000_ "/>
    <numFmt numFmtId="184" formatCode="[&lt;=999]000;[&lt;=9999]000\-00;000\-0000"/>
  </numFmts>
  <fonts count="8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indexed="8"/>
      <name val="HGSｺﾞｼｯｸM"/>
      <family val="3"/>
      <charset val="128"/>
    </font>
    <font>
      <sz val="10"/>
      <color indexed="8"/>
      <name val="HGSｺﾞｼｯｸM"/>
      <family val="3"/>
      <charset val="128"/>
    </font>
    <font>
      <sz val="8"/>
      <name val="HGSｺﾞｼｯｸM"/>
      <family val="3"/>
      <charset val="128"/>
    </font>
    <font>
      <sz val="14"/>
      <name val="ＭＳ Ｐゴシック"/>
      <family val="3"/>
      <charset val="128"/>
    </font>
    <font>
      <sz val="14"/>
      <color indexed="8"/>
      <name val="ＭＳ Ｐゴシック"/>
      <family val="3"/>
      <charset val="128"/>
    </font>
    <font>
      <sz val="11"/>
      <color indexed="8"/>
      <name val="ＭＳ Ｐゴシック"/>
      <family val="3"/>
      <charset val="128"/>
    </font>
    <font>
      <b/>
      <sz val="11"/>
      <color indexed="10"/>
      <name val="ＭＳ Ｐゴシック"/>
      <family val="3"/>
      <charset val="128"/>
    </font>
    <font>
      <sz val="11"/>
      <name val="ＭＳ ゴシック"/>
      <family val="3"/>
      <charset val="128"/>
    </font>
    <font>
      <u/>
      <sz val="11"/>
      <name val="ＭＳ ゴシック"/>
      <family val="3"/>
      <charset val="128"/>
    </font>
    <font>
      <u/>
      <sz val="11"/>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4"/>
      <name val="ＭＳ ゴシック"/>
      <family val="3"/>
      <charset val="128"/>
    </font>
    <font>
      <sz val="12"/>
      <name val="HG丸ｺﾞｼｯｸM-PRO"/>
      <family val="3"/>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b/>
      <sz val="11"/>
      <color theme="1"/>
      <name val="ＭＳ ゴシック"/>
      <family val="3"/>
      <charset val="128"/>
    </font>
    <font>
      <b/>
      <sz val="11"/>
      <name val="ＭＳ ゴシック"/>
      <family val="3"/>
      <charset val="128"/>
    </font>
    <font>
      <sz val="11"/>
      <color theme="1"/>
      <name val="ＭＳ ゴシック"/>
      <family val="3"/>
      <charset val="128"/>
    </font>
    <font>
      <sz val="10"/>
      <color theme="1"/>
      <name val="ＭＳ ゴシック"/>
      <family val="3"/>
      <charset val="128"/>
    </font>
    <font>
      <sz val="9"/>
      <name val="HGSｺﾞｼｯｸM"/>
      <family val="3"/>
      <charset val="128"/>
    </font>
    <font>
      <u/>
      <sz val="8"/>
      <color indexed="10"/>
      <name val="HGSｺﾞｼｯｸM"/>
      <family val="3"/>
      <charset val="128"/>
    </font>
    <font>
      <u/>
      <sz val="11"/>
      <color theme="10"/>
      <name val="ＭＳ Ｐゴシック"/>
      <family val="3"/>
      <charset val="128"/>
    </font>
    <font>
      <b/>
      <sz val="10"/>
      <name val="ＭＳ Ｐゴシック"/>
      <family val="3"/>
      <charset val="128"/>
    </font>
    <font>
      <sz val="9"/>
      <name val="ＭＳ ゴシック"/>
      <family val="3"/>
      <charset val="128"/>
    </font>
    <font>
      <b/>
      <sz val="9"/>
      <name val="ＭＳ Ｐゴシック"/>
      <family val="3"/>
      <charset val="128"/>
    </font>
    <font>
      <sz val="11"/>
      <color rgb="FFFF0000"/>
      <name val="HGSｺﾞｼｯｸM"/>
      <family val="3"/>
      <charset val="128"/>
    </font>
    <font>
      <sz val="18"/>
      <color theme="0"/>
      <name val="ＭＳ Ｐゴシック"/>
      <family val="3"/>
      <charset val="128"/>
    </font>
    <font>
      <sz val="10"/>
      <name val="MS UI Gothic"/>
      <family val="3"/>
      <charset val="128"/>
    </font>
    <font>
      <u/>
      <sz val="11"/>
      <color indexed="36"/>
      <name val="ＭＳ Ｐゴシック"/>
      <family val="3"/>
      <charset val="128"/>
    </font>
    <font>
      <b/>
      <sz val="11"/>
      <name val="HGSｺﾞｼｯｸM"/>
      <family val="3"/>
      <charset val="128"/>
    </font>
    <font>
      <strike/>
      <sz val="10"/>
      <name val="HGSｺﾞｼｯｸM"/>
      <family val="3"/>
      <charset val="128"/>
    </font>
    <font>
      <sz val="10.5"/>
      <name val="HGSｺﾞｼｯｸM"/>
      <family val="3"/>
      <charset val="128"/>
    </font>
    <font>
      <u/>
      <sz val="1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indexed="9"/>
        <bgColor indexed="64"/>
      </patternFill>
    </fill>
    <fill>
      <gradientFill degree="90">
        <stop position="0">
          <color theme="0"/>
        </stop>
        <stop position="0.5">
          <color theme="4"/>
        </stop>
        <stop position="1">
          <color theme="0"/>
        </stop>
      </gradientFill>
    </fill>
  </fills>
  <borders count="22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0">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73" fillId="0" borderId="0" applyNumberFormat="0" applyFill="0" applyBorder="0" applyAlignment="0" applyProtection="0"/>
    <xf numFmtId="0" fontId="79" fillId="0" borderId="0">
      <alignment vertical="center"/>
    </xf>
    <xf numFmtId="0" fontId="79" fillId="0" borderId="0">
      <alignment vertical="center"/>
    </xf>
    <xf numFmtId="38" fontId="6" fillId="0" borderId="0" applyFont="0" applyFill="0" applyBorder="0" applyAlignment="0" applyProtection="0">
      <alignment vertical="center"/>
    </xf>
    <xf numFmtId="0" fontId="6" fillId="0" borderId="0"/>
  </cellStyleXfs>
  <cellXfs count="145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27" fillId="0" borderId="0" xfId="0" applyFont="1" applyAlignment="1">
      <alignment horizontal="left" vertical="center"/>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7" xfId="0" applyFont="1" applyBorder="1" applyAlignment="1">
      <alignment horizontal="left" vertical="center"/>
    </xf>
    <xf numFmtId="0" fontId="3" fillId="0" borderId="47" xfId="0" applyFont="1" applyBorder="1" applyAlignment="1">
      <alignment horizontal="center" vertical="center"/>
    </xf>
    <xf numFmtId="0" fontId="3" fillId="0" borderId="47" xfId="0" applyFont="1" applyBorder="1" applyAlignment="1">
      <alignment vertical="center" wrapText="1"/>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xf>
    <xf numFmtId="0" fontId="28" fillId="0" borderId="0" xfId="42" applyFont="1">
      <alignment vertical="center"/>
    </xf>
    <xf numFmtId="0" fontId="28" fillId="0" borderId="0" xfId="42" applyFont="1" applyAlignment="1">
      <alignment horizontal="left" vertical="center"/>
    </xf>
    <xf numFmtId="0" fontId="29" fillId="0" borderId="0" xfId="42" applyFont="1" applyAlignment="1">
      <alignment horizontal="left" vertical="center"/>
    </xf>
    <xf numFmtId="0" fontId="29" fillId="0" borderId="0" xfId="42" applyFont="1" applyAlignment="1">
      <alignment horizontal="right" vertical="center"/>
    </xf>
    <xf numFmtId="0" fontId="29" fillId="0" borderId="0" xfId="42" applyFont="1">
      <alignment vertical="center"/>
    </xf>
    <xf numFmtId="0" fontId="29" fillId="33" borderId="0" xfId="42" applyFont="1" applyFill="1">
      <alignment vertical="center"/>
    </xf>
    <xf numFmtId="0" fontId="29" fillId="33" borderId="0" xfId="42" applyFont="1" applyFill="1" applyAlignment="1">
      <alignment horizontal="center" vertical="center"/>
    </xf>
    <xf numFmtId="0" fontId="28" fillId="33" borderId="0" xfId="42" quotePrefix="1" applyFont="1" applyFill="1">
      <alignment vertical="center"/>
    </xf>
    <xf numFmtId="0" fontId="29" fillId="0" borderId="0" xfId="42" applyFont="1" applyAlignment="1">
      <alignment horizontal="center" vertical="center"/>
    </xf>
    <xf numFmtId="0" fontId="28" fillId="0" borderId="0" xfId="42" applyFont="1" applyAlignment="1">
      <alignment horizontal="right" vertical="center"/>
    </xf>
    <xf numFmtId="20" fontId="28" fillId="33" borderId="0" xfId="42" applyNumberFormat="1" applyFont="1" applyFill="1">
      <alignment vertical="center"/>
    </xf>
    <xf numFmtId="0" fontId="28" fillId="33" borderId="0" xfId="42" applyFont="1" applyFill="1" applyAlignment="1">
      <alignment horizontal="center" vertical="center"/>
    </xf>
    <xf numFmtId="0" fontId="28" fillId="33" borderId="0" xfId="42" applyFont="1" applyFill="1">
      <alignment vertical="center"/>
    </xf>
    <xf numFmtId="0" fontId="31" fillId="0" borderId="0" xfId="42" applyFont="1">
      <alignment vertical="center"/>
    </xf>
    <xf numFmtId="0" fontId="28" fillId="0" borderId="0" xfId="42" applyFont="1" applyAlignment="1">
      <alignment horizontal="center" vertical="center"/>
    </xf>
    <xf numFmtId="0" fontId="28" fillId="33" borderId="0" xfId="42" applyFont="1" applyFill="1" applyAlignment="1">
      <alignment horizontal="left" vertical="center"/>
    </xf>
    <xf numFmtId="20" fontId="28" fillId="0" borderId="0" xfId="42" applyNumberFormat="1" applyFont="1">
      <alignment vertical="center"/>
    </xf>
    <xf numFmtId="176" fontId="28" fillId="0" borderId="0" xfId="42" applyNumberFormat="1" applyFont="1">
      <alignment vertical="center"/>
    </xf>
    <xf numFmtId="0" fontId="31" fillId="0" borderId="0" xfId="42" applyFont="1" applyAlignment="1">
      <alignment horizontal="left" vertical="center"/>
    </xf>
    <xf numFmtId="0" fontId="32" fillId="0" borderId="0" xfId="42" applyFont="1">
      <alignment vertical="center"/>
    </xf>
    <xf numFmtId="0" fontId="32" fillId="0" borderId="0" xfId="42" applyFont="1" applyAlignment="1">
      <alignment horizontal="left" vertical="center"/>
    </xf>
    <xf numFmtId="0" fontId="32" fillId="0" borderId="0" xfId="42" applyFont="1" applyAlignment="1">
      <alignment horizontal="right" vertical="center"/>
    </xf>
    <xf numFmtId="0" fontId="28" fillId="0" borderId="61" xfId="42" applyFont="1" applyBorder="1" applyAlignment="1">
      <alignment horizontal="center" vertical="center" wrapText="1"/>
    </xf>
    <xf numFmtId="0" fontId="28" fillId="0" borderId="60" xfId="42" applyFont="1" applyBorder="1" applyAlignment="1">
      <alignment horizontal="center" vertical="center" wrapText="1"/>
    </xf>
    <xf numFmtId="0" fontId="28" fillId="0" borderId="58" xfId="42" applyFont="1" applyBorder="1" applyAlignment="1">
      <alignment vertical="center" wrapText="1"/>
    </xf>
    <xf numFmtId="0" fontId="28" fillId="0" borderId="59" xfId="42" applyFont="1" applyBorder="1" applyAlignment="1">
      <alignment vertical="center" wrapText="1"/>
    </xf>
    <xf numFmtId="0" fontId="28" fillId="0" borderId="17" xfId="42" applyFont="1" applyBorder="1" applyAlignment="1">
      <alignment horizontal="center" vertical="center" wrapText="1"/>
    </xf>
    <xf numFmtId="0" fontId="28" fillId="0" borderId="27" xfId="42" applyFont="1" applyBorder="1" applyAlignment="1">
      <alignment horizontal="center" vertical="center" wrapText="1"/>
    </xf>
    <xf numFmtId="0" fontId="28" fillId="0" borderId="0" xfId="42" applyFont="1" applyAlignment="1">
      <alignment vertical="center" wrapText="1"/>
    </xf>
    <xf numFmtId="0" fontId="28" fillId="0" borderId="66" xfId="42" applyFont="1" applyBorder="1" applyAlignment="1">
      <alignment vertical="center" wrapText="1"/>
    </xf>
    <xf numFmtId="0" fontId="31" fillId="0" borderId="8" xfId="42" applyFont="1" applyBorder="1" applyAlignment="1">
      <alignment horizontal="center" vertical="center"/>
    </xf>
    <xf numFmtId="0" fontId="31" fillId="0" borderId="2" xfId="42" applyFont="1" applyBorder="1" applyAlignment="1">
      <alignment horizontal="center" vertical="center"/>
    </xf>
    <xf numFmtId="0" fontId="31" fillId="0" borderId="70" xfId="42" applyFont="1" applyBorder="1" applyAlignment="1">
      <alignment horizontal="center" vertical="center"/>
    </xf>
    <xf numFmtId="0" fontId="31" fillId="0" borderId="71" xfId="42" applyFont="1" applyBorder="1" applyAlignment="1">
      <alignment horizontal="center" vertical="center"/>
    </xf>
    <xf numFmtId="0" fontId="28" fillId="0" borderId="78" xfId="42" applyFont="1" applyBorder="1" applyAlignment="1">
      <alignment horizontal="center" vertical="center" wrapText="1"/>
    </xf>
    <xf numFmtId="0" fontId="28" fillId="0" borderId="77" xfId="42" applyFont="1" applyBorder="1" applyAlignment="1">
      <alignment horizontal="center" vertical="center" wrapText="1"/>
    </xf>
    <xf numFmtId="0" fontId="28" fillId="0" borderId="75" xfId="42" applyFont="1" applyBorder="1" applyAlignment="1">
      <alignment vertical="center" wrapText="1"/>
    </xf>
    <xf numFmtId="0" fontId="28" fillId="0" borderId="76" xfId="42" applyFont="1" applyBorder="1" applyAlignment="1">
      <alignment vertical="center" wrapText="1"/>
    </xf>
    <xf numFmtId="0" fontId="31" fillId="0" borderId="79" xfId="42" applyFont="1" applyBorder="1" applyAlignment="1">
      <alignment horizontal="center" vertical="center" wrapText="1"/>
    </xf>
    <xf numFmtId="0" fontId="31" fillId="0" borderId="80" xfId="42" applyFont="1" applyBorder="1" applyAlignment="1">
      <alignment horizontal="center" vertical="center" wrapText="1"/>
    </xf>
    <xf numFmtId="0" fontId="31" fillId="0" borderId="81" xfId="42" applyFont="1" applyBorder="1" applyAlignment="1">
      <alignment horizontal="center" vertical="center" wrapText="1"/>
    </xf>
    <xf numFmtId="0" fontId="31" fillId="0" borderId="82" xfId="42" applyFont="1" applyBorder="1" applyAlignment="1">
      <alignment horizontal="center" vertical="center" wrapText="1"/>
    </xf>
    <xf numFmtId="0" fontId="28" fillId="33" borderId="61" xfId="42" applyFont="1" applyFill="1" applyBorder="1" applyAlignment="1">
      <alignment horizontal="center" vertical="center" shrinkToFit="1"/>
    </xf>
    <xf numFmtId="0" fontId="28" fillId="33" borderId="60" xfId="42" applyFont="1" applyFill="1" applyBorder="1" applyAlignment="1">
      <alignment horizontal="center" vertical="center" shrinkToFit="1"/>
    </xf>
    <xf numFmtId="0" fontId="32" fillId="0" borderId="61" xfId="42" applyFont="1" applyBorder="1">
      <alignment vertical="center"/>
    </xf>
    <xf numFmtId="0" fontId="32" fillId="0" borderId="58" xfId="42" applyFont="1" applyBorder="1">
      <alignment vertical="center"/>
    </xf>
    <xf numFmtId="0" fontId="32" fillId="0" borderId="59" xfId="42" applyFont="1" applyBorder="1">
      <alignment vertical="center"/>
    </xf>
    <xf numFmtId="0" fontId="28" fillId="34" borderId="90" xfId="42" applyFont="1" applyFill="1" applyBorder="1" applyAlignment="1" applyProtection="1">
      <alignment horizontal="center" vertical="center" shrinkToFit="1"/>
      <protection locked="0"/>
    </xf>
    <xf numFmtId="0" fontId="28" fillId="34" borderId="91" xfId="42" applyFont="1" applyFill="1" applyBorder="1" applyAlignment="1" applyProtection="1">
      <alignment horizontal="center" vertical="center" shrinkToFit="1"/>
      <protection locked="0"/>
    </xf>
    <xf numFmtId="0" fontId="28" fillId="34" borderId="92" xfId="42" applyFont="1" applyFill="1" applyBorder="1" applyAlignment="1" applyProtection="1">
      <alignment horizontal="center" vertical="center" shrinkToFit="1"/>
      <protection locked="0"/>
    </xf>
    <xf numFmtId="0" fontId="28" fillId="33" borderId="17" xfId="42" applyFont="1" applyFill="1" applyBorder="1" applyAlignment="1">
      <alignment horizontal="center" vertical="center" shrinkToFit="1"/>
    </xf>
    <xf numFmtId="0" fontId="28" fillId="33" borderId="27" xfId="42" applyFont="1" applyFill="1" applyBorder="1" applyAlignment="1">
      <alignment horizontal="center" vertical="center" shrinkToFit="1"/>
    </xf>
    <xf numFmtId="0" fontId="32" fillId="0" borderId="97" xfId="42" applyFont="1" applyBorder="1">
      <alignment vertical="center"/>
    </xf>
    <xf numFmtId="0" fontId="32" fillId="0" borderId="98" xfId="42" applyFont="1" applyBorder="1">
      <alignment vertical="center"/>
    </xf>
    <xf numFmtId="0" fontId="32" fillId="0" borderId="99" xfId="42" applyFont="1" applyBorder="1">
      <alignment vertical="center"/>
    </xf>
    <xf numFmtId="177" fontId="28" fillId="0" borderId="100" xfId="42" applyNumberFormat="1" applyFont="1" applyBorder="1" applyAlignment="1">
      <alignment horizontal="center" vertical="center" shrinkToFit="1"/>
    </xf>
    <xf numFmtId="177" fontId="28" fillId="0" borderId="101" xfId="42" applyNumberFormat="1" applyFont="1" applyBorder="1" applyAlignment="1">
      <alignment horizontal="center" vertical="center" shrinkToFit="1"/>
    </xf>
    <xf numFmtId="177" fontId="28" fillId="0" borderId="102" xfId="42" applyNumberFormat="1" applyFont="1" applyBorder="1" applyAlignment="1">
      <alignment horizontal="center" vertical="center" shrinkToFit="1"/>
    </xf>
    <xf numFmtId="0" fontId="28" fillId="33" borderId="3" xfId="42" applyFont="1" applyFill="1" applyBorder="1" applyAlignment="1">
      <alignment horizontal="center" vertical="center" shrinkToFit="1"/>
    </xf>
    <xf numFmtId="0" fontId="28" fillId="33" borderId="1" xfId="42" applyFont="1" applyFill="1" applyBorder="1" applyAlignment="1">
      <alignment horizontal="center" vertical="center" shrinkToFit="1"/>
    </xf>
    <xf numFmtId="0" fontId="32" fillId="0" borderId="3" xfId="42" applyFont="1" applyBorder="1">
      <alignment vertical="center"/>
    </xf>
    <xf numFmtId="0" fontId="32" fillId="0" borderId="4" xfId="42" applyFont="1" applyBorder="1">
      <alignment vertical="center"/>
    </xf>
    <xf numFmtId="0" fontId="32" fillId="0" borderId="106" xfId="42" applyFont="1" applyBorder="1">
      <alignment vertical="center"/>
    </xf>
    <xf numFmtId="0" fontId="28" fillId="34" borderId="107" xfId="42" applyFont="1" applyFill="1" applyBorder="1" applyAlignment="1" applyProtection="1">
      <alignment horizontal="center" vertical="center" shrinkToFit="1"/>
      <protection locked="0"/>
    </xf>
    <xf numFmtId="0" fontId="28" fillId="34" borderId="108" xfId="42" applyFont="1" applyFill="1" applyBorder="1" applyAlignment="1" applyProtection="1">
      <alignment horizontal="center" vertical="center" shrinkToFit="1"/>
      <protection locked="0"/>
    </xf>
    <xf numFmtId="0" fontId="28" fillId="34" borderId="109" xfId="42" applyFont="1" applyFill="1" applyBorder="1" applyAlignment="1" applyProtection="1">
      <alignment horizontal="center" vertical="center" shrinkToFit="1"/>
      <protection locked="0"/>
    </xf>
    <xf numFmtId="0" fontId="28" fillId="34" borderId="110" xfId="42" applyFont="1" applyFill="1" applyBorder="1" applyAlignment="1" applyProtection="1">
      <alignment horizontal="center" vertical="center" shrinkToFit="1"/>
      <protection locked="0"/>
    </xf>
    <xf numFmtId="0" fontId="32" fillId="0" borderId="114" xfId="42" applyFont="1" applyBorder="1">
      <alignment vertical="center"/>
    </xf>
    <xf numFmtId="0" fontId="32" fillId="0" borderId="115" xfId="42" applyFont="1" applyBorder="1">
      <alignment vertical="center"/>
    </xf>
    <xf numFmtId="0" fontId="32" fillId="0" borderId="116" xfId="42" applyFont="1" applyBorder="1">
      <alignment vertical="center"/>
    </xf>
    <xf numFmtId="0" fontId="32" fillId="0" borderId="17" xfId="42" applyFont="1" applyBorder="1">
      <alignment vertical="center"/>
    </xf>
    <xf numFmtId="0" fontId="32" fillId="0" borderId="66" xfId="42" applyFont="1" applyBorder="1">
      <alignment vertical="center"/>
    </xf>
    <xf numFmtId="0" fontId="28" fillId="33" borderId="16" xfId="42" applyFont="1" applyFill="1" applyBorder="1" applyAlignment="1">
      <alignment horizontal="center" vertical="center" shrinkToFit="1"/>
    </xf>
    <xf numFmtId="0" fontId="28" fillId="33" borderId="15" xfId="42" applyFont="1" applyFill="1" applyBorder="1" applyAlignment="1">
      <alignment horizontal="center" vertical="center" shrinkToFit="1"/>
    </xf>
    <xf numFmtId="0" fontId="32" fillId="0" borderId="121" xfId="42" applyFont="1" applyBorder="1">
      <alignment vertical="center"/>
    </xf>
    <xf numFmtId="0" fontId="32" fillId="0" borderId="122" xfId="42" applyFont="1" applyBorder="1">
      <alignment vertical="center"/>
    </xf>
    <xf numFmtId="0" fontId="32" fillId="0" borderId="123" xfId="42" applyFont="1" applyBorder="1">
      <alignment vertical="center"/>
    </xf>
    <xf numFmtId="0" fontId="28" fillId="33" borderId="78" xfId="42" applyFont="1" applyFill="1" applyBorder="1" applyAlignment="1">
      <alignment horizontal="center" vertical="center" shrinkToFit="1"/>
    </xf>
    <xf numFmtId="0" fontId="28" fillId="33" borderId="77" xfId="42" applyFont="1" applyFill="1" applyBorder="1" applyAlignment="1">
      <alignment horizontal="center" vertical="center" shrinkToFit="1"/>
    </xf>
    <xf numFmtId="0" fontId="32" fillId="0" borderId="128" xfId="42" applyFont="1" applyBorder="1">
      <alignment vertical="center"/>
    </xf>
    <xf numFmtId="0" fontId="32" fillId="0" borderId="129" xfId="42" applyFont="1" applyBorder="1">
      <alignment vertical="center"/>
    </xf>
    <xf numFmtId="0" fontId="32" fillId="0" borderId="130" xfId="42" applyFont="1" applyBorder="1">
      <alignment vertical="center"/>
    </xf>
    <xf numFmtId="177" fontId="28" fillId="0" borderId="131" xfId="42" applyNumberFormat="1" applyFont="1" applyBorder="1" applyAlignment="1">
      <alignment horizontal="center" vertical="center" shrinkToFit="1"/>
    </xf>
    <xf numFmtId="177" fontId="28" fillId="0" borderId="132" xfId="42" applyNumberFormat="1" applyFont="1" applyBorder="1" applyAlignment="1">
      <alignment horizontal="center" vertical="center" shrinkToFit="1"/>
    </xf>
    <xf numFmtId="177" fontId="28" fillId="0" borderId="133" xfId="42" applyNumberFormat="1" applyFont="1" applyBorder="1" applyAlignment="1">
      <alignment horizontal="center" vertical="center" shrinkToFit="1"/>
    </xf>
    <xf numFmtId="177" fontId="28" fillId="0" borderId="134" xfId="42" applyNumberFormat="1" applyFont="1" applyBorder="1" applyAlignment="1">
      <alignment horizontal="center" vertical="center" shrinkToFit="1"/>
    </xf>
    <xf numFmtId="0" fontId="32" fillId="33" borderId="0" xfId="42" applyFont="1" applyFill="1" applyAlignment="1">
      <alignment horizontal="center" vertical="center"/>
    </xf>
    <xf numFmtId="0" fontId="32" fillId="33" borderId="0" xfId="42" applyFont="1" applyFill="1" applyAlignment="1" applyProtection="1">
      <alignment horizontal="center" vertical="center" shrinkToFit="1"/>
      <protection locked="0"/>
    </xf>
    <xf numFmtId="0" fontId="32" fillId="33" borderId="0" xfId="42" applyFont="1" applyFill="1" applyAlignment="1" applyProtection="1">
      <alignment horizontal="center" vertical="center" wrapText="1"/>
      <protection locked="0"/>
    </xf>
    <xf numFmtId="0" fontId="32" fillId="33" borderId="0" xfId="42" applyFont="1" applyFill="1" applyAlignment="1" applyProtection="1">
      <alignment horizontal="left" vertical="center" wrapText="1"/>
      <protection locked="0"/>
    </xf>
    <xf numFmtId="0" fontId="3" fillId="33" borderId="0" xfId="42" applyFont="1" applyFill="1">
      <alignment vertical="center"/>
    </xf>
    <xf numFmtId="0" fontId="4" fillId="33" borderId="0" xfId="42" applyFont="1" applyFill="1">
      <alignment vertical="center"/>
    </xf>
    <xf numFmtId="0" fontId="4" fillId="33" borderId="0" xfId="42" applyFont="1" applyFill="1" applyAlignment="1">
      <alignment horizontal="center" vertical="center"/>
    </xf>
    <xf numFmtId="0" fontId="32" fillId="33" borderId="0" xfId="42" applyFont="1" applyFill="1" applyAlignment="1">
      <alignment horizontal="center" vertical="center" wrapText="1"/>
    </xf>
    <xf numFmtId="1" fontId="32" fillId="33" borderId="0" xfId="42" applyNumberFormat="1" applyFont="1" applyFill="1" applyAlignment="1">
      <alignment horizontal="center" vertical="center" wrapText="1"/>
    </xf>
    <xf numFmtId="0" fontId="31" fillId="33" borderId="0" xfId="42" applyFont="1" applyFill="1" applyAlignment="1" applyProtection="1">
      <alignment horizontal="center" vertical="center" wrapText="1"/>
      <protection locked="0"/>
    </xf>
    <xf numFmtId="0" fontId="31" fillId="33" borderId="0" xfId="42" applyFont="1" applyFill="1" applyAlignment="1">
      <alignment horizontal="center" vertical="center" wrapText="1"/>
    </xf>
    <xf numFmtId="1" fontId="31" fillId="33" borderId="0" xfId="42" applyNumberFormat="1" applyFont="1" applyFill="1" applyAlignment="1">
      <alignment horizontal="center" vertical="center" wrapText="1"/>
    </xf>
    <xf numFmtId="0" fontId="31" fillId="0" borderId="0" xfId="42" applyFont="1" applyAlignment="1">
      <alignment horizontal="centerContinuous" vertical="center"/>
    </xf>
    <xf numFmtId="178" fontId="31" fillId="0" borderId="0" xfId="42" applyNumberFormat="1" applyFont="1">
      <alignment vertical="center"/>
    </xf>
    <xf numFmtId="0" fontId="31" fillId="0" borderId="0" xfId="42" applyFont="1" applyAlignment="1">
      <alignment horizontal="center" vertical="center"/>
    </xf>
    <xf numFmtId="180" fontId="32" fillId="33" borderId="0" xfId="42" applyNumberFormat="1" applyFont="1" applyFill="1" applyAlignment="1">
      <alignment horizontal="center" vertical="center"/>
    </xf>
    <xf numFmtId="0" fontId="31" fillId="33" borderId="0" xfId="42" applyFont="1" applyFill="1" applyAlignment="1" applyProtection="1">
      <alignment horizontal="center" vertical="center" shrinkToFit="1"/>
      <protection locked="0"/>
    </xf>
    <xf numFmtId="0" fontId="31" fillId="33" borderId="0" xfId="42" applyFont="1" applyFill="1" applyAlignment="1" applyProtection="1">
      <alignment horizontal="left" vertical="center" wrapText="1"/>
      <protection locked="0"/>
    </xf>
    <xf numFmtId="0" fontId="31" fillId="33" borderId="0" xfId="42" applyFont="1" applyFill="1">
      <alignment vertical="center"/>
    </xf>
    <xf numFmtId="0" fontId="31" fillId="33" borderId="0" xfId="42" applyFont="1" applyFill="1" applyAlignment="1">
      <alignment horizontal="center" vertical="center"/>
    </xf>
    <xf numFmtId="0" fontId="31" fillId="0" borderId="0" xfId="42" applyFont="1" applyAlignment="1">
      <alignment horizontal="right" vertical="center"/>
    </xf>
    <xf numFmtId="0" fontId="32" fillId="0" borderId="0" xfId="42" applyFont="1" applyAlignment="1">
      <alignment horizontal="left" vertical="center" wrapText="1"/>
    </xf>
    <xf numFmtId="0" fontId="32" fillId="0" borderId="0" xfId="42" applyFont="1" applyAlignment="1">
      <alignment vertical="center" textRotation="90"/>
    </xf>
    <xf numFmtId="0" fontId="34" fillId="33" borderId="0" xfId="42" applyFont="1" applyFill="1" applyAlignment="1">
      <alignment horizontal="left" vertical="center"/>
    </xf>
    <xf numFmtId="0" fontId="35" fillId="33" borderId="0" xfId="42" applyFont="1" applyFill="1" applyAlignment="1">
      <alignment horizontal="center" vertical="center"/>
    </xf>
    <xf numFmtId="0" fontId="35" fillId="33" borderId="0" xfId="42" applyFont="1" applyFill="1">
      <alignment vertical="center"/>
    </xf>
    <xf numFmtId="0" fontId="35" fillId="33" borderId="0" xfId="42" applyFont="1" applyFill="1" applyAlignment="1">
      <alignment horizontal="left" vertical="center"/>
    </xf>
    <xf numFmtId="0" fontId="36" fillId="33" borderId="0" xfId="42" applyFont="1" applyFill="1">
      <alignment vertical="center"/>
    </xf>
    <xf numFmtId="0" fontId="36" fillId="33" borderId="0" xfId="42" applyFont="1" applyFill="1" applyAlignment="1">
      <alignment horizontal="left" vertical="center"/>
    </xf>
    <xf numFmtId="0" fontId="35" fillId="33" borderId="0" xfId="42" applyFont="1" applyFill="1" applyAlignment="1" applyProtection="1">
      <alignment horizontal="center" vertical="center"/>
      <protection locked="0"/>
    </xf>
    <xf numFmtId="0" fontId="35" fillId="36" borderId="2" xfId="42" applyFont="1" applyFill="1" applyBorder="1" applyAlignment="1" applyProtection="1">
      <alignment horizontal="center" vertical="center"/>
      <protection locked="0"/>
    </xf>
    <xf numFmtId="0" fontId="35" fillId="36" borderId="0" xfId="42" applyFont="1" applyFill="1" applyAlignment="1" applyProtection="1">
      <alignment horizontal="center" vertical="center"/>
      <protection locked="0"/>
    </xf>
    <xf numFmtId="20" fontId="35" fillId="36" borderId="2" xfId="42" applyNumberFormat="1" applyFont="1" applyFill="1" applyBorder="1" applyAlignment="1" applyProtection="1">
      <alignment horizontal="center" vertical="center"/>
      <protection locked="0"/>
    </xf>
    <xf numFmtId="0" fontId="35" fillId="33" borderId="0" xfId="42" applyFont="1" applyFill="1" applyAlignment="1" applyProtection="1">
      <alignment horizontal="right" vertical="center"/>
      <protection locked="0"/>
    </xf>
    <xf numFmtId="0" fontId="35" fillId="33" borderId="0" xfId="42" applyFont="1" applyFill="1" applyProtection="1">
      <alignment vertical="center"/>
      <protection locked="0"/>
    </xf>
    <xf numFmtId="0" fontId="35" fillId="33" borderId="2" xfId="42" applyFont="1" applyFill="1" applyBorder="1" applyAlignment="1">
      <alignment horizontal="center" vertical="center"/>
    </xf>
    <xf numFmtId="0" fontId="35" fillId="36" borderId="2" xfId="42" applyFont="1" applyFill="1" applyBorder="1" applyAlignment="1" applyProtection="1">
      <alignment horizontal="left" vertical="center"/>
      <protection locked="0"/>
    </xf>
    <xf numFmtId="20" fontId="35" fillId="33" borderId="2" xfId="42" applyNumberFormat="1" applyFont="1" applyFill="1" applyBorder="1" applyAlignment="1" applyProtection="1">
      <alignment horizontal="center" vertical="center"/>
      <protection locked="0"/>
    </xf>
    <xf numFmtId="0" fontId="37" fillId="36" borderId="25" xfId="42" applyFont="1" applyFill="1" applyBorder="1" applyAlignment="1" applyProtection="1">
      <alignment horizontal="center" vertical="center"/>
      <protection locked="0"/>
    </xf>
    <xf numFmtId="0" fontId="37" fillId="36" borderId="30" xfId="42" applyFont="1" applyFill="1" applyBorder="1" applyAlignment="1" applyProtection="1">
      <alignment horizontal="center" vertical="center"/>
      <protection locked="0"/>
    </xf>
    <xf numFmtId="0" fontId="37" fillId="36" borderId="28" xfId="42" applyFont="1" applyFill="1" applyBorder="1" applyAlignment="1" applyProtection="1">
      <alignment horizontal="center" vertical="center"/>
      <protection locked="0"/>
    </xf>
    <xf numFmtId="0" fontId="1" fillId="33" borderId="0" xfId="42" applyFill="1">
      <alignment vertical="center"/>
    </xf>
    <xf numFmtId="0" fontId="32" fillId="33" borderId="0" xfId="42" applyFont="1" applyFill="1" applyAlignment="1">
      <alignment horizontal="left" vertical="center"/>
    </xf>
    <xf numFmtId="0" fontId="38" fillId="33" borderId="0" xfId="42" applyFont="1" applyFill="1" applyAlignment="1">
      <alignment horizontal="left" vertical="center"/>
    </xf>
    <xf numFmtId="0" fontId="32" fillId="33" borderId="0" xfId="42" applyFont="1" applyFill="1">
      <alignment vertical="center"/>
    </xf>
    <xf numFmtId="0" fontId="32" fillId="36" borderId="2" xfId="42" applyFont="1" applyFill="1" applyBorder="1" applyAlignment="1">
      <alignment horizontal="left" vertical="center"/>
    </xf>
    <xf numFmtId="0" fontId="32" fillId="34" borderId="2" xfId="42" applyFont="1" applyFill="1" applyBorder="1" applyAlignment="1">
      <alignment horizontal="left" vertical="center"/>
    </xf>
    <xf numFmtId="0" fontId="39" fillId="33" borderId="0" xfId="42" applyFont="1" applyFill="1" applyAlignment="1">
      <alignment horizontal="left" vertical="center"/>
    </xf>
    <xf numFmtId="0" fontId="32" fillId="33" borderId="2" xfId="42" applyFont="1" applyFill="1" applyBorder="1" applyAlignment="1">
      <alignment horizontal="center" vertical="center"/>
    </xf>
    <xf numFmtId="0" fontId="32" fillId="33" borderId="2" xfId="42" applyFont="1" applyFill="1" applyBorder="1" applyAlignment="1">
      <alignment horizontal="left" vertical="center"/>
    </xf>
    <xf numFmtId="0" fontId="40" fillId="33" borderId="0" xfId="42" applyFont="1" applyFill="1">
      <alignment vertical="center"/>
    </xf>
    <xf numFmtId="0" fontId="40" fillId="33" borderId="0" xfId="42" applyFont="1" applyFill="1" applyAlignment="1">
      <alignment horizontal="left" vertical="center"/>
    </xf>
    <xf numFmtId="0" fontId="8" fillId="33" borderId="0" xfId="42" applyFont="1" applyFill="1">
      <alignment vertical="center"/>
    </xf>
    <xf numFmtId="0" fontId="40" fillId="33" borderId="0" xfId="42" applyFont="1" applyFill="1" applyAlignment="1">
      <alignment vertical="center" shrinkToFit="1"/>
    </xf>
    <xf numFmtId="0" fontId="32" fillId="33" borderId="0" xfId="42" applyFont="1" applyFill="1" applyAlignment="1">
      <alignment vertical="center" wrapText="1"/>
    </xf>
    <xf numFmtId="0" fontId="42" fillId="33" borderId="0" xfId="42" applyFont="1" applyFill="1" applyAlignment="1">
      <alignment horizontal="left" vertical="center"/>
    </xf>
    <xf numFmtId="0" fontId="42" fillId="0" borderId="0" xfId="42" applyFont="1" applyAlignment="1">
      <alignment horizontal="left" vertical="center"/>
    </xf>
    <xf numFmtId="0" fontId="32" fillId="33" borderId="2" xfId="42" applyFont="1" applyFill="1" applyBorder="1" applyAlignment="1">
      <alignment horizontal="right" vertical="center"/>
    </xf>
    <xf numFmtId="0" fontId="32" fillId="33" borderId="2" xfId="42" applyFont="1" applyFill="1" applyBorder="1" applyAlignment="1">
      <alignment vertical="center" shrinkToFit="1"/>
    </xf>
    <xf numFmtId="0" fontId="1" fillId="33" borderId="137" xfId="42" applyFill="1" applyBorder="1" applyAlignment="1">
      <alignment horizontal="center" vertical="center"/>
    </xf>
    <xf numFmtId="0" fontId="44" fillId="33" borderId="138" xfId="42" applyFont="1" applyFill="1" applyBorder="1" applyAlignment="1">
      <alignment horizontal="center" vertical="center"/>
    </xf>
    <xf numFmtId="0" fontId="44" fillId="33" borderId="139" xfId="42" applyFont="1" applyFill="1" applyBorder="1" applyAlignment="1">
      <alignment horizontal="center" vertical="center"/>
    </xf>
    <xf numFmtId="0" fontId="45" fillId="33" borderId="139" xfId="42" applyFont="1" applyFill="1" applyBorder="1" applyAlignment="1">
      <alignment horizontal="center" vertical="center"/>
    </xf>
    <xf numFmtId="0" fontId="46" fillId="33" borderId="140" xfId="42" applyFont="1" applyFill="1" applyBorder="1" applyAlignment="1">
      <alignment horizontal="center" vertical="center"/>
    </xf>
    <xf numFmtId="0" fontId="46" fillId="33" borderId="89" xfId="42" applyFont="1" applyFill="1" applyBorder="1" applyAlignment="1">
      <alignment vertical="center" shrinkToFit="1"/>
    </xf>
    <xf numFmtId="0" fontId="46" fillId="33" borderId="141" xfId="42" applyFont="1" applyFill="1" applyBorder="1" applyAlignment="1">
      <alignment vertical="center" shrinkToFit="1"/>
    </xf>
    <xf numFmtId="0" fontId="46" fillId="33" borderId="141" xfId="42" applyFont="1" applyFill="1" applyBorder="1">
      <alignment vertical="center"/>
    </xf>
    <xf numFmtId="0" fontId="46" fillId="33" borderId="142" xfId="42" applyFont="1" applyFill="1" applyBorder="1">
      <alignment vertical="center"/>
    </xf>
    <xf numFmtId="0" fontId="46" fillId="33" borderId="8" xfId="42" applyFont="1" applyFill="1" applyBorder="1" applyAlignment="1">
      <alignment vertical="center" shrinkToFit="1"/>
    </xf>
    <xf numFmtId="0" fontId="46" fillId="33" borderId="2" xfId="42" applyFont="1" applyFill="1" applyBorder="1" applyAlignment="1">
      <alignment vertical="center" shrinkToFit="1"/>
    </xf>
    <xf numFmtId="0" fontId="46" fillId="33" borderId="2" xfId="42" applyFont="1" applyFill="1" applyBorder="1">
      <alignment vertical="center"/>
    </xf>
    <xf numFmtId="0" fontId="46" fillId="33" borderId="70" xfId="42" applyFont="1" applyFill="1" applyBorder="1">
      <alignment vertical="center"/>
    </xf>
    <xf numFmtId="0" fontId="45" fillId="33" borderId="8" xfId="42" applyFont="1" applyFill="1" applyBorder="1">
      <alignment vertical="center"/>
    </xf>
    <xf numFmtId="0" fontId="45" fillId="33" borderId="82" xfId="42" applyFont="1" applyFill="1" applyBorder="1">
      <alignment vertical="center"/>
    </xf>
    <xf numFmtId="0" fontId="46" fillId="33" borderId="80" xfId="42" applyFont="1" applyFill="1" applyBorder="1" applyAlignment="1">
      <alignment vertical="center" shrinkToFit="1"/>
    </xf>
    <xf numFmtId="0" fontId="46" fillId="33" borderId="80" xfId="42" applyFont="1" applyFill="1" applyBorder="1">
      <alignment vertical="center"/>
    </xf>
    <xf numFmtId="0" fontId="46" fillId="33" borderId="81" xfId="42" applyFont="1" applyFill="1" applyBorder="1">
      <alignment vertical="center"/>
    </xf>
    <xf numFmtId="0" fontId="47" fillId="0" borderId="0" xfId="0" applyFont="1" applyAlignment="1">
      <alignment horizontal="left" vertical="center"/>
    </xf>
    <xf numFmtId="0" fontId="47" fillId="0" borderId="0" xfId="0" applyFont="1" applyAlignment="1">
      <alignment horizontal="righ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0" xfId="0" applyFont="1"/>
    <xf numFmtId="0" fontId="47" fillId="0" borderId="3" xfId="0" applyFont="1" applyBorder="1" applyAlignment="1">
      <alignment horizontal="left" vertical="center"/>
    </xf>
    <xf numFmtId="0" fontId="47" fillId="0" borderId="4" xfId="0" applyFont="1" applyBorder="1" applyAlignment="1">
      <alignment horizontal="left" vertical="center"/>
    </xf>
    <xf numFmtId="0" fontId="47" fillId="0" borderId="1" xfId="0" applyFont="1" applyBorder="1" applyAlignment="1">
      <alignment horizontal="left" vertical="center"/>
    </xf>
    <xf numFmtId="0" fontId="47" fillId="0" borderId="17" xfId="0" applyFont="1" applyBorder="1" applyAlignment="1">
      <alignment horizontal="left" vertical="center"/>
    </xf>
    <xf numFmtId="0" fontId="47" fillId="0" borderId="27" xfId="0" applyFont="1" applyBorder="1" applyAlignment="1">
      <alignment horizontal="left" vertical="center"/>
    </xf>
    <xf numFmtId="0" fontId="47" fillId="0" borderId="0" xfId="0" applyFont="1" applyAlignment="1">
      <alignment vertical="center"/>
    </xf>
    <xf numFmtId="0" fontId="47" fillId="0" borderId="0" xfId="0" applyFont="1" applyAlignment="1">
      <alignment horizontal="center" vertical="center"/>
    </xf>
    <xf numFmtId="0" fontId="48" fillId="0" borderId="2" xfId="0" applyFont="1" applyBorder="1" applyAlignment="1">
      <alignment horizontal="center" vertical="center"/>
    </xf>
    <xf numFmtId="0" fontId="47" fillId="0" borderId="8" xfId="0" applyFont="1" applyBorder="1" applyAlignment="1">
      <alignment horizontal="center" vertical="center"/>
    </xf>
    <xf numFmtId="0" fontId="47" fillId="0" borderId="17" xfId="0" applyFont="1" applyBorder="1" applyAlignment="1">
      <alignment horizontal="left" vertical="center" wrapText="1"/>
    </xf>
    <xf numFmtId="0" fontId="47" fillId="0" borderId="0" xfId="0" applyFont="1" applyAlignment="1">
      <alignment horizontal="left" vertical="center" wrapText="1"/>
    </xf>
    <xf numFmtId="0" fontId="47" fillId="0" borderId="27" xfId="0" applyFont="1" applyBorder="1" applyAlignment="1">
      <alignment horizontal="left" vertical="center" wrapText="1"/>
    </xf>
    <xf numFmtId="0" fontId="48" fillId="0" borderId="0" xfId="0" applyFont="1" applyAlignment="1">
      <alignment horizontal="left" vertical="center" wrapText="1"/>
    </xf>
    <xf numFmtId="0" fontId="48" fillId="0" borderId="17" xfId="0" applyFont="1" applyBorder="1" applyAlignment="1">
      <alignment horizontal="center" vertical="center"/>
    </xf>
    <xf numFmtId="0" fontId="48" fillId="0" borderId="27" xfId="0" applyFont="1" applyBorder="1" applyAlignment="1">
      <alignment horizontal="center" vertical="center"/>
    </xf>
    <xf numFmtId="0" fontId="47" fillId="0" borderId="17" xfId="0" applyFont="1" applyBorder="1" applyAlignment="1">
      <alignment horizontal="center" vertical="center" wrapText="1"/>
    </xf>
    <xf numFmtId="0" fontId="47" fillId="0" borderId="0" xfId="0" applyFont="1" applyAlignment="1">
      <alignment horizontal="center" vertical="center" wrapText="1"/>
    </xf>
    <xf numFmtId="0" fontId="47" fillId="0" borderId="27" xfId="0" applyFont="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horizontal="left" vertical="center" wrapText="1" indent="1"/>
    </xf>
    <xf numFmtId="0" fontId="48" fillId="0" borderId="0" xfId="0" applyFont="1" applyAlignment="1">
      <alignment horizontal="left" vertical="center"/>
    </xf>
    <xf numFmtId="0" fontId="48" fillId="0" borderId="7" xfId="0" applyFont="1" applyBorder="1" applyAlignment="1">
      <alignment vertical="center"/>
    </xf>
    <xf numFmtId="0" fontId="48" fillId="0" borderId="7" xfId="0" applyFont="1" applyBorder="1" applyAlignment="1">
      <alignment vertical="center" wrapText="1"/>
    </xf>
    <xf numFmtId="0" fontId="47" fillId="0" borderId="16" xfId="0" applyFont="1" applyBorder="1" applyAlignment="1">
      <alignment horizontal="left" vertical="center"/>
    </xf>
    <xf numFmtId="0" fontId="47" fillId="0" borderId="5" xfId="0" applyFont="1" applyBorder="1" applyAlignment="1">
      <alignment horizontal="left" vertical="center"/>
    </xf>
    <xf numFmtId="0" fontId="47" fillId="0" borderId="15" xfId="0" applyFont="1" applyBorder="1" applyAlignment="1">
      <alignment horizontal="left" vertical="center"/>
    </xf>
    <xf numFmtId="0" fontId="47" fillId="0" borderId="0" xfId="0" applyFont="1" applyAlignment="1">
      <alignment horizontal="left"/>
    </xf>
    <xf numFmtId="0" fontId="47" fillId="0" borderId="0" xfId="0" applyFont="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vertical="center"/>
    </xf>
    <xf numFmtId="0" fontId="4" fillId="0" borderId="7" xfId="0" applyFont="1" applyBorder="1" applyAlignment="1">
      <alignment vertical="center" wrapText="1"/>
    </xf>
    <xf numFmtId="0" fontId="3" fillId="0" borderId="16" xfId="0" applyFont="1" applyBorder="1" applyAlignment="1">
      <alignment horizontal="left" vertical="center"/>
    </xf>
    <xf numFmtId="0" fontId="4" fillId="0" borderId="7" xfId="0" applyFont="1" applyBorder="1" applyAlignment="1">
      <alignment horizontal="center" vertical="center"/>
    </xf>
    <xf numFmtId="0" fontId="4" fillId="0" borderId="5" xfId="0" applyFont="1" applyBorder="1" applyAlignment="1">
      <alignment horizontal="left" vertical="center" wrapText="1"/>
    </xf>
    <xf numFmtId="0" fontId="3" fillId="0" borderId="15" xfId="0" applyFont="1" applyBorder="1" applyAlignment="1">
      <alignment horizontal="left"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3" fillId="0" borderId="17" xfId="0" applyFont="1" applyBorder="1" applyAlignment="1">
      <alignment vertical="center"/>
    </xf>
    <xf numFmtId="0" fontId="51"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52"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7" xfId="0" applyFont="1" applyBorder="1" applyAlignment="1">
      <alignment horizontal="center" vertical="center"/>
    </xf>
    <xf numFmtId="0" fontId="6" fillId="0" borderId="27"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6" fillId="0" borderId="3" xfId="0" applyFont="1" applyBorder="1" applyAlignment="1">
      <alignment vertical="center"/>
    </xf>
    <xf numFmtId="0" fontId="52" fillId="0" borderId="1" xfId="0" applyFont="1" applyBorder="1" applyAlignment="1">
      <alignment vertical="center"/>
    </xf>
    <xf numFmtId="0" fontId="6" fillId="0" borderId="17" xfId="0" applyFont="1" applyBorder="1" applyAlignment="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52" fillId="0" borderId="27" xfId="0" applyFont="1" applyBorder="1" applyAlignment="1">
      <alignment vertical="center"/>
    </xf>
    <xf numFmtId="0" fontId="6" fillId="0" borderId="16" xfId="0" applyFont="1" applyBorder="1" applyAlignment="1">
      <alignment vertical="center"/>
    </xf>
    <xf numFmtId="0" fontId="52" fillId="0" borderId="15" xfId="0" applyFont="1" applyBorder="1" applyAlignment="1">
      <alignment vertical="center"/>
    </xf>
    <xf numFmtId="0" fontId="6" fillId="0" borderId="7" xfId="0" applyFont="1" applyBorder="1" applyAlignment="1">
      <alignment horizontal="center" vertical="center"/>
    </xf>
    <xf numFmtId="0" fontId="53" fillId="0" borderId="7" xfId="0" applyFont="1" applyBorder="1" applyAlignment="1">
      <alignment vertical="center"/>
    </xf>
    <xf numFmtId="0" fontId="6" fillId="0" borderId="7" xfId="0" applyFont="1" applyBorder="1" applyAlignment="1">
      <alignment vertical="center"/>
    </xf>
    <xf numFmtId="0" fontId="52" fillId="0" borderId="17" xfId="0" applyFont="1" applyBorder="1" applyAlignment="1">
      <alignment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7" xfId="0" applyFont="1" applyBorder="1" applyAlignment="1">
      <alignment vertical="top"/>
    </xf>
    <xf numFmtId="0" fontId="6" fillId="0" borderId="0" xfId="0" applyFont="1" applyAlignment="1">
      <alignment vertical="top"/>
    </xf>
    <xf numFmtId="0" fontId="6" fillId="0" borderId="27" xfId="0" applyFont="1" applyBorder="1" applyAlignment="1">
      <alignment vertical="top"/>
    </xf>
    <xf numFmtId="0" fontId="6" fillId="0" borderId="17" xfId="0" applyFont="1" applyBorder="1" applyAlignment="1">
      <alignment horizontal="left" vertical="top" wrapText="1"/>
    </xf>
    <xf numFmtId="0" fontId="6" fillId="0" borderId="0" xfId="0" applyFont="1" applyAlignment="1">
      <alignment vertical="top" wrapText="1"/>
    </xf>
    <xf numFmtId="0" fontId="52" fillId="0" borderId="0" xfId="0" applyFont="1" applyAlignment="1">
      <alignment vertical="top"/>
    </xf>
    <xf numFmtId="0" fontId="57" fillId="0" borderId="0" xfId="0" applyFont="1" applyAlignment="1">
      <alignment vertical="top" wrapText="1"/>
    </xf>
    <xf numFmtId="0" fontId="52" fillId="0" borderId="27" xfId="0" applyFont="1" applyBorder="1" applyAlignment="1">
      <alignment vertical="top"/>
    </xf>
    <xf numFmtId="0" fontId="6" fillId="0" borderId="17" xfId="0" applyFont="1" applyBorder="1" applyAlignment="1">
      <alignment horizontal="lef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57" fillId="0" borderId="0" xfId="0" applyFont="1" applyAlignment="1">
      <alignment vertical="center"/>
    </xf>
    <xf numFmtId="0" fontId="6" fillId="0" borderId="27"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0" fillId="0" borderId="27" xfId="0" applyFont="1" applyBorder="1" applyAlignment="1">
      <alignment horizontal="lef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2" fillId="0" borderId="0" xfId="0" applyFont="1" applyAlignment="1">
      <alignment horizontal="center" vertical="center"/>
    </xf>
    <xf numFmtId="0" fontId="52" fillId="0" borderId="0" xfId="0" applyFont="1" applyAlignment="1">
      <alignment vertical="center" wrapText="1"/>
    </xf>
    <xf numFmtId="0" fontId="54" fillId="37" borderId="0" xfId="44" applyFont="1" applyFill="1">
      <alignment vertical="center"/>
    </xf>
    <xf numFmtId="0" fontId="62" fillId="37" borderId="0" xfId="44" applyFont="1" applyFill="1" applyAlignment="1">
      <alignment horizontal="center" vertical="center"/>
    </xf>
    <xf numFmtId="0" fontId="63" fillId="37" borderId="0" xfId="44" applyFont="1" applyFill="1">
      <alignment vertical="center"/>
    </xf>
    <xf numFmtId="0" fontId="64" fillId="37" borderId="0" xfId="44" applyFont="1" applyFill="1">
      <alignment vertical="center"/>
    </xf>
    <xf numFmtId="0" fontId="65" fillId="37" borderId="0" xfId="44" applyFont="1" applyFill="1">
      <alignment vertical="center"/>
    </xf>
    <xf numFmtId="0" fontId="61" fillId="37" borderId="0" xfId="44" applyFont="1" applyFill="1" applyAlignment="1">
      <alignment horizontal="center" vertical="center"/>
    </xf>
    <xf numFmtId="0" fontId="0" fillId="0" borderId="143" xfId="44" applyFont="1" applyBorder="1" applyAlignment="1">
      <alignment horizontal="center" vertical="center"/>
    </xf>
    <xf numFmtId="0" fontId="0" fillId="0" borderId="144" xfId="44" applyFont="1" applyBorder="1" applyAlignment="1">
      <alignment horizontal="center" vertical="center"/>
    </xf>
    <xf numFmtId="0" fontId="0" fillId="0" borderId="145" xfId="44" applyFont="1" applyBorder="1" applyAlignment="1">
      <alignment horizontal="center" vertical="center"/>
    </xf>
    <xf numFmtId="0" fontId="0" fillId="37" borderId="0" xfId="44" applyFont="1" applyFill="1">
      <alignment vertical="center"/>
    </xf>
    <xf numFmtId="0" fontId="64" fillId="37" borderId="0" xfId="44" applyFont="1" applyFill="1" applyAlignment="1">
      <alignment horizontal="center" vertical="center"/>
    </xf>
    <xf numFmtId="0" fontId="0" fillId="37" borderId="0" xfId="44" applyFont="1" applyFill="1" applyAlignment="1">
      <alignment horizontal="center" vertical="center"/>
    </xf>
    <xf numFmtId="0" fontId="67" fillId="0" borderId="0" xfId="44" applyFont="1">
      <alignment vertical="center"/>
    </xf>
    <xf numFmtId="0" fontId="67" fillId="37" borderId="0" xfId="44" applyFont="1" applyFill="1">
      <alignment vertical="center"/>
    </xf>
    <xf numFmtId="0" fontId="68" fillId="37" borderId="0" xfId="44" applyFont="1" applyFill="1">
      <alignment vertical="center"/>
    </xf>
    <xf numFmtId="0" fontId="69" fillId="0" borderId="0" xfId="44" applyFont="1">
      <alignment vertical="center"/>
    </xf>
    <xf numFmtId="0" fontId="69" fillId="37" borderId="0" xfId="44" applyFont="1" applyFill="1">
      <alignment vertical="center"/>
    </xf>
    <xf numFmtId="0" fontId="54" fillId="37" borderId="3" xfId="44" applyFont="1" applyFill="1" applyBorder="1">
      <alignment vertical="center"/>
    </xf>
    <xf numFmtId="0" fontId="54" fillId="37" borderId="4" xfId="44" applyFont="1" applyFill="1" applyBorder="1">
      <alignment vertical="center"/>
    </xf>
    <xf numFmtId="0" fontId="54" fillId="37" borderId="16" xfId="44" applyFont="1" applyFill="1" applyBorder="1">
      <alignment vertical="center"/>
    </xf>
    <xf numFmtId="0" fontId="54" fillId="37" borderId="5" xfId="44" applyFont="1" applyFill="1" applyBorder="1">
      <alignment vertical="center"/>
    </xf>
    <xf numFmtId="0" fontId="69" fillId="37" borderId="0" xfId="44" applyFont="1" applyFill="1" applyAlignment="1">
      <alignment horizontal="center" vertical="center"/>
    </xf>
    <xf numFmtId="0" fontId="54" fillId="37" borderId="1" xfId="44" applyFont="1" applyFill="1" applyBorder="1">
      <alignment vertical="center"/>
    </xf>
    <xf numFmtId="0" fontId="54" fillId="37" borderId="15" xfId="44" applyFont="1" applyFill="1" applyBorder="1">
      <alignment vertical="center"/>
    </xf>
    <xf numFmtId="0" fontId="54" fillId="37" borderId="57" xfId="44" applyFont="1" applyFill="1" applyBorder="1">
      <alignment vertical="center"/>
    </xf>
    <xf numFmtId="0" fontId="54" fillId="37" borderId="58" xfId="44" applyFont="1" applyFill="1" applyBorder="1">
      <alignment vertical="center"/>
    </xf>
    <xf numFmtId="0" fontId="54" fillId="37" borderId="74" xfId="44" applyFont="1" applyFill="1" applyBorder="1">
      <alignment vertical="center"/>
    </xf>
    <xf numFmtId="0" fontId="54" fillId="37" borderId="75" xfId="44" applyFont="1" applyFill="1" applyBorder="1">
      <alignment vertical="center"/>
    </xf>
    <xf numFmtId="181" fontId="59" fillId="37" borderId="0" xfId="44" applyNumberFormat="1" applyFont="1" applyFill="1" applyAlignment="1">
      <alignment horizontal="right" vertical="center"/>
    </xf>
    <xf numFmtId="0" fontId="54" fillId="37" borderId="0" xfId="44" applyFont="1" applyFill="1" applyAlignment="1">
      <alignment horizontal="left" vertical="center"/>
    </xf>
    <xf numFmtId="0" fontId="69" fillId="37" borderId="0" xfId="44" applyFont="1" applyFill="1" applyAlignment="1">
      <alignment horizontal="left" vertical="center"/>
    </xf>
    <xf numFmtId="0" fontId="54" fillId="37" borderId="0" xfId="44" applyFont="1" applyFill="1" applyAlignment="1">
      <alignment horizontal="center" vertical="center"/>
    </xf>
    <xf numFmtId="0" fontId="6" fillId="0" borderId="0" xfId="44" applyAlignment="1">
      <alignment horizontal="center" vertical="center"/>
    </xf>
    <xf numFmtId="0" fontId="66" fillId="37" borderId="146" xfId="44" applyFont="1" applyFill="1" applyBorder="1">
      <alignment vertical="center"/>
    </xf>
    <xf numFmtId="0" fontId="66" fillId="37" borderId="147" xfId="44" applyFont="1" applyFill="1" applyBorder="1">
      <alignment vertical="center"/>
    </xf>
    <xf numFmtId="0" fontId="66" fillId="37" borderId="148" xfId="44" applyFont="1" applyFill="1" applyBorder="1">
      <alignment vertical="center"/>
    </xf>
    <xf numFmtId="0" fontId="70" fillId="37" borderId="69" xfId="44" applyFont="1" applyFill="1" applyBorder="1">
      <alignment vertical="center"/>
    </xf>
    <xf numFmtId="0" fontId="70" fillId="37" borderId="0" xfId="44" applyFont="1" applyFill="1">
      <alignment vertical="center"/>
    </xf>
    <xf numFmtId="0" fontId="66" fillId="37" borderId="0" xfId="44" applyFont="1" applyFill="1">
      <alignment vertical="center"/>
    </xf>
    <xf numFmtId="0" fontId="66" fillId="37" borderId="149" xfId="44" applyFont="1" applyFill="1" applyBorder="1">
      <alignment vertical="center"/>
    </xf>
    <xf numFmtId="0" fontId="66" fillId="37" borderId="150" xfId="44" applyFont="1" applyFill="1" applyBorder="1">
      <alignment vertical="center"/>
    </xf>
    <xf numFmtId="0" fontId="66" fillId="37" borderId="151" xfId="44" applyFont="1" applyFill="1" applyBorder="1">
      <alignment vertical="center"/>
    </xf>
    <xf numFmtId="0" fontId="66" fillId="37" borderId="152" xfId="44" applyFont="1" applyFill="1" applyBorder="1">
      <alignment vertical="center"/>
    </xf>
    <xf numFmtId="0" fontId="3" fillId="0" borderId="5" xfId="0" applyFont="1" applyBorder="1" applyAlignment="1">
      <alignment vertical="center"/>
    </xf>
    <xf numFmtId="0" fontId="3" fillId="0" borderId="0" xfId="0" applyFont="1" applyAlignment="1">
      <alignment vertical="top"/>
    </xf>
    <xf numFmtId="0" fontId="3" fillId="0" borderId="17" xfId="0" applyFont="1" applyBorder="1" applyAlignment="1">
      <alignment horizontal="center"/>
    </xf>
    <xf numFmtId="0" fontId="3" fillId="0" borderId="27" xfId="0" applyFont="1" applyBorder="1"/>
    <xf numFmtId="0" fontId="71" fillId="0" borderId="0" xfId="0" applyFont="1"/>
    <xf numFmtId="0" fontId="3" fillId="0" borderId="16" xfId="0" applyFont="1" applyBorder="1"/>
    <xf numFmtId="0" fontId="3" fillId="0" borderId="17" xfId="0" applyFont="1" applyBorder="1"/>
    <xf numFmtId="0" fontId="3" fillId="0" borderId="0" xfId="0" applyFont="1" applyAlignment="1">
      <alignment horizontal="left" vertical="top" wrapText="1"/>
    </xf>
    <xf numFmtId="0" fontId="3" fillId="0" borderId="47" xfId="0" applyFont="1" applyBorder="1" applyAlignment="1">
      <alignment horizontal="left" vertical="center" shrinkToFit="1"/>
    </xf>
    <xf numFmtId="0" fontId="60"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60" fillId="0" borderId="5" xfId="0" applyFont="1" applyBorder="1" applyAlignment="1">
      <alignment horizontal="center" vertical="center"/>
    </xf>
    <xf numFmtId="0" fontId="60" fillId="0" borderId="0" xfId="0" applyFont="1" applyAlignment="1">
      <alignment horizontal="center" vertical="center"/>
    </xf>
    <xf numFmtId="0" fontId="0" fillId="0" borderId="5" xfId="0" applyBorder="1"/>
    <xf numFmtId="0" fontId="74" fillId="0" borderId="0" xfId="0" applyFont="1" applyAlignment="1">
      <alignment vertical="center"/>
    </xf>
    <xf numFmtId="0" fontId="0" fillId="0" borderId="59"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66" xfId="0" applyBorder="1" applyAlignment="1">
      <alignment vertical="center"/>
    </xf>
    <xf numFmtId="0" fontId="0" fillId="0" borderId="66"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shrinkToFit="1"/>
    </xf>
    <xf numFmtId="0" fontId="0" fillId="0" borderId="159" xfId="0" applyBorder="1" applyAlignment="1">
      <alignment horizontal="center" vertical="center" shrinkToFit="1"/>
    </xf>
    <xf numFmtId="0" fontId="0" fillId="0" borderId="76" xfId="0" applyBorder="1" applyAlignment="1">
      <alignment horizontal="right" vertical="center"/>
    </xf>
    <xf numFmtId="0" fontId="0" fillId="0" borderId="163" xfId="0" applyBorder="1" applyAlignment="1">
      <alignment horizontal="right" vertical="center"/>
    </xf>
    <xf numFmtId="0" fontId="0" fillId="0" borderId="164" xfId="0" applyBorder="1" applyAlignment="1">
      <alignment horizontal="center" vertical="center"/>
    </xf>
    <xf numFmtId="0" fontId="0" fillId="0" borderId="165" xfId="0" applyBorder="1" applyAlignment="1">
      <alignment horizontal="left" vertical="center"/>
    </xf>
    <xf numFmtId="0" fontId="0" fillId="0" borderId="166" xfId="0" applyBorder="1" applyAlignment="1">
      <alignment horizontal="center" vertical="center" shrinkToFit="1"/>
    </xf>
    <xf numFmtId="0" fontId="0" fillId="0" borderId="167" xfId="0" applyBorder="1" applyAlignment="1">
      <alignment horizontal="center" vertical="center" shrinkToFit="1"/>
    </xf>
    <xf numFmtId="0" fontId="0" fillId="0" borderId="168" xfId="0" applyBorder="1" applyAlignment="1">
      <alignment horizontal="center" vertical="center" shrinkToFit="1"/>
    </xf>
    <xf numFmtId="0" fontId="0" fillId="0" borderId="169" xfId="0" applyBorder="1" applyAlignment="1">
      <alignment horizontal="center" vertical="center" shrinkToFit="1"/>
    </xf>
    <xf numFmtId="0" fontId="0" fillId="0" borderId="164" xfId="0" applyBorder="1" applyAlignment="1">
      <alignment horizontal="center" vertical="center" shrinkToFit="1"/>
    </xf>
    <xf numFmtId="0" fontId="0" fillId="0" borderId="165" xfId="0" applyBorder="1" applyAlignment="1">
      <alignment horizontal="center" vertical="center" shrinkToFit="1"/>
    </xf>
    <xf numFmtId="0" fontId="0" fillId="0" borderId="76" xfId="0" applyBorder="1" applyAlignment="1">
      <alignment vertical="center"/>
    </xf>
    <xf numFmtId="0" fontId="0" fillId="0" borderId="155" xfId="0" applyBorder="1" applyAlignment="1">
      <alignment horizontal="center" vertical="center" shrinkToFit="1"/>
    </xf>
    <xf numFmtId="0" fontId="0" fillId="0" borderId="171" xfId="0" applyBorder="1" applyAlignment="1">
      <alignment horizontal="center" vertical="center"/>
    </xf>
    <xf numFmtId="49" fontId="0" fillId="0" borderId="172" xfId="0" applyNumberFormat="1" applyBorder="1" applyAlignment="1">
      <alignment horizontal="center" vertical="center"/>
    </xf>
    <xf numFmtId="49" fontId="0" fillId="0" borderId="173" xfId="0" applyNumberFormat="1" applyBorder="1" applyAlignment="1">
      <alignment horizontal="center" vertical="center"/>
    </xf>
    <xf numFmtId="182" fontId="0" fillId="0" borderId="66" xfId="0" applyNumberFormat="1" applyBorder="1" applyAlignment="1">
      <alignment vertical="center"/>
    </xf>
    <xf numFmtId="182" fontId="0" fillId="0" borderId="0" xfId="0" applyNumberFormat="1" applyAlignment="1">
      <alignment vertical="center"/>
    </xf>
    <xf numFmtId="0" fontId="0" fillId="0" borderId="178" xfId="0" applyBorder="1" applyAlignment="1">
      <alignment horizontal="center" vertical="center" shrinkToFit="1"/>
    </xf>
    <xf numFmtId="0" fontId="0" fillId="0" borderId="179" xfId="0" applyBorder="1" applyAlignment="1">
      <alignment horizontal="right" vertical="center"/>
    </xf>
    <xf numFmtId="49" fontId="0" fillId="0" borderId="180" xfId="0" applyNumberFormat="1" applyBorder="1" applyAlignment="1">
      <alignment horizontal="center" vertical="center"/>
    </xf>
    <xf numFmtId="49" fontId="0" fillId="0" borderId="181" xfId="0" applyNumberFormat="1" applyBorder="1" applyAlignment="1">
      <alignment horizontal="left" vertical="center"/>
    </xf>
    <xf numFmtId="0" fontId="0" fillId="0" borderId="160" xfId="0" applyBorder="1" applyAlignment="1">
      <alignment horizontal="center" vertical="center" shrinkToFit="1"/>
    </xf>
    <xf numFmtId="49" fontId="0" fillId="0" borderId="4" xfId="0" applyNumberFormat="1" applyBorder="1" applyAlignment="1">
      <alignment horizontal="center" vertical="center"/>
    </xf>
    <xf numFmtId="49" fontId="0" fillId="0" borderId="159" xfId="0" applyNumberFormat="1" applyBorder="1" applyAlignment="1">
      <alignment horizontal="center" vertical="center"/>
    </xf>
    <xf numFmtId="0" fontId="0" fillId="0" borderId="156" xfId="0" applyBorder="1" applyAlignment="1">
      <alignment horizontal="center" vertical="center" shrinkToFit="1"/>
    </xf>
    <xf numFmtId="183" fontId="0" fillId="0" borderId="55" xfId="0" applyNumberFormat="1" applyBorder="1" applyAlignment="1">
      <alignment vertical="center"/>
    </xf>
    <xf numFmtId="183" fontId="0" fillId="0" borderId="72" xfId="0" applyNumberFormat="1" applyBorder="1" applyAlignment="1">
      <alignment vertical="center"/>
    </xf>
    <xf numFmtId="0" fontId="66" fillId="0" borderId="0" xfId="0" applyFont="1" applyAlignment="1">
      <alignment vertical="center"/>
    </xf>
    <xf numFmtId="0" fontId="54" fillId="0" borderId="0" xfId="0" applyFont="1" applyAlignment="1">
      <alignment vertical="center"/>
    </xf>
    <xf numFmtId="0" fontId="54" fillId="0" borderId="0" xfId="0" applyFont="1" applyAlignment="1">
      <alignment horizontal="center" vertical="center" shrinkToFit="1"/>
    </xf>
    <xf numFmtId="182" fontId="54" fillId="0" borderId="0" xfId="0" applyNumberFormat="1" applyFont="1" applyAlignment="1">
      <alignment horizontal="center" vertical="center"/>
    </xf>
    <xf numFmtId="182" fontId="54" fillId="0" borderId="0" xfId="0" applyNumberFormat="1" applyFont="1" applyAlignment="1">
      <alignment vertical="center"/>
    </xf>
    <xf numFmtId="0" fontId="75" fillId="0" borderId="0" xfId="0" applyFont="1" applyAlignment="1">
      <alignment vertical="center"/>
    </xf>
    <xf numFmtId="0" fontId="76" fillId="0" borderId="0" xfId="0" applyFont="1" applyAlignment="1">
      <alignment vertical="center"/>
    </xf>
    <xf numFmtId="0" fontId="56" fillId="0" borderId="49" xfId="45" applyFont="1" applyFill="1" applyBorder="1" applyAlignment="1">
      <alignment vertical="center" wrapText="1"/>
    </xf>
    <xf numFmtId="0" fontId="3" fillId="34" borderId="2" xfId="0" applyFont="1" applyFill="1" applyBorder="1" applyAlignment="1">
      <alignment horizontal="center" vertical="center"/>
    </xf>
    <xf numFmtId="0" fontId="4" fillId="0" borderId="0" xfId="46" applyFont="1" applyAlignment="1">
      <alignment horizontal="left" vertical="center"/>
    </xf>
    <xf numFmtId="0" fontId="4" fillId="0" borderId="0" xfId="46" applyFont="1">
      <alignment vertical="center"/>
    </xf>
    <xf numFmtId="0" fontId="31" fillId="0" borderId="0" xfId="0" applyFont="1" applyAlignment="1">
      <alignment horizontal="left" vertical="top"/>
    </xf>
    <xf numFmtId="0" fontId="31" fillId="0" borderId="0" xfId="0" applyFont="1" applyAlignment="1">
      <alignment vertical="top"/>
    </xf>
    <xf numFmtId="0" fontId="4" fillId="0" borderId="0" xfId="47" applyFont="1" applyAlignment="1">
      <alignment horizontal="left" vertical="center"/>
    </xf>
    <xf numFmtId="0" fontId="31" fillId="0" borderId="0" xfId="0" applyFont="1" applyAlignment="1">
      <alignment horizontal="center" vertical="top"/>
    </xf>
    <xf numFmtId="0" fontId="31" fillId="0" borderId="11" xfId="0" applyFont="1" applyBorder="1" applyAlignment="1">
      <alignment horizontal="left" vertical="top"/>
    </xf>
    <xf numFmtId="0" fontId="31" fillId="0" borderId="9" xfId="0" applyFont="1" applyBorder="1" applyAlignment="1">
      <alignment horizontal="left" vertical="top"/>
    </xf>
    <xf numFmtId="0" fontId="31" fillId="0" borderId="200" xfId="0" applyFont="1" applyBorder="1" applyAlignment="1">
      <alignment horizontal="left" vertical="top"/>
    </xf>
    <xf numFmtId="0" fontId="31" fillId="0" borderId="0" xfId="0" applyFont="1" applyAlignment="1">
      <alignment horizontal="left" vertical="center"/>
    </xf>
    <xf numFmtId="0" fontId="31" fillId="0" borderId="4" xfId="0" applyFont="1" applyBorder="1" applyAlignment="1">
      <alignment horizontal="right" vertical="center"/>
    </xf>
    <xf numFmtId="0" fontId="31" fillId="0" borderId="1" xfId="0" applyFont="1" applyBorder="1" applyAlignment="1">
      <alignment horizontal="left" vertical="center"/>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1" fillId="0" borderId="3" xfId="0" applyFont="1" applyBorder="1" applyAlignment="1">
      <alignment horizontal="left" vertical="center"/>
    </xf>
    <xf numFmtId="0" fontId="31" fillId="0" borderId="147" xfId="0" applyFont="1" applyBorder="1" applyAlignment="1">
      <alignment horizontal="right" vertical="center"/>
    </xf>
    <xf numFmtId="0" fontId="31" fillId="0" borderId="202" xfId="0" applyFont="1" applyBorder="1" applyAlignment="1">
      <alignment horizontal="left" vertical="center"/>
    </xf>
    <xf numFmtId="0" fontId="3" fillId="0" borderId="50" xfId="0" applyFont="1" applyBorder="1" applyAlignment="1">
      <alignment horizontal="left" vertical="center" shrinkToFit="1"/>
    </xf>
    <xf numFmtId="0" fontId="3" fillId="0" borderId="50" xfId="0" applyFont="1" applyBorder="1" applyAlignment="1">
      <alignment horizontal="left" vertical="center" wrapText="1"/>
    </xf>
    <xf numFmtId="0" fontId="3" fillId="0" borderId="46" xfId="0" applyFont="1" applyBorder="1" applyAlignment="1">
      <alignment horizontal="left" vertical="center" shrinkToFit="1"/>
    </xf>
    <xf numFmtId="0" fontId="3" fillId="0" borderId="4" xfId="0" applyFont="1" applyBorder="1" applyAlignment="1">
      <alignment horizontal="left" vertical="center" wrapText="1"/>
    </xf>
    <xf numFmtId="0" fontId="3" fillId="0" borderId="0" xfId="0" applyFont="1" applyAlignment="1">
      <alignment vertical="top"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33" borderId="0" xfId="49" applyFont="1" applyFill="1" applyAlignment="1">
      <alignment horizontal="center" vertical="center"/>
    </xf>
    <xf numFmtId="0" fontId="3" fillId="33" borderId="0" xfId="49" applyFont="1" applyFill="1" applyAlignment="1">
      <alignment horizontal="left" vertical="center"/>
    </xf>
    <xf numFmtId="0" fontId="6" fillId="33" borderId="0" xfId="49" applyFill="1" applyAlignment="1">
      <alignment horizontal="left" vertical="center"/>
    </xf>
    <xf numFmtId="0" fontId="3" fillId="0" borderId="0" xfId="49" applyFont="1" applyAlignment="1">
      <alignment horizontal="left" vertical="center"/>
    </xf>
    <xf numFmtId="0" fontId="28" fillId="33" borderId="0" xfId="49" applyFont="1" applyFill="1" applyAlignment="1">
      <alignment horizontal="left" vertical="center"/>
    </xf>
    <xf numFmtId="0" fontId="3" fillId="33" borderId="29" xfId="49" applyFont="1" applyFill="1" applyBorder="1" applyAlignment="1">
      <alignment horizontal="center" vertical="center"/>
    </xf>
    <xf numFmtId="0" fontId="3" fillId="33" borderId="9" xfId="49" applyFont="1" applyFill="1" applyBorder="1" applyAlignment="1">
      <alignment horizontal="center" vertical="center"/>
    </xf>
    <xf numFmtId="0" fontId="3" fillId="33" borderId="8" xfId="49" applyFont="1" applyFill="1" applyBorder="1" applyAlignment="1">
      <alignment horizontal="center" vertical="center"/>
    </xf>
    <xf numFmtId="0" fontId="3" fillId="33" borderId="3" xfId="49" applyFont="1" applyFill="1" applyBorder="1" applyAlignment="1">
      <alignment horizontal="center" vertical="center"/>
    </xf>
    <xf numFmtId="0" fontId="3" fillId="33" borderId="1" xfId="49" applyFont="1" applyFill="1" applyBorder="1" applyAlignment="1">
      <alignment horizontal="left" vertical="center"/>
    </xf>
    <xf numFmtId="0" fontId="3" fillId="33" borderId="3" xfId="49" applyFont="1" applyFill="1" applyBorder="1" applyAlignment="1">
      <alignment horizontal="left" vertical="center"/>
    </xf>
    <xf numFmtId="0" fontId="6" fillId="33" borderId="1" xfId="49" applyFill="1" applyBorder="1" applyAlignment="1">
      <alignment horizontal="left" vertical="center"/>
    </xf>
    <xf numFmtId="0" fontId="6" fillId="33" borderId="4" xfId="49" applyFill="1" applyBorder="1" applyAlignment="1">
      <alignment horizontal="center" vertical="center"/>
    </xf>
    <xf numFmtId="0" fontId="3" fillId="33" borderId="4" xfId="49" applyFont="1" applyFill="1" applyBorder="1" applyAlignment="1">
      <alignment vertical="center"/>
    </xf>
    <xf numFmtId="0" fontId="3" fillId="33" borderId="4" xfId="49" applyFont="1" applyFill="1" applyBorder="1" applyAlignment="1">
      <alignment vertical="center" wrapText="1"/>
    </xf>
    <xf numFmtId="0" fontId="3" fillId="33" borderId="1" xfId="49" applyFont="1" applyFill="1" applyBorder="1" applyAlignment="1">
      <alignment vertical="center" wrapText="1"/>
    </xf>
    <xf numFmtId="0" fontId="3" fillId="33" borderId="16" xfId="49" applyFont="1" applyFill="1" applyBorder="1" applyAlignment="1">
      <alignment horizontal="center" vertical="center"/>
    </xf>
    <xf numFmtId="0" fontId="3" fillId="33" borderId="15" xfId="49" applyFont="1" applyFill="1" applyBorder="1" applyAlignment="1">
      <alignment horizontal="left" vertical="center"/>
    </xf>
    <xf numFmtId="0" fontId="3" fillId="33" borderId="16" xfId="49" applyFont="1" applyFill="1" applyBorder="1" applyAlignment="1">
      <alignment horizontal="left" vertical="center"/>
    </xf>
    <xf numFmtId="0" fontId="6" fillId="33" borderId="15" xfId="49" applyFill="1" applyBorder="1" applyAlignment="1">
      <alignment horizontal="left" vertical="center"/>
    </xf>
    <xf numFmtId="0" fontId="6" fillId="33" borderId="16" xfId="49" applyFill="1" applyBorder="1" applyAlignment="1">
      <alignment horizontal="center" vertical="center"/>
    </xf>
    <xf numFmtId="0" fontId="3" fillId="33" borderId="5" xfId="49" applyFont="1" applyFill="1" applyBorder="1" applyAlignment="1">
      <alignment vertical="center"/>
    </xf>
    <xf numFmtId="0" fontId="3" fillId="33" borderId="5" xfId="49" applyFont="1" applyFill="1" applyBorder="1" applyAlignment="1">
      <alignment vertical="center" wrapText="1"/>
    </xf>
    <xf numFmtId="0" fontId="6" fillId="33" borderId="5" xfId="49" applyFill="1" applyBorder="1" applyAlignment="1">
      <alignment horizontal="center" vertical="center"/>
    </xf>
    <xf numFmtId="0" fontId="3" fillId="33" borderId="15" xfId="49" applyFont="1" applyFill="1" applyBorder="1" applyAlignment="1">
      <alignment vertical="center" wrapText="1"/>
    </xf>
    <xf numFmtId="0" fontId="3" fillId="33" borderId="3" xfId="49" applyFont="1" applyFill="1" applyBorder="1" applyAlignment="1">
      <alignment vertical="center"/>
    </xf>
    <xf numFmtId="0" fontId="3" fillId="33" borderId="1" xfId="49" applyFont="1" applyFill="1" applyBorder="1" applyAlignment="1">
      <alignment horizontal="center" vertical="center"/>
    </xf>
    <xf numFmtId="0" fontId="3" fillId="33" borderId="25" xfId="49" applyFont="1" applyFill="1" applyBorder="1" applyAlignment="1">
      <alignment vertical="center" wrapText="1"/>
    </xf>
    <xf numFmtId="0" fontId="3" fillId="33" borderId="3" xfId="49" applyFont="1" applyFill="1" applyBorder="1" applyAlignment="1">
      <alignment horizontal="left" vertical="center" wrapText="1"/>
    </xf>
    <xf numFmtId="0" fontId="6" fillId="33" borderId="3" xfId="49" applyFill="1" applyBorder="1" applyAlignment="1">
      <alignment horizontal="center" vertical="center"/>
    </xf>
    <xf numFmtId="0" fontId="3" fillId="33" borderId="1" xfId="49" applyFont="1" applyFill="1" applyBorder="1" applyAlignment="1">
      <alignment vertical="top"/>
    </xf>
    <xf numFmtId="0" fontId="3" fillId="33" borderId="17" xfId="49" applyFont="1" applyFill="1" applyBorder="1" applyAlignment="1">
      <alignment vertical="center"/>
    </xf>
    <xf numFmtId="0" fontId="3" fillId="33" borderId="27" xfId="49" applyFont="1" applyFill="1" applyBorder="1" applyAlignment="1">
      <alignment horizontal="center" vertical="center"/>
    </xf>
    <xf numFmtId="0" fontId="3" fillId="33" borderId="30" xfId="49" applyFont="1" applyFill="1" applyBorder="1" applyAlignment="1">
      <alignment vertical="center" wrapText="1"/>
    </xf>
    <xf numFmtId="0" fontId="3" fillId="33" borderId="17" xfId="49" applyFont="1" applyFill="1" applyBorder="1" applyAlignment="1">
      <alignment horizontal="left" vertical="center" wrapText="1"/>
    </xf>
    <xf numFmtId="0" fontId="3" fillId="33" borderId="27" xfId="49" applyFont="1" applyFill="1" applyBorder="1" applyAlignment="1">
      <alignment vertical="center" wrapText="1"/>
    </xf>
    <xf numFmtId="0" fontId="6" fillId="33" borderId="17" xfId="49" applyFill="1" applyBorder="1" applyAlignment="1">
      <alignment horizontal="center" vertical="center"/>
    </xf>
    <xf numFmtId="0" fontId="3" fillId="33" borderId="0" xfId="49" applyFont="1" applyFill="1" applyAlignment="1">
      <alignment vertical="center"/>
    </xf>
    <xf numFmtId="0" fontId="3" fillId="33" borderId="0" xfId="49" applyFont="1" applyFill="1" applyAlignment="1">
      <alignment vertical="top"/>
    </xf>
    <xf numFmtId="0" fontId="3" fillId="33" borderId="27" xfId="49" applyFont="1" applyFill="1" applyBorder="1" applyAlignment="1">
      <alignment vertical="top"/>
    </xf>
    <xf numFmtId="0" fontId="3" fillId="33" borderId="17" xfId="49" applyFont="1" applyFill="1" applyBorder="1" applyAlignment="1">
      <alignment vertical="top"/>
    </xf>
    <xf numFmtId="0" fontId="3" fillId="33" borderId="30" xfId="49" applyFont="1" applyFill="1" applyBorder="1" applyAlignment="1">
      <alignment vertical="center"/>
    </xf>
    <xf numFmtId="0" fontId="3" fillId="33" borderId="17" xfId="49" applyFont="1" applyFill="1" applyBorder="1" applyAlignment="1">
      <alignment horizontal="left" vertical="center"/>
    </xf>
    <xf numFmtId="0" fontId="3" fillId="33" borderId="27" xfId="49" applyFont="1" applyFill="1" applyBorder="1" applyAlignment="1">
      <alignment vertical="center"/>
    </xf>
    <xf numFmtId="0" fontId="3" fillId="33" borderId="213" xfId="49" applyFont="1" applyFill="1" applyBorder="1" applyAlignment="1">
      <alignment vertical="center"/>
    </xf>
    <xf numFmtId="0" fontId="6" fillId="33" borderId="27" xfId="49" applyFill="1" applyBorder="1" applyAlignment="1">
      <alignment vertical="center"/>
    </xf>
    <xf numFmtId="0" fontId="6" fillId="33" borderId="0" xfId="49" applyFill="1" applyAlignment="1">
      <alignment horizontal="center" vertical="center"/>
    </xf>
    <xf numFmtId="0" fontId="3" fillId="0" borderId="0" xfId="49" applyFont="1" applyAlignment="1">
      <alignment horizontal="center" vertical="center"/>
    </xf>
    <xf numFmtId="0" fontId="6" fillId="0" borderId="0" xfId="49" applyAlignment="1">
      <alignment horizontal="left" vertical="center"/>
    </xf>
    <xf numFmtId="0" fontId="8" fillId="33" borderId="0" xfId="49" applyFont="1" applyFill="1" applyAlignment="1">
      <alignment horizontal="left" vertical="center"/>
    </xf>
    <xf numFmtId="0" fontId="3" fillId="33" borderId="0" xfId="49" applyFont="1" applyFill="1" applyAlignment="1">
      <alignment horizontal="left" vertical="center" wrapText="1"/>
    </xf>
    <xf numFmtId="0" fontId="7" fillId="33" borderId="0" xfId="49" applyFont="1" applyFill="1" applyAlignment="1">
      <alignment horizontal="left" vertical="center"/>
    </xf>
    <xf numFmtId="0" fontId="3" fillId="33" borderId="0" xfId="49" applyFont="1" applyFill="1" applyAlignment="1">
      <alignment horizontal="center"/>
    </xf>
    <xf numFmtId="0" fontId="3" fillId="33" borderId="0" xfId="49" applyFont="1" applyFill="1"/>
    <xf numFmtId="0" fontId="6" fillId="33" borderId="0" xfId="49" applyFill="1"/>
    <xf numFmtId="0" fontId="9" fillId="33" borderId="0" xfId="49" applyFont="1" applyFill="1" applyAlignment="1">
      <alignment horizontal="center" vertical="center"/>
    </xf>
    <xf numFmtId="0" fontId="9" fillId="33" borderId="0" xfId="49" applyFont="1" applyFill="1" applyAlignment="1">
      <alignment horizontal="left" vertical="center"/>
    </xf>
    <xf numFmtId="0" fontId="9" fillId="0" borderId="0" xfId="49" applyFont="1" applyAlignment="1">
      <alignment horizontal="left" vertical="center"/>
    </xf>
    <xf numFmtId="0" fontId="3" fillId="0" borderId="0" xfId="49" applyFont="1" applyAlignment="1">
      <alignment vertical="top"/>
    </xf>
    <xf numFmtId="0" fontId="3" fillId="0" borderId="5" xfId="49" applyFont="1" applyBorder="1" applyAlignment="1">
      <alignment horizontal="left" vertical="center"/>
    </xf>
    <xf numFmtId="0" fontId="3" fillId="0" borderId="4" xfId="49" applyFont="1" applyBorder="1" applyAlignment="1">
      <alignment horizontal="left" vertical="center"/>
    </xf>
    <xf numFmtId="0" fontId="3" fillId="0" borderId="0" xfId="49" applyFont="1" applyAlignment="1">
      <alignment vertical="center"/>
    </xf>
    <xf numFmtId="0" fontId="3" fillId="0" borderId="48" xfId="0" applyFont="1" applyBorder="1" applyAlignment="1">
      <alignment horizontal="left" vertical="center" shrinkToFit="1"/>
    </xf>
    <xf numFmtId="0" fontId="3" fillId="0" borderId="48" xfId="0" applyFont="1" applyBorder="1" applyAlignment="1">
      <alignment vertical="center" wrapText="1"/>
    </xf>
    <xf numFmtId="0" fontId="3" fillId="0" borderId="5" xfId="49" applyFont="1" applyBorder="1" applyAlignment="1">
      <alignment horizontal="center" vertical="center"/>
    </xf>
    <xf numFmtId="0" fontId="73" fillId="0" borderId="46" xfId="45" applyFill="1" applyBorder="1" applyAlignment="1">
      <alignment horizontal="left" vertical="center"/>
    </xf>
    <xf numFmtId="0" fontId="73" fillId="0" borderId="50" xfId="45" applyFill="1" applyBorder="1" applyAlignment="1">
      <alignment vertical="center" wrapText="1"/>
    </xf>
    <xf numFmtId="0" fontId="73" fillId="0" borderId="47" xfId="45" applyFill="1" applyBorder="1" applyAlignment="1">
      <alignment vertical="center"/>
    </xf>
    <xf numFmtId="0" fontId="73" fillId="0" borderId="47" xfId="45" applyFill="1" applyBorder="1" applyAlignment="1">
      <alignment vertical="center" wrapText="1"/>
    </xf>
    <xf numFmtId="0" fontId="73" fillId="0" borderId="30" xfId="45" applyFill="1" applyBorder="1" applyAlignment="1">
      <alignment horizontal="left"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vertical="top"/>
    </xf>
    <xf numFmtId="0" fontId="3" fillId="0" borderId="27" xfId="0" applyFont="1" applyBorder="1" applyAlignment="1">
      <alignment vertical="top"/>
    </xf>
    <xf numFmtId="0" fontId="3" fillId="0" borderId="27"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horizontal="right" vertical="center"/>
    </xf>
    <xf numFmtId="0" fontId="3" fillId="0" borderId="30" xfId="0" applyFont="1" applyBorder="1"/>
    <xf numFmtId="0" fontId="4" fillId="0" borderId="0" xfId="0" applyFont="1"/>
    <xf numFmtId="0" fontId="47" fillId="0" borderId="6" xfId="0" applyFont="1" applyBorder="1" applyAlignment="1">
      <alignment vertical="center"/>
    </xf>
    <xf numFmtId="0" fontId="81" fillId="0" borderId="17" xfId="0" applyFont="1" applyBorder="1" applyAlignment="1">
      <alignment horizontal="center" vertical="center"/>
    </xf>
    <xf numFmtId="0" fontId="81" fillId="0" borderId="0" xfId="0" applyFont="1" applyAlignment="1">
      <alignment horizontal="center" vertical="center"/>
    </xf>
    <xf numFmtId="0" fontId="81" fillId="0" borderId="27" xfId="0" applyFont="1" applyBorder="1" applyAlignment="1">
      <alignment horizontal="center" vertical="center"/>
    </xf>
    <xf numFmtId="0" fontId="3" fillId="0" borderId="17" xfId="49" applyFont="1" applyBorder="1" applyAlignment="1">
      <alignment horizontal="center" vertical="center"/>
    </xf>
    <xf numFmtId="0" fontId="3" fillId="0" borderId="27" xfId="49" applyFont="1" applyBorder="1" applyAlignment="1">
      <alignment horizontal="center" vertical="center"/>
    </xf>
    <xf numFmtId="0" fontId="47" fillId="0" borderId="5" xfId="0" applyFont="1" applyBorder="1"/>
    <xf numFmtId="0" fontId="47" fillId="0" borderId="4" xfId="0" applyFont="1" applyBorder="1"/>
    <xf numFmtId="0" fontId="3" fillId="0" borderId="6" xfId="0" applyFont="1" applyBorder="1" applyAlignment="1">
      <alignment vertical="center"/>
    </xf>
    <xf numFmtId="0" fontId="4" fillId="0" borderId="17" xfId="0" applyFont="1" applyBorder="1" applyAlignment="1">
      <alignment vertical="center"/>
    </xf>
    <xf numFmtId="0" fontId="4" fillId="0" borderId="27" xfId="0" applyFont="1" applyBorder="1" applyAlignment="1">
      <alignment vertical="center"/>
    </xf>
    <xf numFmtId="0" fontId="73" fillId="0" borderId="47" xfId="45" applyFill="1" applyBorder="1" applyAlignment="1">
      <alignment horizontal="left" vertical="center" wrapTex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16" xfId="49" applyFont="1" applyBorder="1" applyAlignment="1">
      <alignment horizontal="center" vertical="center"/>
    </xf>
    <xf numFmtId="0" fontId="3" fillId="0" borderId="5" xfId="0" applyFont="1" applyBorder="1" applyAlignment="1">
      <alignment vertical="center" shrinkToFit="1"/>
    </xf>
    <xf numFmtId="0" fontId="3" fillId="0" borderId="15" xfId="0" applyFont="1" applyBorder="1" applyAlignment="1">
      <alignment vertical="center" shrinkToFit="1"/>
    </xf>
    <xf numFmtId="0" fontId="81" fillId="0" borderId="3" xfId="0" applyFont="1" applyBorder="1" applyAlignment="1">
      <alignment horizontal="center" vertical="center"/>
    </xf>
    <xf numFmtId="0" fontId="81" fillId="0" borderId="4" xfId="0" applyFont="1" applyBorder="1" applyAlignment="1">
      <alignment horizontal="center" vertical="center"/>
    </xf>
    <xf numFmtId="0" fontId="81" fillId="0" borderId="1" xfId="0" applyFont="1" applyBorder="1" applyAlignment="1">
      <alignment horizontal="center" vertical="center"/>
    </xf>
    <xf numFmtId="0" fontId="3" fillId="0" borderId="15" xfId="49" applyFont="1" applyBorder="1" applyAlignment="1">
      <alignment horizontal="center" vertical="center"/>
    </xf>
    <xf numFmtId="0" fontId="3" fillId="0" borderId="3" xfId="49" applyFont="1" applyBorder="1" applyAlignment="1">
      <alignment horizontal="center" vertical="center"/>
    </xf>
    <xf numFmtId="0" fontId="3" fillId="0" borderId="4" xfId="49" applyFont="1" applyBorder="1" applyAlignment="1">
      <alignment horizontal="center" vertical="center"/>
    </xf>
    <xf numFmtId="0" fontId="3" fillId="0" borderId="15" xfId="0" applyFont="1" applyBorder="1" applyAlignment="1">
      <alignment vertical="center"/>
    </xf>
    <xf numFmtId="0" fontId="3" fillId="0" borderId="0" xfId="0" applyFont="1" applyAlignment="1">
      <alignment horizontal="left" vertical="top"/>
    </xf>
    <xf numFmtId="0" fontId="3" fillId="0" borderId="17" xfId="0" applyFont="1" applyBorder="1" applyAlignment="1">
      <alignment vertical="center" wrapText="1"/>
    </xf>
    <xf numFmtId="0" fontId="71" fillId="0" borderId="4" xfId="0" applyFont="1" applyBorder="1" applyAlignment="1">
      <alignment vertical="center"/>
    </xf>
    <xf numFmtId="0" fontId="71" fillId="0" borderId="0" xfId="0" applyFont="1" applyAlignment="1">
      <alignment vertical="center"/>
    </xf>
    <xf numFmtId="0" fontId="71" fillId="0" borderId="0" xfId="0" applyFont="1" applyAlignment="1">
      <alignment horizontal="left" vertical="center"/>
    </xf>
    <xf numFmtId="0" fontId="81" fillId="0" borderId="7" xfId="0" applyFont="1" applyBorder="1" applyAlignment="1">
      <alignment horizontal="center" vertical="center"/>
    </xf>
    <xf numFmtId="0" fontId="3" fillId="0" borderId="2" xfId="0" applyFont="1" applyBorder="1" applyAlignment="1">
      <alignment horizontal="centerContinuous" vertical="center"/>
    </xf>
    <xf numFmtId="0" fontId="82" fillId="0" borderId="0" xfId="0" applyFont="1" applyAlignment="1">
      <alignment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0" fontId="49"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11" xfId="0" applyFont="1" applyBorder="1" applyAlignment="1">
      <alignment horizontal="left" vertical="center"/>
    </xf>
    <xf numFmtId="0" fontId="27" fillId="0" borderId="17" xfId="0" applyFont="1" applyBorder="1" applyAlignment="1">
      <alignment vertical="center"/>
    </xf>
    <xf numFmtId="0" fontId="27" fillId="0" borderId="16" xfId="0" applyFont="1" applyBorder="1" applyAlignment="1">
      <alignment vertical="center"/>
    </xf>
    <xf numFmtId="0" fontId="77" fillId="0" borderId="0" xfId="0" applyFont="1" applyAlignment="1">
      <alignment horizontal="left" vertical="center"/>
    </xf>
    <xf numFmtId="0" fontId="83" fillId="0" borderId="6" xfId="0" applyFont="1" applyBorder="1" applyAlignment="1">
      <alignment horizontal="left" vertical="center"/>
    </xf>
    <xf numFmtId="0" fontId="83" fillId="0" borderId="7" xfId="0" applyFont="1" applyBorder="1" applyAlignment="1">
      <alignment horizontal="left" vertical="center"/>
    </xf>
    <xf numFmtId="0" fontId="83" fillId="0" borderId="8" xfId="0" applyFont="1" applyBorder="1" applyAlignment="1">
      <alignment horizontal="left" vertical="center"/>
    </xf>
    <xf numFmtId="0" fontId="0" fillId="0" borderId="7" xfId="0" applyBorder="1"/>
    <xf numFmtId="0" fontId="83" fillId="0" borderId="7" xfId="0" applyFont="1" applyBorder="1" applyAlignment="1">
      <alignment vertical="center"/>
    </xf>
    <xf numFmtId="0" fontId="83" fillId="0" borderId="8" xfId="0" applyFont="1" applyBorder="1" applyAlignment="1">
      <alignment vertical="center"/>
    </xf>
    <xf numFmtId="0" fontId="83" fillId="0" borderId="4" xfId="0" applyFont="1" applyBorder="1" applyAlignment="1">
      <alignment vertical="center"/>
    </xf>
    <xf numFmtId="0" fontId="83" fillId="0" borderId="1" xfId="0" applyFont="1" applyBorder="1" applyAlignment="1">
      <alignment vertical="center"/>
    </xf>
    <xf numFmtId="0" fontId="83" fillId="0" borderId="0" xfId="0" applyFont="1" applyAlignment="1">
      <alignment vertical="center"/>
    </xf>
    <xf numFmtId="0" fontId="83" fillId="0" borderId="27" xfId="0" applyFont="1" applyBorder="1" applyAlignment="1">
      <alignment vertical="center"/>
    </xf>
    <xf numFmtId="0" fontId="83" fillId="0" borderId="5" xfId="0" applyFont="1" applyBorder="1" applyAlignment="1">
      <alignment vertical="center"/>
    </xf>
    <xf numFmtId="0" fontId="83" fillId="0" borderId="15" xfId="0" applyFont="1" applyBorder="1" applyAlignment="1">
      <alignment vertical="center"/>
    </xf>
    <xf numFmtId="0" fontId="77" fillId="0" borderId="0" xfId="0" applyFont="1" applyAlignment="1">
      <alignment wrapText="1"/>
    </xf>
    <xf numFmtId="0" fontId="83" fillId="0" borderId="25" xfId="0" applyFont="1" applyBorder="1" applyAlignment="1">
      <alignment vertical="center"/>
    </xf>
    <xf numFmtId="0" fontId="77" fillId="0" borderId="0" xfId="0" applyFont="1" applyAlignment="1">
      <alignment horizontal="left" wrapText="1"/>
    </xf>
    <xf numFmtId="0" fontId="3" fillId="0" borderId="28" xfId="0" applyFont="1" applyBorder="1" applyAlignment="1">
      <alignment vertical="center"/>
    </xf>
    <xf numFmtId="0" fontId="83" fillId="0" borderId="17" xfId="0" applyFont="1" applyBorder="1" applyAlignment="1">
      <alignment vertical="center"/>
    </xf>
    <xf numFmtId="0" fontId="83" fillId="0" borderId="2" xfId="0" applyFont="1" applyBorder="1" applyAlignment="1">
      <alignment vertical="center"/>
    </xf>
    <xf numFmtId="0" fontId="83" fillId="0" borderId="27" xfId="0" applyFont="1" applyBorder="1" applyAlignment="1">
      <alignment horizontal="center" vertical="center"/>
    </xf>
    <xf numFmtId="0" fontId="0" fillId="0" borderId="4" xfId="0" applyBorder="1"/>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49" applyFont="1" applyBorder="1" applyAlignment="1">
      <alignment vertical="center"/>
    </xf>
    <xf numFmtId="0" fontId="3" fillId="0" borderId="27" xfId="49" applyFont="1" applyBorder="1" applyAlignment="1">
      <alignment vertical="center"/>
    </xf>
    <xf numFmtId="184" fontId="3" fillId="0" borderId="5" xfId="49" applyNumberFormat="1" applyFont="1" applyBorder="1" applyAlignment="1">
      <alignment horizontal="center" vertical="center"/>
    </xf>
    <xf numFmtId="0" fontId="3" fillId="0" borderId="15" xfId="49" applyFont="1" applyBorder="1" applyAlignment="1">
      <alignment horizontal="left" vertical="center"/>
    </xf>
    <xf numFmtId="0" fontId="3" fillId="0" borderId="1" xfId="49" applyFont="1" applyBorder="1" applyAlignment="1">
      <alignment horizontal="left" vertical="center"/>
    </xf>
    <xf numFmtId="0" fontId="3" fillId="0" borderId="30" xfId="0" applyFont="1" applyBorder="1" applyAlignment="1">
      <alignment vertical="center" wrapText="1"/>
    </xf>
    <xf numFmtId="0" fontId="83" fillId="0" borderId="30" xfId="0" applyFont="1" applyBorder="1" applyAlignment="1">
      <alignment vertical="center"/>
    </xf>
    <xf numFmtId="0" fontId="3" fillId="0" borderId="30" xfId="0" applyFont="1" applyBorder="1" applyAlignment="1">
      <alignment vertical="center"/>
    </xf>
    <xf numFmtId="0" fontId="83" fillId="0" borderId="6" xfId="0" applyFont="1" applyBorder="1" applyAlignment="1">
      <alignment vertical="center"/>
    </xf>
    <xf numFmtId="184" fontId="3" fillId="0" borderId="7" xfId="49" applyNumberFormat="1" applyFont="1" applyBorder="1" applyAlignment="1">
      <alignment horizontal="center" vertical="center"/>
    </xf>
    <xf numFmtId="184" fontId="3" fillId="0" borderId="8" xfId="49" applyNumberFormat="1" applyFont="1" applyBorder="1" applyAlignment="1">
      <alignment horizontal="center" vertical="center"/>
    </xf>
    <xf numFmtId="184" fontId="3" fillId="0" borderId="27" xfId="49" applyNumberFormat="1" applyFont="1" applyBorder="1" applyAlignment="1">
      <alignment vertical="center"/>
    </xf>
    <xf numFmtId="0" fontId="3" fillId="0" borderId="16" xfId="0" applyFont="1" applyBorder="1" applyAlignment="1">
      <alignment vertical="center" wrapText="1"/>
    </xf>
    <xf numFmtId="184" fontId="3" fillId="0" borderId="15" xfId="49" applyNumberFormat="1" applyFont="1" applyBorder="1" applyAlignment="1">
      <alignment vertical="center"/>
    </xf>
    <xf numFmtId="181" fontId="3" fillId="0" borderId="0" xfId="0" applyNumberFormat="1" applyFont="1" applyAlignment="1">
      <alignment vertical="center"/>
    </xf>
    <xf numFmtId="0" fontId="71" fillId="0" borderId="0" xfId="0" applyFont="1" applyAlignment="1">
      <alignment horizontal="center" vertical="center"/>
    </xf>
    <xf numFmtId="0" fontId="71" fillId="0" borderId="0" xfId="0" applyFont="1" applyAlignment="1">
      <alignment vertical="top"/>
    </xf>
    <xf numFmtId="0" fontId="71" fillId="0" borderId="0" xfId="0" applyFont="1" applyAlignment="1">
      <alignment vertical="top" wrapText="1"/>
    </xf>
    <xf numFmtId="0" fontId="71"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horizontal="left" vertical="center" wrapText="1"/>
    </xf>
    <xf numFmtId="0" fontId="71" fillId="0" borderId="0" xfId="0" applyFont="1" applyAlignment="1">
      <alignment horizontal="left"/>
    </xf>
    <xf numFmtId="0" fontId="73" fillId="0" borderId="25" xfId="45" applyFill="1" applyBorder="1" applyAlignment="1">
      <alignment horizontal="left" vertical="center"/>
    </xf>
    <xf numFmtId="0" fontId="73" fillId="0" borderId="47" xfId="45" applyBorder="1" applyAlignment="1">
      <alignment vertical="center" wrapText="1"/>
    </xf>
    <xf numFmtId="0" fontId="73" fillId="0" borderId="47" xfId="45" applyBorder="1" applyAlignment="1">
      <alignment horizontal="left" vertical="center"/>
    </xf>
    <xf numFmtId="0" fontId="49" fillId="0" borderId="27" xfId="0" applyFont="1" applyBorder="1" applyAlignment="1">
      <alignment vertical="center" shrinkToFit="1"/>
    </xf>
    <xf numFmtId="0" fontId="3" fillId="0" borderId="28" xfId="0" applyFont="1" applyBorder="1" applyAlignment="1">
      <alignment horizontal="center" vertical="center"/>
    </xf>
    <xf numFmtId="0" fontId="83" fillId="0" borderId="5" xfId="0" applyFont="1" applyBorder="1" applyAlignment="1">
      <alignment horizontal="left" vertical="center"/>
    </xf>
    <xf numFmtId="0" fontId="3" fillId="0" borderId="15" xfId="0" applyFont="1" applyBorder="1" applyAlignment="1">
      <alignment horizontal="center" vertical="center" wrapText="1"/>
    </xf>
    <xf numFmtId="181" fontId="3" fillId="0" borderId="5" xfId="0" applyNumberFormat="1" applyFont="1" applyBorder="1" applyAlignment="1">
      <alignment vertical="center"/>
    </xf>
    <xf numFmtId="181" fontId="3" fillId="0" borderId="4" xfId="0" applyNumberFormat="1" applyFont="1" applyBorder="1" applyAlignment="1">
      <alignment vertical="center"/>
    </xf>
    <xf numFmtId="0" fontId="49" fillId="0" borderId="0" xfId="0" applyFont="1" applyAlignment="1">
      <alignment vertical="top"/>
    </xf>
    <xf numFmtId="0" fontId="49" fillId="0" borderId="0" xfId="0" applyFont="1" applyAlignment="1">
      <alignment vertical="center"/>
    </xf>
    <xf numFmtId="0" fontId="3" fillId="0" borderId="25" xfId="0" applyFont="1" applyBorder="1" applyAlignment="1">
      <alignment horizontal="center" vertical="center"/>
    </xf>
    <xf numFmtId="181" fontId="3" fillId="0" borderId="5" xfId="0" applyNumberFormat="1" applyFont="1" applyBorder="1" applyAlignment="1">
      <alignment horizontal="center" vertical="center"/>
    </xf>
    <xf numFmtId="181" fontId="3" fillId="0" borderId="0" xfId="0" applyNumberFormat="1" applyFont="1" applyAlignment="1">
      <alignment horizontal="center" vertical="center"/>
    </xf>
    <xf numFmtId="0" fontId="73" fillId="0" borderId="30" xfId="45" applyFill="1" applyBorder="1" applyAlignment="1">
      <alignment vertical="center" wrapText="1"/>
    </xf>
    <xf numFmtId="0" fontId="3" fillId="0" borderId="50" xfId="0" applyFont="1" applyBorder="1" applyAlignment="1">
      <alignment vertical="center" wrapText="1"/>
    </xf>
    <xf numFmtId="0" fontId="73" fillId="0" borderId="49" xfId="45" applyFill="1" applyBorder="1" applyAlignment="1">
      <alignment vertical="center" wrapText="1"/>
    </xf>
    <xf numFmtId="0" fontId="6" fillId="0" borderId="47" xfId="45" applyFont="1" applyBorder="1" applyAlignment="1">
      <alignment vertical="center" wrapText="1"/>
    </xf>
    <xf numFmtId="0" fontId="6" fillId="0" borderId="47" xfId="45" applyFont="1" applyBorder="1" applyAlignment="1">
      <alignment horizontal="left" vertical="center" wrapText="1"/>
    </xf>
    <xf numFmtId="0" fontId="6" fillId="0" borderId="49" xfId="45" applyFont="1" applyBorder="1" applyAlignment="1">
      <alignment horizontal="left" vertical="center" wrapText="1"/>
    </xf>
    <xf numFmtId="0" fontId="3" fillId="0" borderId="6"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19" xfId="0" applyFont="1" applyBorder="1" applyAlignment="1">
      <alignment horizontal="justify" wrapText="1"/>
    </xf>
    <xf numFmtId="0" fontId="3" fillId="0" borderId="219"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justify"/>
    </xf>
    <xf numFmtId="0" fontId="3" fillId="0" borderId="220" xfId="0" applyFont="1" applyBorder="1" applyAlignment="1">
      <alignment horizontal="center" vertical="center" textRotation="255"/>
    </xf>
    <xf numFmtId="0" fontId="3" fillId="0" borderId="221" xfId="0" applyFont="1" applyBorder="1" applyAlignment="1">
      <alignment horizontal="left"/>
    </xf>
    <xf numFmtId="0" fontId="3" fillId="0" borderId="222" xfId="0" applyFont="1" applyBorder="1" applyAlignment="1">
      <alignment horizontal="justify" wrapText="1"/>
    </xf>
    <xf numFmtId="0" fontId="3" fillId="0" borderId="222" xfId="0" applyFont="1" applyBorder="1"/>
    <xf numFmtId="0" fontId="27" fillId="0" borderId="52" xfId="0" applyFont="1" applyBorder="1" applyAlignment="1">
      <alignment horizontal="left" vertical="center" shrinkToFit="1"/>
    </xf>
    <xf numFmtId="0" fontId="27" fillId="0" borderId="53" xfId="0" applyFont="1" applyBorder="1" applyAlignment="1">
      <alignment horizontal="left" vertical="center" shrinkToFit="1"/>
    </xf>
    <xf numFmtId="0" fontId="27" fillId="0" borderId="53" xfId="0" applyFont="1" applyBorder="1" applyAlignment="1">
      <alignment vertical="center"/>
    </xf>
    <xf numFmtId="0" fontId="27" fillId="0" borderId="53" xfId="0" applyFont="1" applyBorder="1" applyAlignment="1">
      <alignment horizontal="left" vertical="center"/>
    </xf>
    <xf numFmtId="0" fontId="27" fillId="0" borderId="213" xfId="0" applyFont="1" applyBorder="1" applyAlignment="1">
      <alignment vertical="center"/>
    </xf>
    <xf numFmtId="0" fontId="27" fillId="0" borderId="53" xfId="0" applyFont="1" applyBorder="1" applyAlignment="1">
      <alignment horizontal="left" vertical="center" wrapText="1"/>
    </xf>
    <xf numFmtId="0" fontId="27" fillId="0" borderId="53" xfId="0" applyFont="1" applyBorder="1" applyAlignment="1">
      <alignment vertical="center" wrapText="1"/>
    </xf>
    <xf numFmtId="0" fontId="27" fillId="0" borderId="209" xfId="0" applyFont="1" applyBorder="1" applyAlignment="1">
      <alignment vertical="center"/>
    </xf>
    <xf numFmtId="0" fontId="27" fillId="0" borderId="54" xfId="0" applyFont="1" applyBorder="1" applyAlignment="1">
      <alignment horizontal="left" vertical="center" wrapText="1"/>
    </xf>
    <xf numFmtId="0" fontId="85" fillId="0" borderId="206" xfId="0" applyFont="1" applyBorder="1" applyAlignment="1">
      <alignment horizontal="center" vertical="center"/>
    </xf>
    <xf numFmtId="0" fontId="27" fillId="0" borderId="207" xfId="0" applyFont="1" applyBorder="1" applyAlignment="1">
      <alignment vertical="center"/>
    </xf>
    <xf numFmtId="0" fontId="85" fillId="0" borderId="207" xfId="0" applyFont="1" applyBorder="1" applyAlignment="1">
      <alignment vertical="center"/>
    </xf>
    <xf numFmtId="0" fontId="27" fillId="0" borderId="207" xfId="0" applyFont="1" applyBorder="1" applyAlignment="1">
      <alignment horizontal="left" vertical="center" wrapText="1"/>
    </xf>
    <xf numFmtId="0" fontId="85" fillId="0" borderId="207" xfId="0" applyFont="1" applyBorder="1" applyAlignment="1">
      <alignment horizontal="center" vertical="center"/>
    </xf>
    <xf numFmtId="0" fontId="85" fillId="0" borderId="207" xfId="0" applyFont="1" applyBorder="1" applyAlignment="1">
      <alignment horizontal="left" vertical="center"/>
    </xf>
    <xf numFmtId="0" fontId="85" fillId="0" borderId="208" xfId="0" applyFont="1" applyBorder="1" applyAlignment="1">
      <alignment horizontal="left" vertical="center"/>
    </xf>
    <xf numFmtId="0" fontId="85" fillId="0" borderId="31" xfId="0" applyFont="1" applyBorder="1" applyAlignment="1">
      <alignment horizontal="center" vertical="center"/>
    </xf>
    <xf numFmtId="0" fontId="27" fillId="0" borderId="32" xfId="0" applyFont="1" applyBorder="1" applyAlignment="1">
      <alignment vertical="center"/>
    </xf>
    <xf numFmtId="0" fontId="27" fillId="0" borderId="32" xfId="0" applyFont="1" applyBorder="1" applyAlignment="1">
      <alignment horizontal="left" vertical="center" wrapText="1"/>
    </xf>
    <xf numFmtId="0" fontId="85" fillId="0" borderId="32" xfId="0" applyFont="1" applyBorder="1" applyAlignment="1">
      <alignment horizontal="center"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85" fillId="0" borderId="210" xfId="0" applyFont="1" applyBorder="1" applyAlignment="1">
      <alignment horizontal="center" vertical="center"/>
    </xf>
    <xf numFmtId="0" fontId="27" fillId="0" borderId="211" xfId="0" applyFont="1" applyBorder="1" applyAlignment="1">
      <alignment vertical="center"/>
    </xf>
    <xf numFmtId="0" fontId="85" fillId="0" borderId="211" xfId="0" applyFont="1" applyBorder="1" applyAlignment="1">
      <alignment vertical="center"/>
    </xf>
    <xf numFmtId="0" fontId="85" fillId="0" borderId="212" xfId="0" applyFont="1" applyBorder="1" applyAlignment="1">
      <alignment vertical="center"/>
    </xf>
    <xf numFmtId="0" fontId="85" fillId="0" borderId="213" xfId="0" applyFont="1" applyBorder="1" applyAlignment="1">
      <alignment horizontal="center" vertical="center"/>
    </xf>
    <xf numFmtId="0" fontId="27" fillId="0" borderId="214" xfId="0" applyFont="1" applyBorder="1" applyAlignment="1">
      <alignment vertical="center"/>
    </xf>
    <xf numFmtId="0" fontId="85" fillId="0" borderId="214" xfId="0" applyFont="1" applyBorder="1" applyAlignment="1">
      <alignment vertical="center"/>
    </xf>
    <xf numFmtId="0" fontId="27" fillId="0" borderId="214" xfId="0" applyFont="1" applyBorder="1" applyAlignment="1">
      <alignment horizontal="left" vertical="center" wrapText="1"/>
    </xf>
    <xf numFmtId="0" fontId="85" fillId="0" borderId="214" xfId="0" applyFont="1" applyBorder="1" applyAlignment="1">
      <alignment horizontal="center" vertical="center"/>
    </xf>
    <xf numFmtId="0" fontId="85" fillId="0" borderId="214" xfId="0" applyFont="1" applyBorder="1" applyAlignment="1">
      <alignment horizontal="left" vertical="center"/>
    </xf>
    <xf numFmtId="0" fontId="85" fillId="0" borderId="215" xfId="0" applyFont="1" applyBorder="1" applyAlignment="1">
      <alignment horizontal="left" vertical="center"/>
    </xf>
    <xf numFmtId="0" fontId="85" fillId="0" borderId="215" xfId="0" applyFont="1" applyBorder="1" applyAlignment="1">
      <alignment vertical="center"/>
    </xf>
    <xf numFmtId="0" fontId="27" fillId="0" borderId="33" xfId="0" applyFont="1" applyBorder="1" applyAlignment="1">
      <alignment vertical="center"/>
    </xf>
    <xf numFmtId="0" fontId="27" fillId="0" borderId="212" xfId="0" applyFont="1" applyBorder="1" applyAlignment="1">
      <alignment vertical="center"/>
    </xf>
    <xf numFmtId="0" fontId="27" fillId="0" borderId="214" xfId="0" applyFont="1" applyBorder="1" applyAlignment="1">
      <alignment horizontal="left" vertical="center"/>
    </xf>
    <xf numFmtId="0" fontId="27" fillId="0" borderId="215" xfId="0" applyFont="1" applyBorder="1" applyAlignment="1">
      <alignment horizontal="left" vertical="center"/>
    </xf>
    <xf numFmtId="0" fontId="85" fillId="0" borderId="32" xfId="0" applyFont="1" applyBorder="1" applyAlignment="1">
      <alignment horizontal="left" vertical="center"/>
    </xf>
    <xf numFmtId="0" fontId="85" fillId="0" borderId="33" xfId="0" applyFont="1" applyBorder="1" applyAlignment="1">
      <alignment horizontal="left" vertical="center"/>
    </xf>
    <xf numFmtId="0" fontId="85" fillId="0" borderId="12" xfId="0" applyFont="1" applyBorder="1" applyAlignment="1">
      <alignment horizontal="center" vertical="center"/>
    </xf>
    <xf numFmtId="0" fontId="27" fillId="0" borderId="13" xfId="0" applyFont="1" applyBorder="1" applyAlignment="1">
      <alignment vertical="center"/>
    </xf>
    <xf numFmtId="0" fontId="85" fillId="0" borderId="13" xfId="0" applyFont="1" applyBorder="1" applyAlignment="1">
      <alignment horizontal="center" vertical="center"/>
    </xf>
    <xf numFmtId="0" fontId="86" fillId="0" borderId="13" xfId="0" applyFont="1" applyBorder="1" applyAlignment="1">
      <alignment vertical="center"/>
    </xf>
    <xf numFmtId="0" fontId="27" fillId="0" borderId="5" xfId="0" applyFont="1" applyBorder="1" applyAlignment="1">
      <alignment vertical="center"/>
    </xf>
    <xf numFmtId="0" fontId="87" fillId="0" borderId="13" xfId="0" applyFont="1" applyBorder="1" applyAlignment="1">
      <alignment vertical="center"/>
    </xf>
    <xf numFmtId="0" fontId="85" fillId="0" borderId="13" xfId="0" applyFont="1" applyBorder="1" applyAlignment="1">
      <alignment horizontal="left" vertical="center"/>
    </xf>
    <xf numFmtId="0" fontId="85" fillId="0" borderId="14" xfId="0" applyFont="1" applyBorder="1" applyAlignment="1">
      <alignment horizontal="left" vertical="center"/>
    </xf>
    <xf numFmtId="0" fontId="3" fillId="33" borderId="16" xfId="49" applyFont="1" applyFill="1" applyBorder="1" applyAlignment="1">
      <alignment vertical="center"/>
    </xf>
    <xf numFmtId="0" fontId="3" fillId="33" borderId="15" xfId="49" applyFont="1" applyFill="1" applyBorder="1" applyAlignment="1">
      <alignment horizontal="center" vertical="center"/>
    </xf>
    <xf numFmtId="0" fontId="3" fillId="33" borderId="28" xfId="49" applyFont="1" applyFill="1" applyBorder="1" applyAlignment="1">
      <alignment vertical="center"/>
    </xf>
    <xf numFmtId="0" fontId="3" fillId="33" borderId="16" xfId="49" applyFont="1" applyFill="1" applyBorder="1" applyAlignment="1">
      <alignment horizontal="left" vertical="center" wrapText="1"/>
    </xf>
    <xf numFmtId="0" fontId="3" fillId="33" borderId="15" xfId="49" applyFont="1" applyFill="1" applyBorder="1" applyAlignment="1">
      <alignment vertical="center"/>
    </xf>
    <xf numFmtId="0" fontId="3" fillId="33" borderId="5" xfId="49" applyFont="1" applyFill="1" applyBorder="1" applyAlignment="1">
      <alignment vertical="top"/>
    </xf>
    <xf numFmtId="0" fontId="3" fillId="33" borderId="15" xfId="49" applyFont="1" applyFill="1" applyBorder="1" applyAlignment="1">
      <alignment vertical="top"/>
    </xf>
    <xf numFmtId="0" fontId="3" fillId="33" borderId="16" xfId="49" applyFont="1" applyFill="1" applyBorder="1" applyAlignment="1">
      <alignment vertical="top"/>
    </xf>
    <xf numFmtId="0" fontId="3" fillId="0" borderId="4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50" xfId="0" applyFont="1" applyBorder="1" applyAlignment="1">
      <alignment horizontal="left" vertical="center" shrinkToFit="1"/>
    </xf>
    <xf numFmtId="0" fontId="3" fillId="33" borderId="209" xfId="49" applyFont="1" applyFill="1" applyBorder="1" applyAlignment="1">
      <alignment horizontal="left" vertical="center"/>
    </xf>
    <xf numFmtId="0" fontId="3" fillId="33" borderId="216" xfId="49" applyFont="1" applyFill="1" applyBorder="1" applyAlignment="1">
      <alignment horizontal="left" vertical="center"/>
    </xf>
    <xf numFmtId="0" fontId="3" fillId="33" borderId="50" xfId="49" applyFont="1" applyFill="1" applyBorder="1" applyAlignment="1">
      <alignment horizontal="left" vertical="center"/>
    </xf>
    <xf numFmtId="0" fontId="28" fillId="0" borderId="0" xfId="0" applyFont="1" applyAlignment="1">
      <alignment horizontal="center" vertical="center" wrapText="1"/>
    </xf>
    <xf numFmtId="0" fontId="77" fillId="0" borderId="5"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8"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1" xfId="0" applyFont="1" applyBorder="1" applyAlignment="1">
      <alignment horizontal="center"/>
    </xf>
    <xf numFmtId="0" fontId="3" fillId="0" borderId="217" xfId="0" applyFont="1" applyBorder="1" applyAlignment="1">
      <alignment horizontal="center"/>
    </xf>
    <xf numFmtId="0" fontId="3" fillId="0" borderId="218"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51" xfId="0" applyFont="1" applyBorder="1" applyAlignment="1">
      <alignment horizontal="left" vertical="top" shrinkToFit="1"/>
    </xf>
    <xf numFmtId="0" fontId="0" fillId="0" borderId="151"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11" xfId="0" applyFont="1" applyBorder="1" applyAlignment="1">
      <alignment horizontal="center" vertical="center" wrapText="1"/>
    </xf>
    <xf numFmtId="0" fontId="3" fillId="0" borderId="2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06" xfId="0" applyFont="1" applyBorder="1" applyAlignment="1">
      <alignment horizontal="left" vertical="center"/>
    </xf>
    <xf numFmtId="0" fontId="3" fillId="0" borderId="207" xfId="0" applyFont="1" applyBorder="1" applyAlignment="1">
      <alignment horizontal="left" vertical="center"/>
    </xf>
    <xf numFmtId="0" fontId="3" fillId="0" borderId="208"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4" fillId="0" borderId="0" xfId="0" applyFont="1" applyAlignment="1">
      <alignment horizontal="right" vertical="center"/>
    </xf>
    <xf numFmtId="0" fontId="78" fillId="38" borderId="196" xfId="45" applyFont="1" applyFill="1" applyBorder="1" applyAlignment="1">
      <alignment horizontal="center" vertical="center"/>
    </xf>
    <xf numFmtId="0" fontId="78" fillId="38" borderId="197" xfId="45" applyFont="1" applyFill="1" applyBorder="1" applyAlignment="1">
      <alignment horizontal="center" vertical="center"/>
    </xf>
    <xf numFmtId="0" fontId="78" fillId="38" borderId="198" xfId="45" applyFont="1" applyFill="1" applyBorder="1" applyAlignment="1">
      <alignment horizontal="center" vertical="center"/>
    </xf>
    <xf numFmtId="0" fontId="78" fillId="38" borderId="199" xfId="45" applyFont="1" applyFill="1" applyBorder="1" applyAlignment="1">
      <alignment horizontal="center" vertical="center"/>
    </xf>
    <xf numFmtId="0" fontId="27" fillId="0" borderId="32" xfId="0" applyFont="1" applyBorder="1" applyAlignment="1">
      <alignment horizontal="center" vertical="center" wrapText="1"/>
    </xf>
    <xf numFmtId="0" fontId="27" fillId="0" borderId="211" xfId="0" applyFont="1" applyBorder="1" applyAlignment="1">
      <alignment horizontal="center" vertical="center" wrapText="1"/>
    </xf>
    <xf numFmtId="0" fontId="27" fillId="0" borderId="32" xfId="0" applyFont="1" applyBorder="1" applyAlignment="1">
      <alignment horizontal="left" vertical="center"/>
    </xf>
    <xf numFmtId="0" fontId="27" fillId="0" borderId="211" xfId="0" applyFont="1" applyBorder="1" applyAlignment="1">
      <alignment horizontal="left" vertical="center"/>
    </xf>
    <xf numFmtId="0" fontId="3" fillId="33" borderId="203" xfId="49" applyFont="1" applyFill="1" applyBorder="1" applyAlignment="1">
      <alignment horizontal="center" vertical="center"/>
    </xf>
    <xf numFmtId="0" fontId="3" fillId="33" borderId="51" xfId="49" applyFont="1" applyFill="1" applyBorder="1" applyAlignment="1">
      <alignment horizontal="center" vertical="center"/>
    </xf>
    <xf numFmtId="0" fontId="3" fillId="33" borderId="204" xfId="49" applyFont="1" applyFill="1" applyBorder="1" applyAlignment="1">
      <alignment horizontal="center" vertical="center"/>
    </xf>
    <xf numFmtId="0" fontId="3" fillId="33" borderId="205" xfId="49" applyFont="1" applyFill="1" applyBorder="1" applyAlignment="1">
      <alignment horizontal="center" vertical="center"/>
    </xf>
    <xf numFmtId="0" fontId="28" fillId="33" borderId="0" xfId="49" applyFont="1" applyFill="1" applyAlignment="1">
      <alignment horizontal="center" vertical="center"/>
    </xf>
    <xf numFmtId="0" fontId="3" fillId="33" borderId="6" xfId="49" applyFont="1" applyFill="1" applyBorder="1" applyAlignment="1">
      <alignment horizontal="center" vertical="center"/>
    </xf>
    <xf numFmtId="0" fontId="6" fillId="33" borderId="6" xfId="49" applyFill="1" applyBorder="1" applyAlignment="1">
      <alignment horizontal="center" vertical="center"/>
    </xf>
    <xf numFmtId="0" fontId="3" fillId="33" borderId="2" xfId="49" applyFont="1" applyFill="1" applyBorder="1" applyAlignment="1">
      <alignment horizontal="center" vertical="center"/>
    </xf>
    <xf numFmtId="0" fontId="3" fillId="33" borderId="3" xfId="49" applyFont="1" applyFill="1" applyBorder="1" applyAlignment="1">
      <alignment horizontal="center" vertical="center"/>
    </xf>
    <xf numFmtId="0" fontId="3" fillId="33" borderId="25" xfId="49" applyFont="1" applyFill="1" applyBorder="1" applyAlignment="1">
      <alignment horizontal="center" vertical="center"/>
    </xf>
    <xf numFmtId="0" fontId="3" fillId="33" borderId="25" xfId="49" applyFont="1" applyFill="1" applyBorder="1" applyAlignment="1">
      <alignment horizontal="left" vertical="center"/>
    </xf>
    <xf numFmtId="0" fontId="3" fillId="33" borderId="2" xfId="49" applyFont="1" applyFill="1" applyBorder="1" applyAlignment="1">
      <alignment horizontal="left" vertical="center"/>
    </xf>
    <xf numFmtId="0" fontId="27" fillId="0" borderId="209" xfId="0" applyFont="1" applyBorder="1" applyAlignment="1">
      <alignment horizontal="left" vertical="center" shrinkToFit="1"/>
    </xf>
    <xf numFmtId="0" fontId="27" fillId="0" borderId="216" xfId="0" applyFont="1" applyBorder="1" applyAlignment="1">
      <alignment horizontal="left" vertical="center" shrinkToFit="1"/>
    </xf>
    <xf numFmtId="0" fontId="27" fillId="0" borderId="209" xfId="0" applyFont="1" applyBorder="1" applyAlignment="1">
      <alignment horizontal="left" vertical="center" wrapText="1"/>
    </xf>
    <xf numFmtId="0" fontId="27" fillId="0" borderId="216" xfId="0" applyFont="1" applyBorder="1" applyAlignment="1">
      <alignment horizontal="left" vertical="center" wrapText="1"/>
    </xf>
    <xf numFmtId="0" fontId="3" fillId="33" borderId="0" xfId="49" applyFont="1" applyFill="1" applyAlignment="1">
      <alignment horizontal="left" vertical="center" wrapText="1"/>
    </xf>
    <xf numFmtId="0" fontId="3" fillId="33" borderId="0" xfId="49" applyFont="1" applyFill="1" applyAlignment="1">
      <alignment vertical="center"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1"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Alignment="1">
      <alignment horizontal="left" vertical="top" wrapText="1"/>
    </xf>
    <xf numFmtId="0" fontId="31" fillId="0" borderId="27" xfId="0" applyFont="1" applyBorder="1" applyAlignment="1">
      <alignment horizontal="left" vertical="top" wrapText="1"/>
    </xf>
    <xf numFmtId="0" fontId="31" fillId="0" borderId="16" xfId="0" applyFont="1" applyBorder="1" applyAlignment="1">
      <alignment horizontal="left" vertical="top" wrapText="1"/>
    </xf>
    <xf numFmtId="0" fontId="31" fillId="0" borderId="5" xfId="0" applyFont="1" applyBorder="1" applyAlignment="1">
      <alignment horizontal="left" vertical="top" wrapText="1"/>
    </xf>
    <xf numFmtId="0" fontId="31"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31" fillId="0" borderId="201" xfId="0" applyFont="1" applyBorder="1" applyAlignment="1">
      <alignment horizontal="left" vertical="top" wrapText="1"/>
    </xf>
    <xf numFmtId="0" fontId="31" fillId="0" borderId="147" xfId="0" applyFont="1" applyBorder="1" applyAlignment="1">
      <alignment horizontal="left" vertical="top" wrapText="1"/>
    </xf>
    <xf numFmtId="0" fontId="31" fillId="0" borderId="202" xfId="0" applyFont="1" applyBorder="1" applyAlignment="1">
      <alignment horizontal="left" vertical="top" wrapText="1"/>
    </xf>
    <xf numFmtId="0" fontId="31" fillId="0" borderId="201" xfId="0" applyFont="1" applyBorder="1" applyAlignment="1">
      <alignment horizontal="left" vertical="center"/>
    </xf>
    <xf numFmtId="0" fontId="31" fillId="0" borderId="147" xfId="0" applyFont="1" applyBorder="1" applyAlignment="1">
      <alignment horizontal="left" vertical="center"/>
    </xf>
    <xf numFmtId="0" fontId="31" fillId="0" borderId="20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0" xfId="42" applyFont="1" applyAlignment="1">
      <alignment horizontal="center" vertical="center"/>
    </xf>
    <xf numFmtId="0" fontId="31" fillId="0" borderId="5" xfId="42" applyFont="1" applyBorder="1" applyAlignment="1">
      <alignment horizontal="center" vertical="center"/>
    </xf>
    <xf numFmtId="0" fontId="31" fillId="0" borderId="2" xfId="42" applyFont="1" applyBorder="1" applyAlignment="1">
      <alignment horizontal="center" vertical="center"/>
    </xf>
    <xf numFmtId="176" fontId="31" fillId="0" borderId="2" xfId="42" applyNumberFormat="1" applyFont="1" applyBorder="1" applyAlignment="1">
      <alignment horizontal="center" vertical="center"/>
    </xf>
    <xf numFmtId="179" fontId="31" fillId="33" borderId="2" xfId="42" applyNumberFormat="1" applyFont="1" applyFill="1" applyBorder="1" applyAlignment="1">
      <alignment horizontal="center" vertical="center"/>
    </xf>
    <xf numFmtId="0" fontId="31" fillId="33" borderId="2" xfId="42" applyFont="1" applyFill="1" applyBorder="1" applyAlignment="1">
      <alignment horizontal="center" vertical="center"/>
    </xf>
    <xf numFmtId="176" fontId="31" fillId="33" borderId="2" xfId="42" applyNumberFormat="1" applyFont="1" applyFill="1" applyBorder="1" applyAlignment="1">
      <alignment horizontal="center" vertical="center"/>
    </xf>
    <xf numFmtId="178" fontId="31" fillId="0" borderId="2" xfId="42" applyNumberFormat="1" applyFont="1" applyBorder="1" applyAlignment="1">
      <alignment horizontal="center" vertical="center"/>
    </xf>
    <xf numFmtId="0" fontId="31" fillId="36" borderId="6" xfId="42" applyFont="1" applyFill="1" applyBorder="1" applyAlignment="1" applyProtection="1">
      <alignment horizontal="center" vertical="center"/>
      <protection locked="0"/>
    </xf>
    <xf numFmtId="0" fontId="31" fillId="36" borderId="8" xfId="42" applyFont="1" applyFill="1" applyBorder="1" applyAlignment="1" applyProtection="1">
      <alignment horizontal="center" vertical="center"/>
      <protection locked="0"/>
    </xf>
    <xf numFmtId="0" fontId="31" fillId="33" borderId="6" xfId="42" applyFont="1" applyFill="1" applyBorder="1" applyAlignment="1">
      <alignment horizontal="center" vertical="center"/>
    </xf>
    <xf numFmtId="0" fontId="31" fillId="33" borderId="8" xfId="42" applyFont="1" applyFill="1" applyBorder="1" applyAlignment="1">
      <alignment horizontal="center" vertical="center"/>
    </xf>
    <xf numFmtId="178" fontId="31" fillId="0" borderId="6" xfId="42" applyNumberFormat="1" applyFont="1" applyBorder="1" applyAlignment="1">
      <alignment horizontal="center" vertical="center"/>
    </xf>
    <xf numFmtId="178" fontId="31" fillId="0" borderId="8" xfId="42" applyNumberFormat="1" applyFont="1" applyBorder="1" applyAlignment="1">
      <alignment horizontal="center" vertical="center"/>
    </xf>
    <xf numFmtId="178" fontId="31" fillId="0" borderId="2" xfId="42" applyNumberFormat="1" applyFont="1" applyBorder="1" applyAlignment="1">
      <alignment horizontal="right" vertical="center"/>
    </xf>
    <xf numFmtId="178" fontId="31" fillId="0" borderId="2" xfId="43" applyNumberFormat="1" applyFont="1" applyFill="1" applyBorder="1" applyAlignment="1">
      <alignment horizontal="right" vertical="center"/>
    </xf>
    <xf numFmtId="178" fontId="31" fillId="0" borderId="6" xfId="42" applyNumberFormat="1" applyFont="1" applyBorder="1" applyAlignment="1">
      <alignment horizontal="right" vertical="center"/>
    </xf>
    <xf numFmtId="178" fontId="31" fillId="0" borderId="8" xfId="42" applyNumberFormat="1" applyFont="1" applyBorder="1" applyAlignment="1">
      <alignment horizontal="right" vertical="center"/>
    </xf>
    <xf numFmtId="178" fontId="31" fillId="36" borderId="2" xfId="42" applyNumberFormat="1" applyFont="1" applyFill="1" applyBorder="1" applyAlignment="1" applyProtection="1">
      <alignment horizontal="right" vertical="center"/>
      <protection locked="0"/>
    </xf>
    <xf numFmtId="178" fontId="31" fillId="36" borderId="2" xfId="43" applyNumberFormat="1" applyFont="1" applyFill="1" applyBorder="1" applyAlignment="1" applyProtection="1">
      <alignment horizontal="right" vertical="center"/>
      <protection locked="0"/>
    </xf>
    <xf numFmtId="178" fontId="31" fillId="36" borderId="6" xfId="42" applyNumberFormat="1" applyFont="1" applyFill="1" applyBorder="1" applyAlignment="1" applyProtection="1">
      <alignment horizontal="right" vertical="center"/>
      <protection locked="0"/>
    </xf>
    <xf numFmtId="178" fontId="31" fillId="36" borderId="8" xfId="42" applyNumberFormat="1" applyFont="1" applyFill="1" applyBorder="1" applyAlignment="1" applyProtection="1">
      <alignment horizontal="right" vertical="center"/>
      <protection locked="0"/>
    </xf>
    <xf numFmtId="0" fontId="32" fillId="0" borderId="0" xfId="42" applyFont="1" applyAlignment="1">
      <alignment horizontal="center" vertical="center" wrapText="1"/>
    </xf>
    <xf numFmtId="0" fontId="32" fillId="33" borderId="0" xfId="42" applyFont="1" applyFill="1" applyAlignment="1" applyProtection="1">
      <alignment horizontal="center" vertical="center" wrapText="1"/>
      <protection locked="0"/>
    </xf>
    <xf numFmtId="0" fontId="32" fillId="0" borderId="0" xfId="42" applyFont="1" applyAlignment="1">
      <alignment horizontal="center" vertical="center"/>
    </xf>
    <xf numFmtId="0" fontId="28" fillId="36" borderId="6" xfId="42" applyFont="1" applyFill="1" applyBorder="1" applyAlignment="1" applyProtection="1">
      <alignment horizontal="center" vertical="center" shrinkToFit="1"/>
      <protection locked="0"/>
    </xf>
    <xf numFmtId="0" fontId="28" fillId="36" borderId="7" xfId="42" applyFont="1" applyFill="1" applyBorder="1" applyAlignment="1" applyProtection="1">
      <alignment horizontal="center" vertical="center" shrinkToFit="1"/>
      <protection locked="0"/>
    </xf>
    <xf numFmtId="0" fontId="28" fillId="36" borderId="8" xfId="42" applyFont="1" applyFill="1" applyBorder="1" applyAlignment="1" applyProtection="1">
      <alignment horizontal="center" vertical="center" shrinkToFit="1"/>
      <protection locked="0"/>
    </xf>
    <xf numFmtId="0" fontId="28" fillId="36" borderId="127" xfId="42" applyFont="1" applyFill="1" applyBorder="1" applyAlignment="1" applyProtection="1">
      <alignment horizontal="center" vertical="center" shrinkToFit="1"/>
      <protection locked="0"/>
    </xf>
    <xf numFmtId="0" fontId="28" fillId="36" borderId="125" xfId="42" applyFont="1" applyFill="1" applyBorder="1" applyAlignment="1" applyProtection="1">
      <alignment horizontal="center" vertical="center" shrinkToFit="1"/>
      <protection locked="0"/>
    </xf>
    <xf numFmtId="0" fontId="28" fillId="36" borderId="79" xfId="42" applyFont="1" applyFill="1" applyBorder="1" applyAlignment="1" applyProtection="1">
      <alignment horizontal="center" vertical="center" shrinkToFit="1"/>
      <protection locked="0"/>
    </xf>
    <xf numFmtId="0" fontId="28" fillId="0" borderId="111" xfId="42" applyFont="1" applyBorder="1" applyAlignment="1">
      <alignment horizontal="center" vertical="center" wrapText="1"/>
    </xf>
    <xf numFmtId="0" fontId="28" fillId="0" borderId="112" xfId="42" applyFont="1" applyBorder="1" applyAlignment="1">
      <alignment horizontal="center" vertical="center" wrapText="1"/>
    </xf>
    <xf numFmtId="1" fontId="28" fillId="0" borderId="113" xfId="42" applyNumberFormat="1" applyFont="1" applyBorder="1" applyAlignment="1">
      <alignment horizontal="center" vertical="center" wrapText="1"/>
    </xf>
    <xf numFmtId="1" fontId="28" fillId="0" borderId="112" xfId="42" applyNumberFormat="1" applyFont="1" applyBorder="1" applyAlignment="1">
      <alignment horizontal="center" vertical="center" wrapText="1"/>
    </xf>
    <xf numFmtId="0" fontId="28" fillId="36" borderId="105" xfId="42" applyFont="1" applyFill="1" applyBorder="1" applyAlignment="1" applyProtection="1">
      <alignment horizontal="left" vertical="center" wrapText="1"/>
      <protection locked="0"/>
    </xf>
    <xf numFmtId="0" fontId="28" fillId="36" borderId="4" xfId="42" applyFont="1" applyFill="1" applyBorder="1" applyAlignment="1" applyProtection="1">
      <alignment horizontal="left" vertical="center" wrapText="1"/>
      <protection locked="0"/>
    </xf>
    <xf numFmtId="0" fontId="28" fillId="36" borderId="106" xfId="42" applyFont="1" applyFill="1" applyBorder="1" applyAlignment="1" applyProtection="1">
      <alignment horizontal="left" vertical="center" wrapText="1"/>
      <protection locked="0"/>
    </xf>
    <xf numFmtId="0" fontId="28" fillId="36" borderId="74" xfId="42" applyFont="1" applyFill="1" applyBorder="1" applyAlignment="1" applyProtection="1">
      <alignment horizontal="left" vertical="center" wrapText="1"/>
      <protection locked="0"/>
    </xf>
    <xf numFmtId="0" fontId="28" fillId="36" borderId="75" xfId="42" applyFont="1" applyFill="1" applyBorder="1" applyAlignment="1" applyProtection="1">
      <alignment horizontal="left" vertical="center" wrapText="1"/>
      <protection locked="0"/>
    </xf>
    <xf numFmtId="0" fontId="28" fillId="36" borderId="76" xfId="42" applyFont="1" applyFill="1" applyBorder="1" applyAlignment="1" applyProtection="1">
      <alignment horizontal="left" vertical="center" wrapText="1"/>
      <protection locked="0"/>
    </xf>
    <xf numFmtId="177" fontId="28" fillId="0" borderId="135" xfId="42" applyNumberFormat="1" applyFont="1" applyBorder="1" applyAlignment="1">
      <alignment horizontal="center" vertical="center" wrapText="1"/>
    </xf>
    <xf numFmtId="177" fontId="28" fillId="0" borderId="130" xfId="42" applyNumberFormat="1" applyFont="1" applyBorder="1" applyAlignment="1">
      <alignment horizontal="center" vertical="center" wrapText="1"/>
    </xf>
    <xf numFmtId="177" fontId="28" fillId="0" borderId="136" xfId="42" applyNumberFormat="1" applyFont="1" applyBorder="1" applyAlignment="1">
      <alignment horizontal="center" vertical="center" wrapText="1"/>
    </xf>
    <xf numFmtId="0" fontId="32" fillId="33" borderId="0" xfId="42" applyFont="1" applyFill="1" applyAlignment="1" applyProtection="1">
      <alignment horizontal="left" vertical="center" wrapText="1"/>
      <protection locked="0"/>
    </xf>
    <xf numFmtId="179" fontId="31" fillId="0" borderId="2" xfId="42" applyNumberFormat="1" applyFont="1" applyBorder="1" applyAlignment="1">
      <alignment horizontal="center" vertical="center"/>
    </xf>
    <xf numFmtId="0" fontId="28" fillId="0" borderId="84" xfId="42" applyFont="1" applyBorder="1" applyAlignment="1">
      <alignment horizontal="center" vertical="center"/>
    </xf>
    <xf numFmtId="0" fontId="28" fillId="0" borderId="73" xfId="42" applyFont="1" applyBorder="1" applyAlignment="1">
      <alignment horizontal="center" vertical="center"/>
    </xf>
    <xf numFmtId="0" fontId="28" fillId="34" borderId="63" xfId="42" applyFont="1" applyFill="1" applyBorder="1" applyAlignment="1" applyProtection="1">
      <alignment horizontal="center" vertical="center"/>
      <protection locked="0"/>
    </xf>
    <xf numFmtId="0" fontId="28" fillId="35" borderId="72" xfId="42" applyFont="1" applyFill="1" applyBorder="1" applyAlignment="1" applyProtection="1">
      <alignment horizontal="center" vertical="center"/>
      <protection locked="0"/>
    </xf>
    <xf numFmtId="0" fontId="28" fillId="34" borderId="68" xfId="42" applyFont="1" applyFill="1" applyBorder="1" applyAlignment="1" applyProtection="1">
      <alignment horizontal="center" vertical="center"/>
      <protection locked="0"/>
    </xf>
    <xf numFmtId="0" fontId="28" fillId="35" borderId="7" xfId="42" applyFont="1" applyFill="1" applyBorder="1" applyAlignment="1" applyProtection="1">
      <alignment horizontal="center" vertical="center"/>
      <protection locked="0"/>
    </xf>
    <xf numFmtId="0" fontId="28" fillId="35" borderId="67" xfId="42" applyFont="1" applyFill="1" applyBorder="1" applyAlignment="1" applyProtection="1">
      <alignment horizontal="center" vertical="center"/>
      <protection locked="0"/>
    </xf>
    <xf numFmtId="0" fontId="28" fillId="35" borderId="124" xfId="42" applyFont="1" applyFill="1" applyBorder="1" applyAlignment="1" applyProtection="1">
      <alignment horizontal="center" vertical="center"/>
      <protection locked="0"/>
    </xf>
    <xf numFmtId="0" fontId="28" fillId="35" borderId="125" xfId="42" applyFont="1" applyFill="1" applyBorder="1" applyAlignment="1" applyProtection="1">
      <alignment horizontal="center" vertical="center"/>
      <protection locked="0"/>
    </xf>
    <xf numFmtId="0" fontId="28" fillId="35" borderId="126" xfId="42" applyFont="1" applyFill="1" applyBorder="1" applyAlignment="1" applyProtection="1">
      <alignment horizontal="center" vertical="center"/>
      <protection locked="0"/>
    </xf>
    <xf numFmtId="0" fontId="28" fillId="34" borderId="105" xfId="42" applyFont="1" applyFill="1" applyBorder="1" applyAlignment="1" applyProtection="1">
      <alignment horizontal="center" vertical="center" shrinkToFit="1"/>
      <protection locked="0"/>
    </xf>
    <xf numFmtId="0" fontId="28" fillId="34" borderId="1" xfId="42" applyFont="1" applyFill="1" applyBorder="1" applyAlignment="1" applyProtection="1">
      <alignment horizontal="center" vertical="center" shrinkToFit="1"/>
      <protection locked="0"/>
    </xf>
    <xf numFmtId="0" fontId="28" fillId="34" borderId="74" xfId="42" applyFont="1" applyFill="1" applyBorder="1" applyAlignment="1" applyProtection="1">
      <alignment horizontal="center" vertical="center" shrinkToFit="1"/>
      <protection locked="0"/>
    </xf>
    <xf numFmtId="0" fontId="28" fillId="34" borderId="77" xfId="42" applyFont="1" applyFill="1" applyBorder="1" applyAlignment="1" applyProtection="1">
      <alignment horizontal="center" vertical="center" shrinkToFit="1"/>
      <protection locked="0"/>
    </xf>
    <xf numFmtId="0" fontId="28" fillId="34" borderId="3" xfId="42" applyFont="1" applyFill="1" applyBorder="1" applyAlignment="1" applyProtection="1">
      <alignment horizontal="center" vertical="center" wrapText="1"/>
      <protection locked="0"/>
    </xf>
    <xf numFmtId="0" fontId="28" fillId="34" borderId="1" xfId="42" applyFont="1" applyFill="1" applyBorder="1" applyAlignment="1" applyProtection="1">
      <alignment horizontal="center" vertical="center" wrapText="1"/>
      <protection locked="0"/>
    </xf>
    <xf numFmtId="0" fontId="28" fillId="34" borderId="78" xfId="42" applyFont="1" applyFill="1" applyBorder="1" applyAlignment="1" applyProtection="1">
      <alignment horizontal="center" vertical="center" wrapText="1"/>
      <protection locked="0"/>
    </xf>
    <xf numFmtId="0" fontId="28" fillId="34" borderId="77" xfId="42" applyFont="1" applyFill="1" applyBorder="1" applyAlignment="1" applyProtection="1">
      <alignment horizontal="center" vertical="center" wrapText="1"/>
      <protection locked="0"/>
    </xf>
    <xf numFmtId="0" fontId="28" fillId="34" borderId="3" xfId="42" applyFont="1" applyFill="1" applyBorder="1" applyAlignment="1" applyProtection="1">
      <alignment horizontal="center" vertical="center" shrinkToFit="1"/>
      <protection locked="0"/>
    </xf>
    <xf numFmtId="0" fontId="28" fillId="34" borderId="4" xfId="42" applyFont="1" applyFill="1" applyBorder="1" applyAlignment="1" applyProtection="1">
      <alignment horizontal="center" vertical="center" shrinkToFit="1"/>
      <protection locked="0"/>
    </xf>
    <xf numFmtId="0" fontId="28" fillId="34" borderId="78" xfId="42" applyFont="1" applyFill="1" applyBorder="1" applyAlignment="1" applyProtection="1">
      <alignment horizontal="center" vertical="center" shrinkToFit="1"/>
      <protection locked="0"/>
    </xf>
    <xf numFmtId="0" fontId="28" fillId="34" borderId="75" xfId="42" applyFont="1" applyFill="1" applyBorder="1" applyAlignment="1" applyProtection="1">
      <alignment horizontal="center" vertical="center" shrinkToFit="1"/>
      <protection locked="0"/>
    </xf>
    <xf numFmtId="0" fontId="28" fillId="36" borderId="117" xfId="42" applyFont="1" applyFill="1" applyBorder="1" applyAlignment="1" applyProtection="1">
      <alignment horizontal="left" vertical="center" wrapText="1"/>
      <protection locked="0"/>
    </xf>
    <xf numFmtId="0" fontId="28" fillId="36" borderId="5" xfId="42" applyFont="1" applyFill="1" applyBorder="1" applyAlignment="1" applyProtection="1">
      <alignment horizontal="left" vertical="center" wrapText="1"/>
      <protection locked="0"/>
    </xf>
    <xf numFmtId="0" fontId="28" fillId="36" borderId="120" xfId="42" applyFont="1" applyFill="1" applyBorder="1" applyAlignment="1" applyProtection="1">
      <alignment horizontal="left" vertical="center" wrapText="1"/>
      <protection locked="0"/>
    </xf>
    <xf numFmtId="177" fontId="28" fillId="0" borderId="118" xfId="42" applyNumberFormat="1" applyFont="1" applyBorder="1" applyAlignment="1">
      <alignment horizontal="center" vertical="center" wrapText="1"/>
    </xf>
    <xf numFmtId="177" fontId="28" fillId="0" borderId="116" xfId="42" applyNumberFormat="1" applyFont="1" applyBorder="1" applyAlignment="1">
      <alignment horizontal="center" vertical="center" wrapText="1"/>
    </xf>
    <xf numFmtId="177" fontId="28" fillId="0" borderId="119" xfId="42" applyNumberFormat="1" applyFont="1" applyBorder="1" applyAlignment="1">
      <alignment horizontal="center" vertical="center" wrapText="1"/>
    </xf>
    <xf numFmtId="0" fontId="28" fillId="0" borderId="96" xfId="42" applyFont="1" applyBorder="1" applyAlignment="1">
      <alignment horizontal="center" vertical="center"/>
    </xf>
    <xf numFmtId="0" fontId="28" fillId="35" borderId="63" xfId="42" applyFont="1" applyFill="1" applyBorder="1" applyAlignment="1" applyProtection="1">
      <alignment horizontal="center" vertical="center"/>
      <protection locked="0"/>
    </xf>
    <xf numFmtId="0" fontId="28" fillId="35" borderId="68" xfId="42" applyFont="1" applyFill="1" applyBorder="1" applyAlignment="1" applyProtection="1">
      <alignment horizontal="center" vertical="center"/>
      <protection locked="0"/>
    </xf>
    <xf numFmtId="0" fontId="28" fillId="34" borderId="117" xfId="42" applyFont="1" applyFill="1" applyBorder="1" applyAlignment="1" applyProtection="1">
      <alignment horizontal="center" vertical="center" shrinkToFit="1"/>
      <protection locked="0"/>
    </xf>
    <xf numFmtId="0" fontId="28" fillId="34" borderId="15" xfId="42" applyFont="1" applyFill="1" applyBorder="1" applyAlignment="1" applyProtection="1">
      <alignment horizontal="center" vertical="center" shrinkToFit="1"/>
      <protection locked="0"/>
    </xf>
    <xf numFmtId="0" fontId="28" fillId="34" borderId="16" xfId="42" applyFont="1" applyFill="1" applyBorder="1" applyAlignment="1" applyProtection="1">
      <alignment horizontal="center" vertical="center" wrapText="1"/>
      <protection locked="0"/>
    </xf>
    <xf numFmtId="0" fontId="28" fillId="34" borderId="15" xfId="42" applyFont="1" applyFill="1" applyBorder="1" applyAlignment="1" applyProtection="1">
      <alignment horizontal="center" vertical="center" wrapText="1"/>
      <protection locked="0"/>
    </xf>
    <xf numFmtId="0" fontId="28" fillId="34" borderId="16" xfId="42" applyFont="1" applyFill="1" applyBorder="1" applyAlignment="1" applyProtection="1">
      <alignment horizontal="center" vertical="center" shrinkToFit="1"/>
      <protection locked="0"/>
    </xf>
    <xf numFmtId="0" fontId="28" fillId="34" borderId="5" xfId="42" applyFont="1" applyFill="1" applyBorder="1" applyAlignment="1" applyProtection="1">
      <alignment horizontal="center" vertical="center" shrinkToFit="1"/>
      <protection locked="0"/>
    </xf>
    <xf numFmtId="0" fontId="28" fillId="36" borderId="65" xfId="42" applyFont="1" applyFill="1" applyBorder="1" applyAlignment="1" applyProtection="1">
      <alignment horizontal="left" vertical="center" wrapText="1"/>
      <protection locked="0"/>
    </xf>
    <xf numFmtId="0" fontId="28" fillId="36" borderId="0" xfId="42" applyFont="1" applyFill="1" applyAlignment="1" applyProtection="1">
      <alignment horizontal="left" vertical="center" wrapText="1"/>
      <protection locked="0"/>
    </xf>
    <xf numFmtId="0" fontId="28" fillId="36" borderId="66" xfId="42" applyFont="1" applyFill="1" applyBorder="1" applyAlignment="1" applyProtection="1">
      <alignment horizontal="left" vertical="center" wrapText="1"/>
      <protection locked="0"/>
    </xf>
    <xf numFmtId="177" fontId="28" fillId="0" borderId="103" xfId="42" applyNumberFormat="1" applyFont="1" applyBorder="1" applyAlignment="1">
      <alignment horizontal="center" vertical="center" wrapText="1"/>
    </xf>
    <xf numFmtId="177" fontId="28" fillId="0" borderId="99" xfId="42" applyNumberFormat="1" applyFont="1" applyBorder="1" applyAlignment="1">
      <alignment horizontal="center" vertical="center" wrapText="1"/>
    </xf>
    <xf numFmtId="177" fontId="28" fillId="0" borderId="104" xfId="42" applyNumberFormat="1" applyFont="1" applyBorder="1" applyAlignment="1">
      <alignment horizontal="center" vertical="center" wrapText="1"/>
    </xf>
    <xf numFmtId="0" fontId="28" fillId="34" borderId="65" xfId="42" applyFont="1" applyFill="1" applyBorder="1" applyAlignment="1" applyProtection="1">
      <alignment horizontal="center" vertical="center" shrinkToFit="1"/>
      <protection locked="0"/>
    </xf>
    <xf numFmtId="0" fontId="28" fillId="34" borderId="27" xfId="42" applyFont="1" applyFill="1" applyBorder="1" applyAlignment="1" applyProtection="1">
      <alignment horizontal="center" vertical="center" shrinkToFit="1"/>
      <protection locked="0"/>
    </xf>
    <xf numFmtId="0" fontId="28" fillId="34" borderId="17" xfId="42" applyFont="1" applyFill="1" applyBorder="1" applyAlignment="1" applyProtection="1">
      <alignment horizontal="center" vertical="center" wrapText="1"/>
      <protection locked="0"/>
    </xf>
    <xf numFmtId="0" fontId="28" fillId="34" borderId="27" xfId="42" applyFont="1" applyFill="1" applyBorder="1" applyAlignment="1" applyProtection="1">
      <alignment horizontal="center" vertical="center" wrapText="1"/>
      <protection locked="0"/>
    </xf>
    <xf numFmtId="0" fontId="28" fillId="34" borderId="17" xfId="42" applyFont="1" applyFill="1" applyBorder="1" applyAlignment="1" applyProtection="1">
      <alignment horizontal="center" vertical="center" shrinkToFit="1"/>
      <protection locked="0"/>
    </xf>
    <xf numFmtId="0" fontId="28" fillId="34" borderId="0" xfId="42" applyFont="1" applyFill="1" applyAlignment="1" applyProtection="1">
      <alignment horizontal="center" vertical="center" shrinkToFit="1"/>
      <protection locked="0"/>
    </xf>
    <xf numFmtId="0" fontId="28" fillId="0" borderId="93" xfId="42" applyFont="1" applyBorder="1" applyAlignment="1">
      <alignment horizontal="center" vertical="center" wrapText="1"/>
    </xf>
    <xf numFmtId="0" fontId="28" fillId="0" borderId="94" xfId="42" applyFont="1" applyBorder="1" applyAlignment="1">
      <alignment horizontal="center" vertical="center" wrapText="1"/>
    </xf>
    <xf numFmtId="1" fontId="28" fillId="0" borderId="95" xfId="42" applyNumberFormat="1" applyFont="1" applyBorder="1" applyAlignment="1">
      <alignment horizontal="center" vertical="center" wrapText="1"/>
    </xf>
    <xf numFmtId="1" fontId="28" fillId="0" borderId="94" xfId="42" applyNumberFormat="1" applyFont="1" applyBorder="1" applyAlignment="1">
      <alignment horizontal="center" vertical="center" wrapText="1"/>
    </xf>
    <xf numFmtId="0" fontId="28" fillId="36" borderId="57" xfId="42" applyFont="1" applyFill="1" applyBorder="1" applyAlignment="1" applyProtection="1">
      <alignment horizontal="left" vertical="center" wrapText="1"/>
      <protection locked="0"/>
    </xf>
    <xf numFmtId="0" fontId="28" fillId="36" borderId="58" xfId="42" applyFont="1" applyFill="1" applyBorder="1" applyAlignment="1" applyProtection="1">
      <alignment horizontal="left" vertical="center" wrapText="1"/>
      <protection locked="0"/>
    </xf>
    <xf numFmtId="0" fontId="28" fillId="36" borderId="59" xfId="42" applyFont="1" applyFill="1" applyBorder="1" applyAlignment="1" applyProtection="1">
      <alignment horizontal="left" vertical="center" wrapText="1"/>
      <protection locked="0"/>
    </xf>
    <xf numFmtId="0" fontId="28" fillId="0" borderId="68" xfId="42" applyFont="1" applyBorder="1" applyAlignment="1">
      <alignment horizontal="center" vertical="center"/>
    </xf>
    <xf numFmtId="0" fontId="28" fillId="0" borderId="7" xfId="42" applyFont="1" applyBorder="1" applyAlignment="1">
      <alignment horizontal="center" vertical="center"/>
    </xf>
    <xf numFmtId="0" fontId="28" fillId="34" borderId="55" xfId="42" applyFont="1" applyFill="1" applyBorder="1" applyAlignment="1" applyProtection="1">
      <alignment horizontal="center" vertical="center"/>
      <protection locked="0"/>
    </xf>
    <xf numFmtId="0" fontId="28" fillId="34" borderId="85" xfId="42" applyFont="1" applyFill="1" applyBorder="1" applyAlignment="1" applyProtection="1">
      <alignment horizontal="center" vertical="center"/>
      <protection locked="0"/>
    </xf>
    <xf numFmtId="0" fontId="28" fillId="35" borderId="86" xfId="42" applyFont="1" applyFill="1" applyBorder="1" applyAlignment="1" applyProtection="1">
      <alignment horizontal="center" vertical="center"/>
      <protection locked="0"/>
    </xf>
    <xf numFmtId="0" fontId="28" fillId="35" borderId="87" xfId="42" applyFont="1" applyFill="1" applyBorder="1" applyAlignment="1" applyProtection="1">
      <alignment horizontal="center" vertical="center"/>
      <protection locked="0"/>
    </xf>
    <xf numFmtId="0" fontId="28" fillId="34" borderId="57" xfId="42" applyFont="1" applyFill="1" applyBorder="1" applyAlignment="1" applyProtection="1">
      <alignment horizontal="center" vertical="center" shrinkToFit="1"/>
      <protection locked="0"/>
    </xf>
    <xf numFmtId="0" fontId="28" fillId="34" borderId="60" xfId="42" applyFont="1" applyFill="1" applyBorder="1" applyAlignment="1" applyProtection="1">
      <alignment horizontal="center" vertical="center" shrinkToFit="1"/>
      <protection locked="0"/>
    </xf>
    <xf numFmtId="0" fontId="28" fillId="34" borderId="61" xfId="42" applyFont="1" applyFill="1" applyBorder="1" applyAlignment="1" applyProtection="1">
      <alignment horizontal="center" vertical="center" wrapText="1"/>
      <protection locked="0"/>
    </xf>
    <xf numFmtId="0" fontId="28" fillId="34" borderId="60" xfId="42" applyFont="1" applyFill="1" applyBorder="1" applyAlignment="1" applyProtection="1">
      <alignment horizontal="center" vertical="center" wrapText="1"/>
      <protection locked="0"/>
    </xf>
    <xf numFmtId="0" fontId="28" fillId="34" borderId="61" xfId="42" applyFont="1" applyFill="1" applyBorder="1" applyAlignment="1" applyProtection="1">
      <alignment horizontal="center" vertical="center" shrinkToFit="1"/>
      <protection locked="0"/>
    </xf>
    <xf numFmtId="0" fontId="28" fillId="34" borderId="58" xfId="42" applyFont="1" applyFill="1" applyBorder="1" applyAlignment="1" applyProtection="1">
      <alignment horizontal="center" vertical="center" shrinkToFit="1"/>
      <protection locked="0"/>
    </xf>
    <xf numFmtId="0" fontId="28" fillId="36" borderId="88" xfId="42" applyFont="1" applyFill="1" applyBorder="1" applyAlignment="1" applyProtection="1">
      <alignment horizontal="center" vertical="center" shrinkToFit="1"/>
      <protection locked="0"/>
    </xf>
    <xf numFmtId="0" fontId="28" fillId="36" borderId="86" xfId="42" applyFont="1" applyFill="1" applyBorder="1" applyAlignment="1" applyProtection="1">
      <alignment horizontal="center" vertical="center" shrinkToFit="1"/>
      <protection locked="0"/>
    </xf>
    <xf numFmtId="0" fontId="28" fillId="36" borderId="89" xfId="42" applyFont="1" applyFill="1" applyBorder="1" applyAlignment="1" applyProtection="1">
      <alignment horizontal="center" vertical="center" shrinkToFit="1"/>
      <protection locked="0"/>
    </xf>
    <xf numFmtId="0" fontId="28" fillId="0" borderId="61" xfId="42" applyFont="1" applyBorder="1" applyAlignment="1">
      <alignment horizontal="center" vertical="center" wrapText="1"/>
    </xf>
    <xf numFmtId="0" fontId="28" fillId="0" borderId="58" xfId="42" applyFont="1" applyBorder="1" applyAlignment="1">
      <alignment horizontal="center" vertical="center" wrapText="1"/>
    </xf>
    <xf numFmtId="0" fontId="28" fillId="0" borderId="60" xfId="42" applyFont="1" applyBorder="1" applyAlignment="1">
      <alignment horizontal="center" vertical="center" wrapText="1"/>
    </xf>
    <xf numFmtId="0" fontId="28" fillId="0" borderId="17" xfId="42" applyFont="1" applyBorder="1" applyAlignment="1">
      <alignment horizontal="center" vertical="center" wrapText="1"/>
    </xf>
    <xf numFmtId="0" fontId="28" fillId="0" borderId="0" xfId="42" applyFont="1" applyAlignment="1">
      <alignment horizontal="center" vertical="center" wrapText="1"/>
    </xf>
    <xf numFmtId="0" fontId="28" fillId="0" borderId="27" xfId="42" applyFont="1" applyBorder="1" applyAlignment="1">
      <alignment horizontal="center" vertical="center" wrapText="1"/>
    </xf>
    <xf numFmtId="0" fontId="28" fillId="0" borderId="78" xfId="42" applyFont="1" applyBorder="1" applyAlignment="1">
      <alignment horizontal="center" vertical="center" wrapText="1"/>
    </xf>
    <xf numFmtId="0" fontId="28" fillId="0" borderId="75" xfId="42" applyFont="1" applyBorder="1" applyAlignment="1">
      <alignment horizontal="center" vertical="center" wrapText="1"/>
    </xf>
    <xf numFmtId="0" fontId="28" fillId="0" borderId="77" xfId="42" applyFont="1" applyBorder="1" applyAlignment="1">
      <alignment horizontal="center" vertical="center" wrapText="1"/>
    </xf>
    <xf numFmtId="0" fontId="28" fillId="0" borderId="58" xfId="42" quotePrefix="1" applyFont="1" applyBorder="1" applyAlignment="1">
      <alignment horizontal="center" vertical="center"/>
    </xf>
    <xf numFmtId="0" fontId="28" fillId="0" borderId="58" xfId="42" applyFont="1" applyBorder="1" applyAlignment="1">
      <alignment horizontal="center" vertical="center"/>
    </xf>
    <xf numFmtId="0" fontId="28" fillId="0" borderId="55" xfId="42" applyFont="1" applyBorder="1" applyAlignment="1">
      <alignment horizontal="center" vertical="center"/>
    </xf>
    <xf numFmtId="0" fontId="28" fillId="0" borderId="63" xfId="42" applyFont="1" applyBorder="1" applyAlignment="1">
      <alignment horizontal="center" vertical="center"/>
    </xf>
    <xf numFmtId="0" fontId="28" fillId="0" borderId="72" xfId="42" applyFont="1" applyBorder="1" applyAlignment="1">
      <alignment horizontal="center" vertical="center"/>
    </xf>
    <xf numFmtId="0" fontId="4" fillId="0" borderId="56" xfId="42" applyFont="1" applyBorder="1" applyAlignment="1">
      <alignment horizontal="center" vertical="center" wrapText="1"/>
    </xf>
    <xf numFmtId="0" fontId="4" fillId="0" borderId="64" xfId="42" applyFont="1" applyBorder="1" applyAlignment="1">
      <alignment horizontal="center" vertical="center" wrapText="1"/>
    </xf>
    <xf numFmtId="0" fontId="4" fillId="0" borderId="73" xfId="42" applyFont="1" applyBorder="1" applyAlignment="1">
      <alignment horizontal="center" vertical="center" wrapText="1"/>
    </xf>
    <xf numFmtId="0" fontId="28" fillId="0" borderId="57" xfId="42" applyFont="1" applyBorder="1" applyAlignment="1">
      <alignment horizontal="center" vertical="center" wrapText="1"/>
    </xf>
    <xf numFmtId="0" fontId="28" fillId="0" borderId="59" xfId="42" applyFont="1" applyBorder="1" applyAlignment="1">
      <alignment horizontal="center" vertical="center"/>
    </xf>
    <xf numFmtId="0" fontId="28" fillId="0" borderId="65" xfId="42" applyFont="1" applyBorder="1" applyAlignment="1">
      <alignment horizontal="center" vertical="center"/>
    </xf>
    <xf numFmtId="0" fontId="28" fillId="0" borderId="0" xfId="42" applyFont="1" applyAlignment="1">
      <alignment horizontal="center" vertical="center"/>
    </xf>
    <xf numFmtId="0" fontId="28" fillId="0" borderId="66" xfId="42" applyFont="1" applyBorder="1" applyAlignment="1">
      <alignment horizontal="center" vertical="center"/>
    </xf>
    <xf numFmtId="0" fontId="28" fillId="0" borderId="74" xfId="42" applyFont="1" applyBorder="1" applyAlignment="1">
      <alignment horizontal="center" vertical="center"/>
    </xf>
    <xf numFmtId="0" fontId="28" fillId="0" borderId="75" xfId="42" applyFont="1" applyBorder="1" applyAlignment="1">
      <alignment horizontal="center" vertical="center"/>
    </xf>
    <xf numFmtId="0" fontId="28" fillId="0" borderId="76" xfId="42" applyFont="1" applyBorder="1" applyAlignment="1">
      <alignment horizontal="center" vertical="center"/>
    </xf>
    <xf numFmtId="0" fontId="28" fillId="0" borderId="65" xfId="42" applyFont="1" applyBorder="1" applyAlignment="1">
      <alignment horizontal="center" vertical="center" wrapText="1"/>
    </xf>
    <xf numFmtId="0" fontId="28" fillId="0" borderId="74" xfId="42" applyFont="1" applyBorder="1" applyAlignment="1">
      <alignment horizontal="center" vertical="center" wrapText="1"/>
    </xf>
    <xf numFmtId="0" fontId="31" fillId="0" borderId="61" xfId="42" applyFont="1" applyBorder="1" applyAlignment="1">
      <alignment horizontal="center" vertical="center" wrapText="1"/>
    </xf>
    <xf numFmtId="0" fontId="31" fillId="0" borderId="60" xfId="42" applyFont="1" applyBorder="1" applyAlignment="1">
      <alignment horizontal="center" vertical="center" wrapText="1"/>
    </xf>
    <xf numFmtId="0" fontId="31" fillId="0" borderId="17" xfId="42" applyFont="1" applyBorder="1" applyAlignment="1">
      <alignment horizontal="center" vertical="center" wrapText="1"/>
    </xf>
    <xf numFmtId="0" fontId="31" fillId="0" borderId="27" xfId="42" applyFont="1" applyBorder="1" applyAlignment="1">
      <alignment horizontal="center" vertical="center" wrapText="1"/>
    </xf>
    <xf numFmtId="0" fontId="31" fillId="0" borderId="78" xfId="42" applyFont="1" applyBorder="1" applyAlignment="1">
      <alignment horizontal="center" vertical="center" wrapText="1"/>
    </xf>
    <xf numFmtId="0" fontId="31" fillId="0" borderId="77" xfId="42" applyFont="1" applyBorder="1" applyAlignment="1">
      <alignment horizontal="center" vertical="center" wrapText="1"/>
    </xf>
    <xf numFmtId="0" fontId="29" fillId="34" borderId="0" xfId="42" applyFont="1" applyFill="1" applyAlignment="1" applyProtection="1">
      <alignment horizontal="center" vertical="center" shrinkToFit="1"/>
      <protection locked="0"/>
    </xf>
    <xf numFmtId="0" fontId="29" fillId="35" borderId="0" xfId="42" applyFont="1" applyFill="1" applyAlignment="1" applyProtection="1">
      <alignment horizontal="center" vertical="center" shrinkToFit="1"/>
      <protection locked="0"/>
    </xf>
    <xf numFmtId="0" fontId="29" fillId="36" borderId="0" xfId="42" applyFont="1" applyFill="1" applyAlignment="1" applyProtection="1">
      <alignment horizontal="center" vertical="center"/>
      <protection locked="0"/>
    </xf>
    <xf numFmtId="0" fontId="29" fillId="0" borderId="0" xfId="42" applyFont="1" applyAlignment="1">
      <alignment horizontal="center" vertical="center"/>
    </xf>
    <xf numFmtId="0" fontId="28" fillId="34" borderId="6" xfId="42" applyFont="1" applyFill="1" applyBorder="1" applyAlignment="1" applyProtection="1">
      <alignment horizontal="center" vertical="center"/>
      <protection locked="0"/>
    </xf>
    <xf numFmtId="0" fontId="28" fillId="35" borderId="8" xfId="42" applyFont="1" applyFill="1" applyBorder="1" applyAlignment="1" applyProtection="1">
      <alignment horizontal="center" vertical="center"/>
      <protection locked="0"/>
    </xf>
    <xf numFmtId="0" fontId="32" fillId="0" borderId="62" xfId="42" applyFont="1" applyBorder="1" applyAlignment="1">
      <alignment horizontal="center" vertical="center" wrapText="1"/>
    </xf>
    <xf numFmtId="0" fontId="32" fillId="0" borderId="59" xfId="42" applyFont="1" applyBorder="1" applyAlignment="1">
      <alignment horizontal="center" vertical="center" wrapText="1"/>
    </xf>
    <xf numFmtId="0" fontId="32" fillId="0" borderId="69" xfId="42" applyFont="1" applyBorder="1" applyAlignment="1">
      <alignment horizontal="center" vertical="center" wrapText="1"/>
    </xf>
    <xf numFmtId="0" fontId="32" fillId="0" borderId="66" xfId="42" applyFont="1" applyBorder="1" applyAlignment="1">
      <alignment horizontal="center" vertical="center" wrapText="1"/>
    </xf>
    <xf numFmtId="0" fontId="32" fillId="0" borderId="83" xfId="42" applyFont="1" applyBorder="1" applyAlignment="1">
      <alignment horizontal="center" vertical="center" wrapText="1"/>
    </xf>
    <xf numFmtId="0" fontId="32" fillId="0" borderId="76" xfId="42" applyFont="1" applyBorder="1" applyAlignment="1">
      <alignment horizontal="center" vertical="center" wrapText="1"/>
    </xf>
    <xf numFmtId="0" fontId="32" fillId="0" borderId="57" xfId="42" applyFont="1" applyBorder="1" applyAlignment="1">
      <alignment horizontal="center" vertical="center" wrapText="1"/>
    </xf>
    <xf numFmtId="0" fontId="32" fillId="0" borderId="65" xfId="42" applyFont="1" applyBorder="1" applyAlignment="1">
      <alignment horizontal="center" vertical="center" wrapText="1"/>
    </xf>
    <xf numFmtId="0" fontId="32" fillId="0" borderId="74" xfId="42" applyFont="1" applyBorder="1" applyAlignment="1">
      <alignment horizontal="center" vertical="center" wrapText="1"/>
    </xf>
    <xf numFmtId="0" fontId="28" fillId="0" borderId="59" xfId="42" applyFont="1" applyBorder="1" applyAlignment="1">
      <alignment horizontal="center" vertical="center" wrapText="1"/>
    </xf>
    <xf numFmtId="0" fontId="28" fillId="0" borderId="66" xfId="42" applyFont="1" applyBorder="1" applyAlignment="1">
      <alignment horizontal="center" vertical="center" wrapText="1"/>
    </xf>
    <xf numFmtId="0" fontId="28" fillId="0" borderId="76" xfId="42" applyFont="1" applyBorder="1" applyAlignment="1">
      <alignment horizontal="center" vertical="center" wrapText="1"/>
    </xf>
    <xf numFmtId="0" fontId="28" fillId="0" borderId="67" xfId="42" applyFont="1" applyBorder="1" applyAlignment="1">
      <alignment horizontal="center" vertical="center"/>
    </xf>
    <xf numFmtId="0" fontId="28" fillId="36" borderId="6" xfId="42" applyFont="1" applyFill="1" applyBorder="1" applyAlignment="1" applyProtection="1">
      <alignment horizontal="center" vertical="center"/>
      <protection locked="0"/>
    </xf>
    <xf numFmtId="0" fontId="28" fillId="36" borderId="8" xfId="42" applyFont="1" applyFill="1" applyBorder="1" applyAlignment="1" applyProtection="1">
      <alignment horizontal="center" vertical="center"/>
      <protection locked="0"/>
    </xf>
    <xf numFmtId="0" fontId="28" fillId="33" borderId="6" xfId="42" applyFont="1" applyFill="1" applyBorder="1" applyAlignment="1">
      <alignment horizontal="center" vertical="center"/>
    </xf>
    <xf numFmtId="0" fontId="28" fillId="33" borderId="8" xfId="42" applyFont="1" applyFill="1" applyBorder="1" applyAlignment="1">
      <alignment horizontal="center" vertical="center"/>
    </xf>
    <xf numFmtId="0" fontId="35" fillId="33" borderId="2" xfId="42" applyFont="1" applyFill="1" applyBorder="1" applyAlignment="1">
      <alignment horizontal="center" vertical="center"/>
    </xf>
    <xf numFmtId="0" fontId="32" fillId="33" borderId="0" xfId="42" applyFont="1" applyFill="1" applyAlignment="1">
      <alignment horizontal="left" vertical="center" indent="1"/>
    </xf>
    <xf numFmtId="0" fontId="1" fillId="33" borderId="56" xfId="42" applyFill="1" applyBorder="1" applyAlignment="1">
      <alignment horizontal="center" vertical="center"/>
    </xf>
    <xf numFmtId="0" fontId="1" fillId="33" borderId="64" xfId="42" applyFill="1" applyBorder="1" applyAlignment="1">
      <alignment horizontal="center" vertical="center"/>
    </xf>
    <xf numFmtId="0" fontId="1" fillId="33" borderId="73" xfId="42" applyFill="1" applyBorder="1" applyAlignment="1">
      <alignment horizontal="center" vertical="center"/>
    </xf>
    <xf numFmtId="0" fontId="47" fillId="0" borderId="0" xfId="0" applyFont="1" applyAlignment="1">
      <alignment horizontal="left" vertical="center" wrapText="1"/>
    </xf>
    <xf numFmtId="0" fontId="48" fillId="0" borderId="6" xfId="0" applyFont="1" applyBorder="1" applyAlignment="1">
      <alignment horizontal="left" vertical="center" wrapText="1" indent="1"/>
    </xf>
    <xf numFmtId="0" fontId="48" fillId="0" borderId="7" xfId="0" applyFont="1" applyBorder="1" applyAlignment="1">
      <alignment horizontal="left" vertical="center" wrapText="1" indent="1"/>
    </xf>
    <xf numFmtId="0" fontId="48" fillId="0" borderId="8" xfId="0" applyFont="1" applyBorder="1" applyAlignment="1">
      <alignment horizontal="left" vertical="center" wrapText="1" inden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8" fillId="0" borderId="0" xfId="0" applyFont="1" applyAlignment="1">
      <alignment horizontal="left" vertical="center" wrapText="1"/>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7" xfId="0" applyFont="1" applyBorder="1" applyAlignment="1">
      <alignment horizontal="center" vertical="center" wrapText="1"/>
    </xf>
    <xf numFmtId="0" fontId="47" fillId="0" borderId="17" xfId="0" applyFont="1" applyBorder="1" applyAlignment="1">
      <alignment horizontal="left" vertical="center" wrapText="1"/>
    </xf>
    <xf numFmtId="0" fontId="47" fillId="0" borderId="27" xfId="0" applyFont="1" applyBorder="1" applyAlignment="1">
      <alignment horizontal="left" vertical="center" wrapText="1"/>
    </xf>
    <xf numFmtId="0" fontId="3" fillId="0" borderId="0" xfId="0" applyFont="1" applyAlignment="1">
      <alignment horizontal="center" vertical="center" wrapText="1"/>
    </xf>
    <xf numFmtId="0" fontId="47" fillId="0" borderId="2" xfId="0" applyFont="1" applyBorder="1" applyAlignment="1">
      <alignment horizontal="center" vertical="center"/>
    </xf>
    <xf numFmtId="0" fontId="47" fillId="0" borderId="6" xfId="0" applyFont="1" applyBorder="1" applyAlignment="1">
      <alignment horizontal="left" vertical="center"/>
    </xf>
    <xf numFmtId="0" fontId="47" fillId="0" borderId="7" xfId="0" applyFont="1" applyBorder="1" applyAlignment="1">
      <alignment horizontal="left" vertical="center"/>
    </xf>
    <xf numFmtId="0" fontId="47" fillId="0" borderId="8" xfId="0" applyFont="1" applyBorder="1" applyAlignment="1">
      <alignment horizontal="left" vertical="center"/>
    </xf>
    <xf numFmtId="0" fontId="47" fillId="0" borderId="8" xfId="0" applyFont="1" applyBorder="1" applyAlignment="1">
      <alignment horizontal="center" vertical="center"/>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wrapText="1"/>
    </xf>
    <xf numFmtId="0" fontId="4" fillId="0" borderId="0" xfId="0" applyFont="1" applyAlignment="1">
      <alignment horizontal="left"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9" fillId="0" borderId="0" xfId="0" applyFont="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shrinkToFit="1"/>
    </xf>
    <xf numFmtId="0" fontId="6" fillId="0" borderId="15" xfId="0" applyFont="1" applyBorder="1" applyAlignment="1">
      <alignment horizontal="center" vertical="center" shrinkToFit="1"/>
    </xf>
    <xf numFmtId="0" fontId="58" fillId="0" borderId="0" xfId="0" applyFont="1" applyAlignment="1">
      <alignment horizontal="center" vertical="center" wrapText="1"/>
    </xf>
    <xf numFmtId="0" fontId="59" fillId="0" borderId="0" xfId="0" applyFont="1" applyAlignment="1">
      <alignment horizontal="center" vertical="center" wrapText="1"/>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27" xfId="0" applyFont="1" applyBorder="1" applyAlignment="1">
      <alignment horizontal="left"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7" xfId="0" applyFont="1" applyBorder="1" applyAlignment="1">
      <alignment horizontal="center" vertical="center"/>
    </xf>
    <xf numFmtId="0" fontId="50" fillId="0" borderId="0" xfId="0" applyFont="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57" fillId="0" borderId="27" xfId="0" applyFont="1" applyBorder="1" applyAlignment="1">
      <alignment horizontal="left" vertical="top" wrapText="1"/>
    </xf>
    <xf numFmtId="0" fontId="6" fillId="0" borderId="0" xfId="0" applyFont="1" applyAlignment="1">
      <alignment horizontal="center" vertical="center" shrinkToFit="1"/>
    </xf>
    <xf numFmtId="0" fontId="54" fillId="0" borderId="0" xfId="0" applyFont="1" applyAlignment="1">
      <alignment horizontal="left" vertical="center" wrapText="1"/>
    </xf>
    <xf numFmtId="0" fontId="54" fillId="0" borderId="27" xfId="0" applyFont="1" applyBorder="1" applyAlignment="1">
      <alignment horizontal="left" vertical="center" wrapText="1"/>
    </xf>
    <xf numFmtId="0" fontId="54" fillId="37" borderId="4" xfId="44" applyFont="1" applyFill="1" applyBorder="1" applyAlignment="1">
      <alignment horizontal="center" vertical="center"/>
    </xf>
    <xf numFmtId="0" fontId="6" fillId="0" borderId="4" xfId="44" applyBorder="1" applyAlignment="1">
      <alignment horizontal="center" vertical="center"/>
    </xf>
    <xf numFmtId="0" fontId="70" fillId="37" borderId="69" xfId="44" applyFont="1" applyFill="1" applyBorder="1" applyAlignment="1">
      <alignment vertical="center" wrapText="1"/>
    </xf>
    <xf numFmtId="0" fontId="6" fillId="0" borderId="0" xfId="44" applyAlignment="1">
      <alignment vertical="center" wrapText="1"/>
    </xf>
    <xf numFmtId="0" fontId="6" fillId="0" borderId="149" xfId="44" applyBorder="1" applyAlignment="1">
      <alignment vertical="center" wrapText="1"/>
    </xf>
    <xf numFmtId="0" fontId="54" fillId="0" borderId="0" xfId="44" applyFont="1" applyAlignment="1">
      <alignment horizontal="center" vertical="center"/>
    </xf>
    <xf numFmtId="0" fontId="68" fillId="37" borderId="4" xfId="44" applyFont="1" applyFill="1" applyBorder="1" applyAlignment="1">
      <alignment horizontal="center" vertical="center"/>
    </xf>
    <xf numFmtId="0" fontId="60" fillId="0" borderId="4" xfId="44" applyFont="1" applyBorder="1" applyAlignment="1">
      <alignment horizontal="center" vertical="center"/>
    </xf>
    <xf numFmtId="0" fontId="54" fillId="37" borderId="3" xfId="44" applyFont="1" applyFill="1" applyBorder="1" applyAlignment="1">
      <alignment horizontal="center" vertical="center"/>
    </xf>
    <xf numFmtId="0" fontId="6" fillId="0" borderId="16" xfId="44" applyBorder="1" applyAlignment="1">
      <alignment horizontal="center" vertical="center"/>
    </xf>
    <xf numFmtId="0" fontId="6" fillId="0" borderId="5" xfId="44" applyBorder="1" applyAlignment="1">
      <alignment horizontal="center" vertical="center"/>
    </xf>
    <xf numFmtId="0" fontId="66" fillId="37" borderId="4" xfId="44" applyFont="1" applyFill="1" applyBorder="1" applyAlignment="1">
      <alignment horizontal="left" vertical="center"/>
    </xf>
    <xf numFmtId="0" fontId="66" fillId="37" borderId="1" xfId="44" applyFont="1" applyFill="1" applyBorder="1" applyAlignment="1">
      <alignment horizontal="left" vertical="center"/>
    </xf>
    <xf numFmtId="0" fontId="66" fillId="37" borderId="5" xfId="44" applyFont="1" applyFill="1" applyBorder="1" applyAlignment="1">
      <alignment horizontal="left" vertical="center"/>
    </xf>
    <xf numFmtId="0" fontId="66" fillId="37" borderId="15" xfId="44" applyFont="1" applyFill="1" applyBorder="1" applyAlignment="1">
      <alignment horizontal="left" vertical="center"/>
    </xf>
    <xf numFmtId="0" fontId="59" fillId="0" borderId="4" xfId="44" applyFont="1" applyBorder="1" applyAlignment="1">
      <alignment horizontal="right" vertical="center"/>
    </xf>
    <xf numFmtId="0" fontId="59" fillId="0" borderId="5" xfId="44" applyFont="1" applyBorder="1" applyAlignment="1">
      <alignment horizontal="right" vertical="center"/>
    </xf>
    <xf numFmtId="0" fontId="54" fillId="37" borderId="5" xfId="44" applyFont="1" applyFill="1" applyBorder="1" applyAlignment="1">
      <alignment horizontal="center" vertical="center"/>
    </xf>
    <xf numFmtId="0" fontId="58" fillId="0" borderId="4" xfId="44" applyFont="1" applyBorder="1" applyAlignment="1">
      <alignment horizontal="left" vertical="center"/>
    </xf>
    <xf numFmtId="0" fontId="60" fillId="0" borderId="4" xfId="44" applyFont="1" applyBorder="1">
      <alignment vertical="center"/>
    </xf>
    <xf numFmtId="0" fontId="60" fillId="0" borderId="1" xfId="44" applyFont="1" applyBorder="1">
      <alignment vertical="center"/>
    </xf>
    <xf numFmtId="0" fontId="58" fillId="0" borderId="5" xfId="44" applyFont="1" applyBorder="1" applyAlignment="1">
      <alignment horizontal="left" vertical="center"/>
    </xf>
    <xf numFmtId="0" fontId="60" fillId="0" borderId="5" xfId="44" applyFont="1" applyBorder="1">
      <alignment vertical="center"/>
    </xf>
    <xf numFmtId="0" fontId="60" fillId="0" borderId="15" xfId="44" applyFont="1" applyBorder="1">
      <alignment vertical="center"/>
    </xf>
    <xf numFmtId="0" fontId="69" fillId="37" borderId="2" xfId="44" applyFont="1" applyFill="1" applyBorder="1" applyAlignment="1">
      <alignment horizontal="center" vertical="center"/>
    </xf>
    <xf numFmtId="0" fontId="69" fillId="37" borderId="6" xfId="44" applyFont="1" applyFill="1" applyBorder="1" applyAlignment="1">
      <alignment horizontal="center" vertical="center"/>
    </xf>
    <xf numFmtId="181" fontId="59" fillId="37" borderId="58" xfId="44" applyNumberFormat="1" applyFont="1" applyFill="1" applyBorder="1" applyAlignment="1">
      <alignment horizontal="right" vertical="center"/>
    </xf>
    <xf numFmtId="181" fontId="59" fillId="37" borderId="75" xfId="44" applyNumberFormat="1" applyFont="1" applyFill="1" applyBorder="1" applyAlignment="1">
      <alignment horizontal="right" vertical="center"/>
    </xf>
    <xf numFmtId="0" fontId="68" fillId="37" borderId="58" xfId="44" applyFont="1" applyFill="1" applyBorder="1" applyAlignment="1">
      <alignment horizontal="left" vertical="center"/>
    </xf>
    <xf numFmtId="0" fontId="68" fillId="37" borderId="59" xfId="44" applyFont="1" applyFill="1" applyBorder="1" applyAlignment="1">
      <alignment horizontal="left" vertical="center"/>
    </xf>
    <xf numFmtId="0" fontId="68" fillId="37" borderId="75" xfId="44" applyFont="1" applyFill="1" applyBorder="1" applyAlignment="1">
      <alignment horizontal="left" vertical="center"/>
    </xf>
    <xf numFmtId="0" fontId="68" fillId="37" borderId="76" xfId="44" applyFont="1" applyFill="1" applyBorder="1" applyAlignment="1">
      <alignment horizontal="left" vertical="center"/>
    </xf>
    <xf numFmtId="0" fontId="6" fillId="0" borderId="17" xfId="44" applyBorder="1" applyAlignment="1">
      <alignment horizontal="center" vertical="center"/>
    </xf>
    <xf numFmtId="0" fontId="6" fillId="0" borderId="0" xfId="44" applyAlignment="1">
      <alignment horizontal="center" vertical="center"/>
    </xf>
    <xf numFmtId="0" fontId="54" fillId="37" borderId="3" xfId="44" applyFont="1" applyFill="1" applyBorder="1" applyAlignment="1">
      <alignment horizontal="left" vertical="center"/>
    </xf>
    <xf numFmtId="0" fontId="54" fillId="37" borderId="4" xfId="44" applyFont="1" applyFill="1" applyBorder="1" applyAlignment="1">
      <alignment horizontal="left" vertical="center"/>
    </xf>
    <xf numFmtId="0" fontId="54" fillId="37" borderId="1" xfId="44" applyFont="1" applyFill="1" applyBorder="1" applyAlignment="1">
      <alignment horizontal="left" vertical="center"/>
    </xf>
    <xf numFmtId="0" fontId="54" fillId="37" borderId="16" xfId="44" applyFont="1" applyFill="1" applyBorder="1" applyAlignment="1">
      <alignment horizontal="left" vertical="center"/>
    </xf>
    <xf numFmtId="0" fontId="54" fillId="37" borderId="5" xfId="44" applyFont="1" applyFill="1" applyBorder="1" applyAlignment="1">
      <alignment horizontal="left" vertical="center"/>
    </xf>
    <xf numFmtId="0" fontId="54" fillId="37" borderId="15" xfId="44" applyFont="1" applyFill="1" applyBorder="1" applyAlignment="1">
      <alignment horizontal="left" vertical="center"/>
    </xf>
    <xf numFmtId="0" fontId="68" fillId="37" borderId="7" xfId="44" applyFont="1" applyFill="1" applyBorder="1" applyAlignment="1">
      <alignment horizontal="center" vertical="center"/>
    </xf>
    <xf numFmtId="0" fontId="60" fillId="0" borderId="7" xfId="44" applyFont="1" applyBorder="1" applyAlignment="1">
      <alignment horizontal="center" vertical="center"/>
    </xf>
    <xf numFmtId="0" fontId="61" fillId="37" borderId="0" xfId="44" applyFont="1" applyFill="1" applyAlignment="1">
      <alignment horizontal="center" vertical="center"/>
    </xf>
    <xf numFmtId="0" fontId="66" fillId="37" borderId="2" xfId="44" applyFont="1" applyFill="1" applyBorder="1" applyAlignment="1">
      <alignment horizontal="distributed" vertical="center" justifyLastLine="1"/>
    </xf>
    <xf numFmtId="0" fontId="54" fillId="0" borderId="6" xfId="44" applyFont="1" applyBorder="1" applyAlignment="1">
      <alignment horizontal="left" vertical="center"/>
    </xf>
    <xf numFmtId="0" fontId="54" fillId="0" borderId="7" xfId="44" applyFont="1" applyBorder="1" applyAlignment="1">
      <alignment horizontal="left" vertical="center"/>
    </xf>
    <xf numFmtId="0" fontId="54" fillId="0" borderId="8" xfId="44"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7" xfId="0"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vertical="top"/>
    </xf>
    <xf numFmtId="0" fontId="81"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81" fillId="0" borderId="6" xfId="0" applyFont="1" applyBorder="1" applyAlignment="1">
      <alignment horizontal="center" vertical="center"/>
    </xf>
    <xf numFmtId="0" fontId="81" fillId="0" borderId="8" xfId="0" applyFont="1" applyBorder="1" applyAlignment="1">
      <alignment horizontal="center" vertical="center"/>
    </xf>
    <xf numFmtId="0" fontId="49" fillId="0" borderId="2" xfId="0" applyFont="1" applyBorder="1" applyAlignment="1">
      <alignment horizontal="center" vertical="center"/>
    </xf>
    <xf numFmtId="0" fontId="49" fillId="0" borderId="8" xfId="0" applyFont="1" applyBorder="1" applyAlignment="1">
      <alignment horizontal="center" vertical="center"/>
    </xf>
    <xf numFmtId="0" fontId="49" fillId="0" borderId="6" xfId="0" applyFont="1" applyBorder="1" applyAlignment="1">
      <alignment horizontal="center" vertical="center"/>
    </xf>
    <xf numFmtId="0" fontId="49" fillId="0" borderId="28" xfId="0" applyFont="1" applyBorder="1" applyAlignment="1">
      <alignment horizontal="center" vertical="center"/>
    </xf>
    <xf numFmtId="1" fontId="3" fillId="37" borderId="6" xfId="0" applyNumberFormat="1" applyFont="1" applyFill="1" applyBorder="1" applyAlignment="1">
      <alignment horizontal="center" vertical="center"/>
    </xf>
    <xf numFmtId="1" fontId="3" fillId="37" borderId="7"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71" fillId="0" borderId="0" xfId="0" applyFont="1" applyAlignment="1">
      <alignment horizontal="center" vertical="center"/>
    </xf>
    <xf numFmtId="0" fontId="71" fillId="0" borderId="0" xfId="0" applyFont="1" applyAlignment="1">
      <alignment horizontal="left" vertical="top" wrapText="1"/>
    </xf>
    <xf numFmtId="184" fontId="3" fillId="0" borderId="4" xfId="49" applyNumberFormat="1" applyFont="1" applyBorder="1" applyAlignment="1">
      <alignment horizontal="center" vertical="center"/>
    </xf>
    <xf numFmtId="184" fontId="3" fillId="0" borderId="5" xfId="49" applyNumberFormat="1" applyFont="1" applyBorder="1" applyAlignment="1">
      <alignment horizontal="center" vertical="center"/>
    </xf>
    <xf numFmtId="184" fontId="3" fillId="0" borderId="1" xfId="49" applyNumberFormat="1" applyFont="1" applyBorder="1" applyAlignment="1">
      <alignment horizontal="center" vertical="center"/>
    </xf>
    <xf numFmtId="184" fontId="3" fillId="0" borderId="15" xfId="49" applyNumberFormat="1" applyFont="1" applyBorder="1" applyAlignment="1">
      <alignment horizontal="center" vertical="center"/>
    </xf>
    <xf numFmtId="0" fontId="3" fillId="0" borderId="2" xfId="0" applyFont="1" applyBorder="1" applyAlignment="1">
      <alignment horizontal="center" vertical="center" wrapText="1"/>
    </xf>
    <xf numFmtId="0" fontId="83"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38" fontId="3" fillId="0" borderId="2" xfId="48" applyFont="1" applyFill="1" applyBorder="1" applyAlignment="1">
      <alignment horizontal="center" vertical="center"/>
    </xf>
    <xf numFmtId="38" fontId="3" fillId="0" borderId="2" xfId="48" applyFont="1" applyFill="1" applyBorder="1" applyAlignment="1">
      <alignment horizontal="center" vertical="center" wrapText="1"/>
    </xf>
    <xf numFmtId="0" fontId="71" fillId="0" borderId="0" xfId="0" applyFont="1" applyAlignment="1">
      <alignment horizontal="left" vertical="center"/>
    </xf>
    <xf numFmtId="184" fontId="3" fillId="0" borderId="6" xfId="49" applyNumberFormat="1" applyFont="1" applyBorder="1" applyAlignment="1">
      <alignment horizontal="center" vertical="center"/>
    </xf>
    <xf numFmtId="184" fontId="3" fillId="0" borderId="7" xfId="49" applyNumberFormat="1"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71"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71" fillId="0" borderId="2" xfId="0" applyFont="1" applyBorder="1" applyAlignment="1">
      <alignment horizontal="left" vertical="center" shrinkToFit="1"/>
    </xf>
    <xf numFmtId="0" fontId="71" fillId="0" borderId="0" xfId="0" applyFont="1" applyAlignment="1">
      <alignment horizontal="center" vertical="top" wrapText="1"/>
    </xf>
    <xf numFmtId="0" fontId="71" fillId="0" borderId="0" xfId="0" applyFont="1" applyAlignment="1">
      <alignment horizontal="center" vertical="top"/>
    </xf>
    <xf numFmtId="0" fontId="71"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83" fillId="0" borderId="6" xfId="0" applyFont="1" applyBorder="1" applyAlignment="1">
      <alignment vertical="center" wrapText="1"/>
    </xf>
    <xf numFmtId="0" fontId="83" fillId="0" borderId="7" xfId="0" applyFont="1" applyBorder="1" applyAlignment="1">
      <alignment vertical="center" wrapText="1"/>
    </xf>
    <xf numFmtId="0" fontId="83" fillId="0" borderId="6" xfId="0" applyFont="1" applyBorder="1" applyAlignment="1">
      <alignment horizontal="left" vertical="center" wrapText="1"/>
    </xf>
    <xf numFmtId="0" fontId="83" fillId="0" borderId="7"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27" xfId="0" applyFont="1" applyBorder="1" applyAlignment="1">
      <alignment horizontal="left" vertical="center"/>
    </xf>
    <xf numFmtId="0" fontId="83" fillId="0" borderId="6" xfId="0" applyFont="1" applyBorder="1" applyAlignment="1">
      <alignment horizontal="left" vertical="center"/>
    </xf>
    <xf numFmtId="0" fontId="83" fillId="0" borderId="7" xfId="0" applyFont="1" applyBorder="1" applyAlignment="1">
      <alignment horizontal="left" vertical="center"/>
    </xf>
    <xf numFmtId="0" fontId="83" fillId="0" borderId="8" xfId="0" applyFont="1" applyBorder="1" applyAlignment="1">
      <alignment horizontal="left" vertical="center"/>
    </xf>
    <xf numFmtId="182" fontId="0" fillId="0" borderId="127" xfId="0" applyNumberFormat="1" applyBorder="1" applyAlignment="1">
      <alignment horizontal="center" vertical="center"/>
    </xf>
    <xf numFmtId="182" fontId="0" fillId="0" borderId="79" xfId="0" applyNumberFormat="1" applyBorder="1" applyAlignment="1">
      <alignment horizontal="center" vertical="center"/>
    </xf>
    <xf numFmtId="182" fontId="0" fillId="0" borderId="126" xfId="0" applyNumberFormat="1" applyBorder="1" applyAlignment="1">
      <alignment horizontal="center" vertical="center"/>
    </xf>
    <xf numFmtId="182" fontId="0" fillId="0" borderId="88" xfId="0" applyNumberFormat="1" applyBorder="1" applyAlignment="1">
      <alignment horizontal="center" vertical="center"/>
    </xf>
    <xf numFmtId="182" fontId="0" fillId="0" borderId="87" xfId="0" applyNumberFormat="1" applyBorder="1" applyAlignment="1">
      <alignment horizontal="center" vertical="center"/>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182" fontId="0" fillId="0" borderId="124" xfId="0" applyNumberFormat="1" applyBorder="1" applyAlignment="1">
      <alignment horizontal="center" vertical="center"/>
    </xf>
    <xf numFmtId="182" fontId="0" fillId="0" borderId="89" xfId="0" applyNumberFormat="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85" xfId="0" applyBorder="1" applyAlignment="1">
      <alignment horizontal="left" vertical="center" wrapText="1" shrinkToFit="1"/>
    </xf>
    <xf numFmtId="0" fontId="0" fillId="0" borderId="86" xfId="0" applyBorder="1" applyAlignment="1">
      <alignment horizontal="left" vertical="center" wrapText="1" shrinkToFit="1"/>
    </xf>
    <xf numFmtId="0" fontId="0" fillId="0" borderId="87" xfId="0" applyBorder="1" applyAlignment="1">
      <alignment horizontal="left" vertical="center" wrapText="1" shrinkToFit="1"/>
    </xf>
    <xf numFmtId="182" fontId="0" fillId="0" borderId="85" xfId="0" applyNumberFormat="1" applyBorder="1" applyAlignment="1">
      <alignment horizontal="center" vertical="center"/>
    </xf>
    <xf numFmtId="0" fontId="0" fillId="0" borderId="188" xfId="0" applyBorder="1" applyAlignment="1">
      <alignment horizontal="center" vertical="center"/>
    </xf>
    <xf numFmtId="0" fontId="0" fillId="0" borderId="183" xfId="0" applyBorder="1" applyAlignment="1">
      <alignment horizontal="center" vertical="center"/>
    </xf>
    <xf numFmtId="0" fontId="0" fillId="0" borderId="194" xfId="0" applyBorder="1" applyAlignment="1">
      <alignment horizontal="center" vertical="center"/>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195" xfId="0" applyBorder="1" applyAlignment="1">
      <alignment horizontal="center" vertical="center"/>
    </xf>
    <xf numFmtId="0" fontId="0" fillId="0" borderId="186" xfId="0" applyBorder="1" applyAlignment="1">
      <alignment horizontal="center" vertical="center"/>
    </xf>
    <xf numFmtId="0" fontId="0" fillId="0" borderId="182" xfId="0" applyBorder="1" applyAlignment="1">
      <alignment horizontal="center" vertical="center"/>
    </xf>
    <xf numFmtId="0" fontId="0" fillId="0" borderId="15" xfId="0" applyBorder="1" applyAlignment="1">
      <alignment horizontal="center" vertical="center"/>
    </xf>
    <xf numFmtId="0" fontId="0" fillId="0" borderId="154" xfId="0" applyBorder="1" applyAlignment="1">
      <alignment horizontal="center" vertical="center"/>
    </xf>
    <xf numFmtId="0" fontId="0" fillId="0" borderId="192" xfId="0" applyBorder="1" applyAlignment="1">
      <alignment horizontal="center" vertical="center"/>
    </xf>
    <xf numFmtId="0" fontId="0" fillId="0" borderId="187" xfId="0" applyBorder="1" applyAlignment="1">
      <alignment horizontal="center" vertical="center"/>
    </xf>
    <xf numFmtId="0" fontId="0" fillId="0" borderId="191" xfId="0" applyBorder="1" applyAlignment="1">
      <alignment horizontal="center" vertical="center"/>
    </xf>
    <xf numFmtId="0" fontId="0" fillId="0" borderId="189" xfId="0" applyBorder="1" applyAlignment="1">
      <alignment horizontal="center" vertical="center"/>
    </xf>
    <xf numFmtId="0" fontId="0" fillId="0" borderId="193" xfId="0" applyBorder="1" applyAlignment="1">
      <alignment horizontal="center" vertical="center"/>
    </xf>
    <xf numFmtId="0" fontId="0" fillId="0" borderId="190" xfId="0" applyBorder="1" applyAlignment="1">
      <alignment horizontal="center" vertical="center"/>
    </xf>
    <xf numFmtId="0" fontId="0" fillId="0" borderId="67" xfId="0" applyBorder="1" applyAlignment="1">
      <alignment horizontal="center" vertical="center"/>
    </xf>
    <xf numFmtId="0" fontId="0" fillId="0" borderId="175" xfId="0" applyBorder="1" applyAlignment="1">
      <alignment horizontal="center" vertical="center"/>
    </xf>
    <xf numFmtId="0" fontId="0" fillId="0" borderId="87" xfId="0" applyBorder="1" applyAlignment="1">
      <alignment horizontal="center" vertical="center"/>
    </xf>
    <xf numFmtId="0" fontId="0" fillId="0" borderId="60" xfId="0" applyBorder="1" applyAlignment="1">
      <alignment horizontal="center" vertical="center"/>
    </xf>
    <xf numFmtId="0" fontId="0" fillId="0" borderId="170" xfId="0" applyBorder="1" applyAlignment="1">
      <alignment horizontal="center" vertical="center"/>
    </xf>
    <xf numFmtId="0" fontId="0" fillId="0" borderId="174" xfId="0" applyBorder="1" applyAlignment="1">
      <alignment horizontal="center" vertical="center"/>
    </xf>
    <xf numFmtId="182" fontId="0" fillId="0" borderId="177" xfId="0" applyNumberFormat="1" applyBorder="1" applyAlignment="1">
      <alignment horizontal="center" vertical="center"/>
    </xf>
    <xf numFmtId="182" fontId="0" fillId="0" borderId="185" xfId="0" applyNumberFormat="1" applyBorder="1" applyAlignment="1">
      <alignment horizontal="center" vertical="center"/>
    </xf>
    <xf numFmtId="0" fontId="0" fillId="0" borderId="176" xfId="0" applyBorder="1" applyAlignment="1">
      <alignment horizontal="center" vertical="center"/>
    </xf>
    <xf numFmtId="0" fontId="65" fillId="0" borderId="56" xfId="0" applyFont="1" applyBorder="1" applyAlignment="1">
      <alignment horizontal="center" vertical="center" wrapText="1"/>
    </xf>
    <xf numFmtId="0" fontId="65" fillId="0" borderId="64" xfId="0" applyFont="1" applyBorder="1" applyAlignment="1">
      <alignment horizontal="center" vertical="center" wrapText="1"/>
    </xf>
    <xf numFmtId="0" fontId="65" fillId="0" borderId="73" xfId="0" applyFont="1" applyBorder="1" applyAlignment="1">
      <alignment horizontal="center" vertical="center" wrapText="1"/>
    </xf>
    <xf numFmtId="0" fontId="0" fillId="0" borderId="160" xfId="0" applyBorder="1" applyAlignment="1">
      <alignment horizontal="center" vertical="center"/>
    </xf>
    <xf numFmtId="0" fontId="0" fillId="0" borderId="46" xfId="0" applyBorder="1" applyAlignment="1">
      <alignment horizontal="center" vertical="center"/>
    </xf>
    <xf numFmtId="0" fontId="0" fillId="0" borderId="161" xfId="0" applyBorder="1" applyAlignment="1">
      <alignment horizontal="center" vertical="center"/>
    </xf>
    <xf numFmtId="49" fontId="60" fillId="0" borderId="0" xfId="0" applyNumberFormat="1" applyFont="1" applyAlignment="1">
      <alignment horizontal="left" vertical="center"/>
    </xf>
    <xf numFmtId="0" fontId="60" fillId="0" borderId="5" xfId="0" applyFont="1" applyBorder="1" applyAlignment="1">
      <alignment horizontal="left" vertical="center"/>
    </xf>
    <xf numFmtId="0" fontId="60" fillId="0" borderId="0" xfId="0" applyFont="1" applyAlignment="1">
      <alignment horizontal="center" vertical="center"/>
    </xf>
    <xf numFmtId="49" fontId="60" fillId="0" borderId="0" xfId="0" applyNumberFormat="1" applyFont="1" applyAlignment="1">
      <alignment horizontal="center" vertical="center"/>
    </xf>
    <xf numFmtId="49" fontId="60" fillId="0" borderId="75" xfId="0" applyNumberFormat="1" applyFont="1" applyBorder="1" applyAlignment="1">
      <alignment horizontal="center" vertical="center"/>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0" fillId="0" borderId="162" xfId="0"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9" xfId="0" applyFont="1" applyBorder="1" applyAlignment="1">
      <alignment horizontal="left" vertical="top"/>
    </xf>
    <xf numFmtId="0" fontId="0" fillId="0" borderId="2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桁区切り 2" xfId="43" xr:uid="{69C1E813-B0EB-42AC-A941-7405379F3A3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7F6A127A-763A-43AE-AB70-6619163EC50B}"/>
    <cellStyle name="標準 2 2" xfId="49" xr:uid="{9CDB0C6D-CF08-4F97-B2E7-84782AB8ACD3}"/>
    <cellStyle name="標準 3" xfId="46" xr:uid="{5B180E2E-7F61-4781-B758-04E4FEDF8F32}"/>
    <cellStyle name="標準 3 3" xfId="47" xr:uid="{FC880289-046A-43E1-8138-66DE280B2256}"/>
    <cellStyle name="標準 6" xfId="44" xr:uid="{89F5AA77-F395-479E-B891-3907BE2FB23C}"/>
    <cellStyle name="良い" xfId="41" builtinId="26" customBuiltin="1"/>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7B71A30-94A1-46CA-AF51-AB5CBD0009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DE8CCF-54CD-417B-99D2-D764EF926AE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F410F4B-874C-4F34-A7E3-93B4BA4473E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FFA23B5-296F-43E9-924A-8BD1C4B72CD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FD4972F-48AE-4AA6-8A0A-B0887C2618D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7AFC849-A879-41B6-9ABB-61CCC7452C2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1D469AE-D68E-4C9F-8DCA-0D4CBCAF2E0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1DE3EE4-0ACC-4D79-9C7B-089451AE19C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A91468A-9F77-4CE8-A0D0-4722596C56C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47C81BB-7420-4AB2-8F96-ED28EAB6F3F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14F26988-56B4-4306-9694-5BE6BF0984A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3A4AD4BD-8340-4E23-9FFA-7FB768BFFA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444C76B-0176-49F4-BE27-EF44558FE22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67F71E1-DC87-45CD-BDB8-2F43ECB8138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1DB34618-C6AC-4622-AB17-08EED14C688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16A4510F-769E-486D-8DD2-F798B5D8B7D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F52C952-C044-4213-9230-5BBFC380B4A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ADB43DA-9D27-4CBA-BD9F-D628ADFA8D4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468F670-ED18-4F09-9DEF-88EA7F8C8D0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CF75E3C-3421-40DD-8D10-A9CC57CE9FC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203A56E-04D9-4C32-8C84-F7721718956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C053897-72A8-440F-8B01-19EC2CD3FAA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91E73BE-A188-45C5-8FEB-EF9E00C087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B033264B-8338-4C48-B55E-5102A68E0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EF115D47-0A8B-4D66-8185-72F35DEFDD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C427949-BA76-4764-8258-24310E961BD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2FCE3A2-12D3-456C-8B26-0601F2E6D29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62DDED94-43F1-4E33-998F-BE87E9EF17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89B97EEA-032F-4A3D-8A4E-5575701BE02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BD56E59-FD88-4DEE-9842-7BF8D299CFD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6754C5A7-39E5-413F-9515-6C4A1D59105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B2EC9A2-615A-4899-A0BF-21BB90E811A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EA35433-1DEC-4865-A28A-29F994C40E6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B65ADAF5-559C-493B-89FC-62BCC8D3C0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F9B248B-EA5C-414F-9264-1E4C8CE062F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F9741A-1BD5-4A3F-96B3-7ADEB9A19A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D1A0013-650F-4B65-B67A-9D0E4491A23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A996F01-C7AE-44DA-86AA-87AC23A440E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40357FE-960D-470C-990F-3D2D23D490E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1FE09F06-9776-42E7-AF19-671109D166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A295238-2DF6-4D94-855B-2BC230C5C0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95C2E23-DADC-433B-A364-83E484C8CA5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F65CF2A-9C91-438B-85C1-8F165DA6567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2E944E-41BE-4899-B9D6-7427D24693A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8F522EB-7D73-4A63-86FC-6AB6A2F95D7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A45A6CA-31D7-47F3-B8B0-25E96CD506A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B2D680E-369C-481E-954C-B8FB35674AD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42A8EE1C-1DF1-4340-B5E8-C4F0DCB3A95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AEB5C6A-5375-485E-87F8-48EFAEA80F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A1E4718-2651-4B91-BF3D-3B78D0FEE9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9A8D29D-0E3E-4BB4-8D2B-977C83AFBE9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D8D2CB7-E9E7-467C-BEE1-F78571580B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511F67-F031-4D70-B7C9-5EB33A55E0D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8DF853D-7D42-488B-8BBF-6883A473335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856FCF57-60F7-4397-9AC8-265C1C0029A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5528FA2-F8D9-4C6A-8FDE-F4E61845EAA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D5B88FC8-3BB1-4FC3-90B9-8D06DA973E5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7DB911DC-91B9-422F-8BB1-61CE8C3B767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BF20798-E56B-46B1-89F9-06A7CDD4DC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A480BCF-827D-4220-8D89-62FA5AF3795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9319E2B-51A3-4724-B090-4F81725C4D7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AD60EC3-2BD1-4EF3-B44D-CC626EE2CE4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7FCFA199-0B4F-455F-BAB6-460E55B7BDC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836929F1-E863-4814-ABCC-8A781A204D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10AD3B53-4F9A-4815-936F-5CC8FE8FF30A}"/>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C278AF-931D-452C-9AEC-0278A4D58E2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B682052C-A19E-4572-A83F-4677626CF99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E717AD56-ED4C-4CD2-B904-EB9C47B736E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8004CBC1-1159-4B7F-8934-A341E2CB6F0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58FCFC5C-9E88-40A4-8F77-B179136C50A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791AEF64-AF24-45DA-9C1C-61FB8FFB5C0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4A5A694-1D5F-48B9-AFA7-98177A74051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CC6D2CE8-239C-4A5A-B613-1485CC23F98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3A37B2D4-D858-46D7-B8E4-C9F97830B28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7CC14BC-24BF-4530-8E36-17C0B309764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652C51A8-F248-46BE-9A98-20533B0DA36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3BC8016-6A74-48F2-BAA0-C9AA47E5968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B0C8FAE7-2D05-4F6F-8557-71FC0D543256}"/>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BC98B11-8EFF-4DA9-8EF6-B89D52578F8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409ADD0-A100-48CB-91B0-A34EEFF3ED4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E044C79F-B582-4611-9885-FE65CBA94C9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B6CA019F-6A07-4A72-B35A-1C08E55761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D2855BC-3140-4B46-AD1D-B6B2B032F85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3F3C85D9-4156-4C5C-AF1E-4024739AC9A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D7747B40-88AC-4C75-BC81-EF8A25681FD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D682135-2354-4C48-9BC2-C3F1B0C1305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19C1A16-D9B0-4DE5-A34A-EED00AF3442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D62442C2-B9EF-49CD-A174-7DAB2CB3A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13E7DE7-155C-4819-AFE6-8E00539AE81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88AE232-F8DF-454F-A8CE-D103E2867D2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1971B49-22D3-4118-88A9-B5DB0B8A81C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1E711855-1C7B-41C0-BE73-2AFA6D6BA1D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256D0F0-6C8B-424B-A291-B20C2021758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33FB355C-AE87-412A-8606-6D5209AE68DC}"/>
            </a:ext>
          </a:extLst>
        </xdr:cNvPr>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5E7BCC78-BA27-4EA3-95C7-BE3FB8CDAA01}"/>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E92D9187-D791-40C3-A1A4-0BDE79681435}"/>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A0BE8297-09E1-4A11-A770-DAAA0A0E7659}"/>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ABAF1DE4-B0B7-4D7A-B7DD-7F79133EB6FC}"/>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A13F60E5-F8F8-44E9-A848-F7727BF7ECFE}"/>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本様式を使用する想定のサービス種別と、代表的な組み合わせを記載しています。ここにない組み合わせについては、適宜追加してください。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32</xdr:row>
      <xdr:rowOff>0</xdr:rowOff>
    </xdr:from>
    <xdr:to>
      <xdr:col>5</xdr:col>
      <xdr:colOff>190500</xdr:colOff>
      <xdr:row>32</xdr:row>
      <xdr:rowOff>0</xdr:rowOff>
    </xdr:to>
    <xdr:sp macro="" textlink="">
      <xdr:nvSpPr>
        <xdr:cNvPr id="2" name="AutoShape 1">
          <a:extLst>
            <a:ext uri="{FF2B5EF4-FFF2-40B4-BE49-F238E27FC236}">
              <a16:creationId xmlns:a16="http://schemas.microsoft.com/office/drawing/2014/main" id="{D23DBF58-4164-49DB-9245-6A933844EAD0}"/>
            </a:ext>
          </a:extLst>
        </xdr:cNvPr>
        <xdr:cNvSpPr>
          <a:spLocks noChangeArrowheads="1"/>
        </xdr:cNvSpPr>
      </xdr:nvSpPr>
      <xdr:spPr bwMode="auto">
        <a:xfrm>
          <a:off x="171450" y="9382125"/>
          <a:ext cx="11144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76200</xdr:colOff>
      <xdr:row>30</xdr:row>
      <xdr:rowOff>161925</xdr:rowOff>
    </xdr:from>
    <xdr:to>
      <xdr:col>12</xdr:col>
      <xdr:colOff>342900</xdr:colOff>
      <xdr:row>30</xdr:row>
      <xdr:rowOff>161925</xdr:rowOff>
    </xdr:to>
    <xdr:sp macro="" textlink="">
      <xdr:nvSpPr>
        <xdr:cNvPr id="3" name="Line 4">
          <a:extLst>
            <a:ext uri="{FF2B5EF4-FFF2-40B4-BE49-F238E27FC236}">
              <a16:creationId xmlns:a16="http://schemas.microsoft.com/office/drawing/2014/main" id="{B18D846B-29A7-4E46-9B91-06913629A67D}"/>
            </a:ext>
          </a:extLst>
        </xdr:cNvPr>
        <xdr:cNvSpPr>
          <a:spLocks noChangeShapeType="1"/>
        </xdr:cNvSpPr>
      </xdr:nvSpPr>
      <xdr:spPr bwMode="auto">
        <a:xfrm>
          <a:off x="2647950" y="8858250"/>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91BC3EB8-DDCB-426D-937A-B32889D96325}"/>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375EBB09-848E-463E-A400-9A6CFDC9E8F1}"/>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E24C6A51-D12A-4430-BD26-E2D0B293A5CA}"/>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2BEC0A54-3737-4BBA-B12F-BE5C56F1208A}"/>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CEA691CD-71D7-413C-9ECE-3373924CEF88}"/>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EE86A72A-8984-43E6-982F-34785E469072}"/>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E4EDF6BF-A9EF-40A9-9462-48E808D6C3CA}"/>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BCBAE27D-EE93-4775-9E33-43D9C0B8C3F3}"/>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336098B0-88C0-475F-A8B3-D077920710E3}"/>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0C2CFD79-CB5D-4E63-BCEE-CD964E5C5C9E}"/>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6BE43EA5-253F-4DEE-8C22-E396B40A60D6}"/>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E820F3E8-2E0D-4CC1-9975-C1B7BBAD092B}"/>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2AD64851-8F02-4373-A221-43F268AD3E6B}"/>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0E1165B2-D77E-4588-B571-6DECCA00626A}"/>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6A46D35E-21BE-4325-B9DF-73695F4658B9}"/>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B734FC38-D67A-4301-9634-CDD7187246BE}"/>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C1FF67BF-D6DD-4524-8BBA-2DEB158A7AFF}"/>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2&#12288;&#22320;&#22495;&#23494;&#30528;&#12487;&#12452;&#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感染症又は災害　届出"/>
      <sheetName val="感染症又は災害　利用延人員数計算"/>
      <sheetName val="中重度ケア体制加算"/>
      <sheetName val="ADL維持等加算"/>
      <sheetName val="認知症加算"/>
      <sheetName val="サービス提供体制強化加算"/>
      <sheetName val="参考様式"/>
      <sheetName val="別紙●24"/>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 val="定期巡回(1-3)"/>
      <sheetName val="備考（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3" refreshError="1"/>
      <sheetData sheetId="1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69"/>
  <sheetViews>
    <sheetView showGridLines="0" tabSelected="1" zoomScaleNormal="100" workbookViewId="0">
      <pane ySplit="4" topLeftCell="A5" activePane="bottomLeft" state="frozen"/>
      <selection activeCell="BL3" sqref="BL3:BM4"/>
      <selection pane="bottomLeft" sqref="A1:B2"/>
    </sheetView>
  </sheetViews>
  <sheetFormatPr defaultRowHeight="13.5" x14ac:dyDescent="0.15"/>
  <cols>
    <col min="1" max="1" width="33.875" style="1" customWidth="1"/>
    <col min="2" max="2" width="68.375" style="1" customWidth="1"/>
    <col min="3" max="16384" width="9" style="1"/>
  </cols>
  <sheetData>
    <row r="1" spans="1:2" ht="13.5" customHeight="1" x14ac:dyDescent="0.15">
      <c r="A1" s="785" t="s">
        <v>873</v>
      </c>
      <c r="B1" s="785"/>
    </row>
    <row r="2" spans="1:2" ht="13.5" customHeight="1" x14ac:dyDescent="0.15">
      <c r="A2" s="785"/>
      <c r="B2" s="785"/>
    </row>
    <row r="3" spans="1:2" ht="30" customHeight="1" x14ac:dyDescent="0.15">
      <c r="A3" s="786" t="s">
        <v>1197</v>
      </c>
      <c r="B3" s="786"/>
    </row>
    <row r="4" spans="1:2" x14ac:dyDescent="0.15">
      <c r="A4" s="484" t="s">
        <v>121</v>
      </c>
      <c r="B4" s="484" t="s">
        <v>122</v>
      </c>
    </row>
    <row r="5" spans="1:2" x14ac:dyDescent="0.15">
      <c r="A5" s="5" t="s">
        <v>1198</v>
      </c>
      <c r="B5" s="689" t="s">
        <v>1135</v>
      </c>
    </row>
    <row r="6" spans="1:2" x14ac:dyDescent="0.15">
      <c r="A6" s="507" t="s">
        <v>781</v>
      </c>
      <c r="B6" s="587" t="s">
        <v>874</v>
      </c>
    </row>
    <row r="7" spans="1:2" x14ac:dyDescent="0.15">
      <c r="A7" s="505" t="s">
        <v>85</v>
      </c>
      <c r="B7" s="588" t="s">
        <v>875</v>
      </c>
    </row>
    <row r="8" spans="1:2" x14ac:dyDescent="0.15">
      <c r="A8" s="432" t="s">
        <v>84</v>
      </c>
      <c r="B8" s="589" t="s">
        <v>875</v>
      </c>
    </row>
    <row r="9" spans="1:2" x14ac:dyDescent="0.15">
      <c r="A9" s="779" t="s">
        <v>86</v>
      </c>
      <c r="B9" s="590" t="s">
        <v>875</v>
      </c>
    </row>
    <row r="10" spans="1:2" ht="27" x14ac:dyDescent="0.15">
      <c r="A10" s="781"/>
      <c r="B10" s="91" t="s">
        <v>476</v>
      </c>
    </row>
    <row r="11" spans="1:2" x14ac:dyDescent="0.15">
      <c r="A11" s="88" t="s">
        <v>114</v>
      </c>
      <c r="B11" s="90" t="s">
        <v>123</v>
      </c>
    </row>
    <row r="12" spans="1:2" x14ac:dyDescent="0.15">
      <c r="A12" s="89" t="s">
        <v>115</v>
      </c>
      <c r="B12" s="90" t="s">
        <v>123</v>
      </c>
    </row>
    <row r="13" spans="1:2" x14ac:dyDescent="0.15">
      <c r="A13" s="566" t="s">
        <v>803</v>
      </c>
      <c r="B13" s="90" t="s">
        <v>123</v>
      </c>
    </row>
    <row r="14" spans="1:2" x14ac:dyDescent="0.15">
      <c r="A14" s="566" t="s">
        <v>805</v>
      </c>
      <c r="B14" s="90" t="s">
        <v>123</v>
      </c>
    </row>
    <row r="15" spans="1:2" ht="27" x14ac:dyDescent="0.15">
      <c r="A15" s="87" t="s">
        <v>116</v>
      </c>
      <c r="B15" s="589" t="s">
        <v>876</v>
      </c>
    </row>
    <row r="16" spans="1:2" x14ac:dyDescent="0.15">
      <c r="A16" s="779" t="s">
        <v>96</v>
      </c>
      <c r="B16" s="590" t="s">
        <v>890</v>
      </c>
    </row>
    <row r="17" spans="1:2" x14ac:dyDescent="0.15">
      <c r="A17" s="780"/>
      <c r="B17" s="590" t="s">
        <v>875</v>
      </c>
    </row>
    <row r="18" spans="1:2" x14ac:dyDescent="0.15">
      <c r="A18" s="781"/>
      <c r="B18" s="91" t="s">
        <v>477</v>
      </c>
    </row>
    <row r="19" spans="1:2" ht="27" x14ac:dyDescent="0.15">
      <c r="A19" s="87" t="s">
        <v>118</v>
      </c>
      <c r="B19" s="613" t="s">
        <v>905</v>
      </c>
    </row>
    <row r="20" spans="1:2" x14ac:dyDescent="0.15">
      <c r="A20" s="779" t="s">
        <v>751</v>
      </c>
      <c r="B20" s="705" t="s">
        <v>906</v>
      </c>
    </row>
    <row r="21" spans="1:2" x14ac:dyDescent="0.15">
      <c r="A21" s="780"/>
      <c r="B21" s="591" t="s">
        <v>875</v>
      </c>
    </row>
    <row r="22" spans="1:2" x14ac:dyDescent="0.15">
      <c r="A22" s="781"/>
      <c r="B22" s="506" t="s">
        <v>533</v>
      </c>
    </row>
    <row r="23" spans="1:2" x14ac:dyDescent="0.15">
      <c r="A23" s="779" t="s">
        <v>94</v>
      </c>
      <c r="B23" s="483" t="s">
        <v>752</v>
      </c>
    </row>
    <row r="24" spans="1:2" x14ac:dyDescent="0.15">
      <c r="A24" s="780"/>
      <c r="B24" s="703" t="s">
        <v>875</v>
      </c>
    </row>
    <row r="25" spans="1:2" ht="54" x14ac:dyDescent="0.15">
      <c r="A25" s="781"/>
      <c r="B25" s="704" t="s">
        <v>554</v>
      </c>
    </row>
    <row r="26" spans="1:2" ht="27" x14ac:dyDescent="0.15">
      <c r="A26" s="87" t="s">
        <v>120</v>
      </c>
      <c r="B26" s="590" t="s">
        <v>912</v>
      </c>
    </row>
    <row r="27" spans="1:2" x14ac:dyDescent="0.15">
      <c r="A27" s="779" t="s">
        <v>87</v>
      </c>
      <c r="B27" s="705" t="s">
        <v>875</v>
      </c>
    </row>
    <row r="28" spans="1:2" x14ac:dyDescent="0.15">
      <c r="A28" s="781"/>
      <c r="B28" s="704" t="s">
        <v>605</v>
      </c>
    </row>
    <row r="29" spans="1:2" x14ac:dyDescent="0.15">
      <c r="A29" s="87" t="s">
        <v>113</v>
      </c>
      <c r="B29" s="90" t="s">
        <v>123</v>
      </c>
    </row>
    <row r="30" spans="1:2" x14ac:dyDescent="0.15">
      <c r="A30" s="787" t="s">
        <v>125</v>
      </c>
      <c r="B30" s="705" t="s">
        <v>875</v>
      </c>
    </row>
    <row r="31" spans="1:2" x14ac:dyDescent="0.15">
      <c r="A31" s="788"/>
      <c r="B31" s="704" t="s">
        <v>606</v>
      </c>
    </row>
    <row r="32" spans="1:2" ht="40.5" x14ac:dyDescent="0.15">
      <c r="A32" s="87" t="s">
        <v>124</v>
      </c>
      <c r="B32" s="90" t="s">
        <v>123</v>
      </c>
    </row>
    <row r="33" spans="1:2" x14ac:dyDescent="0.15">
      <c r="A33" s="432" t="s">
        <v>100</v>
      </c>
      <c r="B33" s="90" t="s">
        <v>123</v>
      </c>
    </row>
    <row r="34" spans="1:2" x14ac:dyDescent="0.15">
      <c r="A34" s="779" t="s">
        <v>88</v>
      </c>
      <c r="B34" s="705" t="s">
        <v>875</v>
      </c>
    </row>
    <row r="35" spans="1:2" x14ac:dyDescent="0.15">
      <c r="A35" s="781"/>
      <c r="B35" s="704" t="s">
        <v>607</v>
      </c>
    </row>
    <row r="36" spans="1:2" x14ac:dyDescent="0.15">
      <c r="A36" s="779" t="s">
        <v>89</v>
      </c>
      <c r="B36" s="705" t="s">
        <v>875</v>
      </c>
    </row>
    <row r="37" spans="1:2" x14ac:dyDescent="0.15">
      <c r="A37" s="781"/>
      <c r="B37" s="704" t="s">
        <v>608</v>
      </c>
    </row>
    <row r="38" spans="1:2" x14ac:dyDescent="0.15">
      <c r="A38" s="779" t="s">
        <v>119</v>
      </c>
      <c r="B38" s="483" t="s">
        <v>756</v>
      </c>
    </row>
    <row r="39" spans="1:2" x14ac:dyDescent="0.15">
      <c r="A39" s="780"/>
      <c r="B39" s="703" t="s">
        <v>875</v>
      </c>
    </row>
    <row r="40" spans="1:2" x14ac:dyDescent="0.15">
      <c r="A40" s="781"/>
      <c r="B40" s="704" t="s">
        <v>609</v>
      </c>
    </row>
    <row r="41" spans="1:2" x14ac:dyDescent="0.15">
      <c r="A41" s="787" t="s">
        <v>128</v>
      </c>
      <c r="B41" s="705" t="s">
        <v>876</v>
      </c>
    </row>
    <row r="42" spans="1:2" x14ac:dyDescent="0.15">
      <c r="A42" s="789"/>
      <c r="B42" s="703" t="s">
        <v>875</v>
      </c>
    </row>
    <row r="43" spans="1:2" x14ac:dyDescent="0.15">
      <c r="A43" s="788"/>
      <c r="B43" s="704" t="s">
        <v>610</v>
      </c>
    </row>
    <row r="44" spans="1:2" x14ac:dyDescent="0.15">
      <c r="A44" s="432" t="s">
        <v>95</v>
      </c>
      <c r="B44" s="89" t="s">
        <v>126</v>
      </c>
    </row>
    <row r="45" spans="1:2" x14ac:dyDescent="0.15">
      <c r="A45" s="779" t="s">
        <v>108</v>
      </c>
      <c r="B45" s="705" t="s">
        <v>919</v>
      </c>
    </row>
    <row r="46" spans="1:2" x14ac:dyDescent="0.15">
      <c r="A46" s="780"/>
      <c r="B46" s="703" t="s">
        <v>875</v>
      </c>
    </row>
    <row r="47" spans="1:2" ht="40.5" x14ac:dyDescent="0.15">
      <c r="A47" s="781"/>
      <c r="B47" s="704" t="s">
        <v>634</v>
      </c>
    </row>
    <row r="48" spans="1:2" x14ac:dyDescent="0.15">
      <c r="A48" s="779" t="s">
        <v>90</v>
      </c>
      <c r="B48" s="705" t="s">
        <v>921</v>
      </c>
    </row>
    <row r="49" spans="1:2" x14ac:dyDescent="0.15">
      <c r="A49" s="780"/>
      <c r="B49" s="703" t="s">
        <v>875</v>
      </c>
    </row>
    <row r="50" spans="1:2" ht="27" x14ac:dyDescent="0.15">
      <c r="A50" s="781"/>
      <c r="B50" s="704" t="s">
        <v>753</v>
      </c>
    </row>
    <row r="51" spans="1:2" x14ac:dyDescent="0.15">
      <c r="A51" s="432" t="s">
        <v>91</v>
      </c>
      <c r="B51" s="90" t="s">
        <v>123</v>
      </c>
    </row>
    <row r="52" spans="1:2" x14ac:dyDescent="0.15">
      <c r="A52" s="432" t="s">
        <v>93</v>
      </c>
      <c r="B52" s="90" t="s">
        <v>123</v>
      </c>
    </row>
    <row r="53" spans="1:2" x14ac:dyDescent="0.15">
      <c r="A53" s="779" t="s">
        <v>97</v>
      </c>
      <c r="B53" s="705" t="s">
        <v>924</v>
      </c>
    </row>
    <row r="54" spans="1:2" ht="81" x14ac:dyDescent="0.15">
      <c r="A54" s="781"/>
      <c r="B54" s="704" t="s">
        <v>1151</v>
      </c>
    </row>
    <row r="55" spans="1:2" x14ac:dyDescent="0.15">
      <c r="A55" s="782" t="s">
        <v>827</v>
      </c>
      <c r="B55" s="690" t="s">
        <v>1000</v>
      </c>
    </row>
    <row r="56" spans="1:2" ht="81" x14ac:dyDescent="0.15">
      <c r="A56" s="784"/>
      <c r="B56" s="706" t="s">
        <v>1152</v>
      </c>
    </row>
    <row r="57" spans="1:2" ht="27" x14ac:dyDescent="0.15">
      <c r="A57" s="87" t="s">
        <v>129</v>
      </c>
      <c r="B57" s="589" t="s">
        <v>1039</v>
      </c>
    </row>
    <row r="58" spans="1:2" ht="40.5" x14ac:dyDescent="0.15">
      <c r="A58" s="91" t="s">
        <v>131</v>
      </c>
      <c r="B58" s="90" t="s">
        <v>123</v>
      </c>
    </row>
    <row r="59" spans="1:2" ht="27" x14ac:dyDescent="0.15">
      <c r="A59" s="87" t="s">
        <v>130</v>
      </c>
      <c r="B59" s="90" t="s">
        <v>123</v>
      </c>
    </row>
    <row r="60" spans="1:2" ht="27" x14ac:dyDescent="0.15">
      <c r="A60" s="87" t="s">
        <v>127</v>
      </c>
      <c r="B60" s="90" t="s">
        <v>123</v>
      </c>
    </row>
    <row r="61" spans="1:2" x14ac:dyDescent="0.15">
      <c r="A61" s="89" t="s">
        <v>117</v>
      </c>
      <c r="B61" s="90" t="s">
        <v>123</v>
      </c>
    </row>
    <row r="62" spans="1:2" x14ac:dyDescent="0.15">
      <c r="A62" s="782" t="s">
        <v>1153</v>
      </c>
      <c r="B62" s="691" t="s">
        <v>1040</v>
      </c>
    </row>
    <row r="63" spans="1:2" ht="67.5" x14ac:dyDescent="0.15">
      <c r="A63" s="783"/>
      <c r="B63" s="707" t="s">
        <v>1154</v>
      </c>
    </row>
    <row r="64" spans="1:2" x14ac:dyDescent="0.15">
      <c r="A64" s="782" t="s">
        <v>830</v>
      </c>
      <c r="B64" s="691" t="s">
        <v>1041</v>
      </c>
    </row>
    <row r="65" spans="1:2" ht="27" x14ac:dyDescent="0.15">
      <c r="A65" s="784"/>
      <c r="B65" s="708" t="s">
        <v>1155</v>
      </c>
    </row>
    <row r="66" spans="1:2" x14ac:dyDescent="0.15">
      <c r="A66" s="779" t="s">
        <v>98</v>
      </c>
      <c r="B66" s="705" t="s">
        <v>1133</v>
      </c>
    </row>
    <row r="67" spans="1:2" x14ac:dyDescent="0.15">
      <c r="A67" s="780"/>
      <c r="B67" s="703" t="s">
        <v>1156</v>
      </c>
    </row>
    <row r="68" spans="1:2" ht="54" x14ac:dyDescent="0.15">
      <c r="A68" s="781"/>
      <c r="B68" s="704" t="s">
        <v>754</v>
      </c>
    </row>
    <row r="69" spans="1:2" ht="27" x14ac:dyDescent="0.15">
      <c r="A69" s="584" t="s">
        <v>872</v>
      </c>
      <c r="B69" s="585" t="s">
        <v>1134</v>
      </c>
    </row>
  </sheetData>
  <mergeCells count="19">
    <mergeCell ref="A45:A47"/>
    <mergeCell ref="A48:A50"/>
    <mergeCell ref="A53:A54"/>
    <mergeCell ref="A66:A68"/>
    <mergeCell ref="A62:A63"/>
    <mergeCell ref="A64:A65"/>
    <mergeCell ref="A1:B2"/>
    <mergeCell ref="A3:B3"/>
    <mergeCell ref="A55:A56"/>
    <mergeCell ref="A20:A22"/>
    <mergeCell ref="A9:A10"/>
    <mergeCell ref="A16:A18"/>
    <mergeCell ref="A23:A25"/>
    <mergeCell ref="A27:A28"/>
    <mergeCell ref="A30:A31"/>
    <mergeCell ref="A34:A35"/>
    <mergeCell ref="A36:A37"/>
    <mergeCell ref="A38:A40"/>
    <mergeCell ref="A41:A43"/>
  </mergeCells>
  <phoneticPr fontId="2"/>
  <hyperlinks>
    <hyperlink ref="B7" location="'（ユニット型）'!A1" display="（参考様式1）従業者の勤務の体制及び勤務形態一覧表" xr:uid="{F30C25B2-AAC0-4024-902A-7BD37991C02F}"/>
    <hyperlink ref="B8" location="'（ユニット型）'!A1" display="（参考様式1）従業者の勤務の体制及び勤務形態一覧表" xr:uid="{4F330E76-4440-4152-A1E2-8A594F37F45C}"/>
    <hyperlink ref="B15" location="別紙38!A1" display="（別紙38）栄養マネジメント体制に関する届出書" xr:uid="{BBD34F35-A998-4CD7-8BF0-A0ABF69164B6}"/>
    <hyperlink ref="B9" location="'（ユニット型）'!A1" display="（参考様式1）従業者の勤務の体制及び勤務形態一覧表" xr:uid="{466C9ADC-77E3-4446-9D1E-7D2580F2F610}"/>
    <hyperlink ref="B16" location="別紙37!A1" display="（別紙37）日常生活継続支援加算に関する届出書" xr:uid="{6513863C-7BFB-4F13-B887-E5C021A4AB0C}"/>
    <hyperlink ref="B17" location="'（ユニット型）'!A1" display="（参考様式1）従業者の勤務の体制及び勤務形態一覧表" xr:uid="{8CA853BD-A2ED-4C7A-8A10-210B36801B4C}"/>
    <hyperlink ref="B19" location="'別紙37-2'!A1" display="（別紙37-2）テクノロジーの導入による日常生活継続支援加算に関する届出書" xr:uid="{8DFFA2D1-7E5F-4909-A215-448FC3B623BE}"/>
    <hyperlink ref="B20" location="'別紙25－2'!A1" display="（別紙25-2）看護体制加算に係る届出書" xr:uid="{0188F97F-74F9-4A2B-BDDA-503A2054AA35}"/>
    <hyperlink ref="B21" location="'（ユニット型）'!A1" display="（参考様式1）従業者の勤務の体制及び勤務形態一覧表" xr:uid="{753FFC50-B9F6-4C75-86D0-54F3D0AE9424}"/>
    <hyperlink ref="B23" location="夜勤職員配置!A1" display="・夜勤職員配置加算に係る届出書" xr:uid="{1EFD1678-92A5-48C7-AD86-3AE463F0051E}"/>
    <hyperlink ref="B24" location="'（ユニット型）'!A1" display="（参考様式1）従業者の勤務の体制及び勤務形態一覧表" xr:uid="{F976FBC5-7AD3-4E52-80D9-86F284BA57D8}"/>
    <hyperlink ref="B26" location="別紙27!A1" display="（別紙27）テクノロジーの導入による夜勤職員配置加算に係る届出書" xr:uid="{62FF4F1C-6B36-4DDC-B909-90BD4701E272}"/>
    <hyperlink ref="B27" location="'（ユニット型）'!A1" display="（参考様式1）従業者の勤務の体制及び勤務形態一覧表" xr:uid="{FBF73D20-0021-40B7-9B05-51C346C5A5A2}"/>
    <hyperlink ref="B30" location="'（ユニット型）'!A1" display="（参考様式1）従業者の勤務の体制及び勤務形態一覧表" xr:uid="{3D9D60D2-D91D-4CE0-88D1-42384E9ABB94}"/>
    <hyperlink ref="B34" location="'（ユニット型）'!A1" display="（参考様式1）従業者の勤務の体制及び勤務形態一覧表" xr:uid="{180C5344-AD1A-40C5-9BB7-1B70BF93E37A}"/>
    <hyperlink ref="B36" location="'（ユニット型）'!A1" display="（参考様式1）従業者の勤務の体制及び勤務形態一覧表" xr:uid="{D022B110-4ADF-4C82-AE5D-219143E32BDA}"/>
    <hyperlink ref="B38" location="障害者生活支援体制加算!A1" display="・障害者生活支援体制加算に係る確認書" xr:uid="{D15291D8-DEE1-4CF4-9C7F-B92A60B80538}"/>
    <hyperlink ref="B39" location="'（ユニット型）'!A1" display="（参考様式1）従業者の勤務の体制及び勤務形態一覧表" xr:uid="{5637CB59-A6EC-4631-9D75-0D9EC95505F8}"/>
    <hyperlink ref="B41" location="別紙38!A1" display="（別紙38）栄養マネジメント体制に関する届出書" xr:uid="{5CD0F8A5-A8E2-48AD-B918-0C48ED287108}"/>
    <hyperlink ref="B42" location="'（ユニット型）'!A1" display="（参考様式1）従業者の勤務の体制及び勤務形態一覧表" xr:uid="{30A36BCC-3D48-4ABE-A97C-A76F2A02375F}"/>
    <hyperlink ref="B45" location="別紙39!A1" display="（別紙39）配置医師緊急時対応加算に係る届出書" xr:uid="{3B1E4B09-8B6F-4BDF-9B96-16B250559C4B}"/>
    <hyperlink ref="B46" location="'（ユニット型）'!A1" display="（参考様式1）従業者の勤務の体制及び勤務形態一覧表" xr:uid="{0FBFD852-5BE4-40A3-A5FC-A35E712C43C9}"/>
    <hyperlink ref="B48" location="'別紙34 '!A1" display="（別紙34）看取り介護体制に係る届出書" xr:uid="{7F8A38C8-4155-4421-8FA7-4D7424871CB9}"/>
    <hyperlink ref="B49" location="'（ユニット型）'!A1" display="（参考様式1）従業者の勤務の体制及び勤務形態一覧表" xr:uid="{B70ADEEA-DB26-4C48-BBD5-126E52C88154}"/>
    <hyperlink ref="B53" location="'別紙12-2'!A1" display="（別紙12-2）認知症専門ケア加算に係る届出書" xr:uid="{5602799B-BCFE-462B-A421-5E221747C1AF}"/>
    <hyperlink ref="B57" location="別紙41!A1" display="（別紙41）褥瘡マネジメントに関する届出書" xr:uid="{AB652FA0-AD39-4C84-904A-C454D7F6FDAF}"/>
    <hyperlink ref="B66" location="'別紙14－4'!A1" display="（別紙14-4）サービス提供体制強化加算に関する届出書" xr:uid="{CCDA89E2-72EC-483E-BCA0-61E0888D4868}"/>
    <hyperlink ref="B67" location="参考様式!A1" display="（参考様式）資格・継続年数要件確認に係る従業者常勤換算一覧表" xr:uid="{F2D8457F-83B5-40B0-928E-1EA3F495FB73}"/>
    <hyperlink ref="B6" location="'別紙5－2'!A1" display="（別紙5-2）割引率の設定について" xr:uid="{23DFC491-555F-4F30-A186-1793B0D5FA3D}"/>
    <hyperlink ref="B5" location="別紙１ｰ３!A1" display="※必ず提出してください" xr:uid="{12B4B7E7-65B4-453A-8644-03200FE45F7E}"/>
    <hyperlink ref="B55" location="別紙40!A1" display="（別紙40）認知症チームケア推進加算に係る届出書" xr:uid="{DFA568AE-7E98-4DC1-9E6E-03F5E533A927}"/>
    <hyperlink ref="B62" location="別紙35!A1" display="（別紙35）高齢者施設等感染対策向上加算に係る届出書" xr:uid="{68A1A302-3CEF-425D-A15E-6E660F53ECB8}"/>
    <hyperlink ref="B64" location="別紙28!A1" display="（別紙28）生産性向上推進体制加算に係る届出書" xr:uid="{46CC1403-5EA9-4F1D-B773-2713E84D148F}"/>
  </hyperlinks>
  <printOptions horizontalCentered="1"/>
  <pageMargins left="0.23622047244094491" right="0.23622047244094491" top="0.74803149606299213" bottom="0.74803149606299213" header="0.51181102362204722" footer="0.31496062992125984"/>
  <pageSetup paperSize="9" scale="98" firstPageNumber="44" fitToHeight="0" orientation="portrait" cellComments="asDisplayed"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E684-747E-477B-B118-FE410033DA6A}">
  <sheetPr>
    <tabColor rgb="FFFF0000"/>
    <pageSetUpPr fitToPage="1"/>
  </sheetPr>
  <dimension ref="A1:AL962"/>
  <sheetViews>
    <sheetView view="pageBreakPreview" zoomScaleNormal="100" zoomScaleSheetLayoutView="100" workbookViewId="0">
      <selection activeCell="U15" sqref="U15:W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256" width="9" style="3"/>
    <col min="257" max="257" width="1.5" style="3" customWidth="1"/>
    <col min="258" max="258" width="4.25" style="3" customWidth="1"/>
    <col min="259" max="259" width="3.375" style="3" customWidth="1"/>
    <col min="260" max="260" width="0.5" style="3" customWidth="1"/>
    <col min="261" max="292" width="3.125" style="3" customWidth="1"/>
    <col min="293" max="293" width="3" style="3" customWidth="1"/>
    <col min="294" max="512" width="9" style="3"/>
    <col min="513" max="513" width="1.5" style="3" customWidth="1"/>
    <col min="514" max="514" width="4.25" style="3" customWidth="1"/>
    <col min="515" max="515" width="3.375" style="3" customWidth="1"/>
    <col min="516" max="516" width="0.5" style="3" customWidth="1"/>
    <col min="517" max="548" width="3.125" style="3" customWidth="1"/>
    <col min="549" max="549" width="3" style="3" customWidth="1"/>
    <col min="550" max="768" width="9" style="3"/>
    <col min="769" max="769" width="1.5" style="3" customWidth="1"/>
    <col min="770" max="770" width="4.25" style="3" customWidth="1"/>
    <col min="771" max="771" width="3.375" style="3" customWidth="1"/>
    <col min="772" max="772" width="0.5" style="3" customWidth="1"/>
    <col min="773" max="804" width="3.125" style="3" customWidth="1"/>
    <col min="805" max="805" width="3" style="3" customWidth="1"/>
    <col min="806" max="1024" width="9" style="3"/>
    <col min="1025" max="1025" width="1.5" style="3" customWidth="1"/>
    <col min="1026" max="1026" width="4.25" style="3" customWidth="1"/>
    <col min="1027" max="1027" width="3.375" style="3" customWidth="1"/>
    <col min="1028" max="1028" width="0.5" style="3" customWidth="1"/>
    <col min="1029" max="1060" width="3.125" style="3" customWidth="1"/>
    <col min="1061" max="1061" width="3" style="3" customWidth="1"/>
    <col min="1062" max="1280" width="9" style="3"/>
    <col min="1281" max="1281" width="1.5" style="3" customWidth="1"/>
    <col min="1282" max="1282" width="4.25" style="3" customWidth="1"/>
    <col min="1283" max="1283" width="3.375" style="3" customWidth="1"/>
    <col min="1284" max="1284" width="0.5" style="3" customWidth="1"/>
    <col min="1285" max="1316" width="3.125" style="3" customWidth="1"/>
    <col min="1317" max="1317" width="3" style="3" customWidth="1"/>
    <col min="1318" max="1536" width="9" style="3"/>
    <col min="1537" max="1537" width="1.5" style="3" customWidth="1"/>
    <col min="1538" max="1538" width="4.25" style="3" customWidth="1"/>
    <col min="1539" max="1539" width="3.375" style="3" customWidth="1"/>
    <col min="1540" max="1540" width="0.5" style="3" customWidth="1"/>
    <col min="1541" max="1572" width="3.125" style="3" customWidth="1"/>
    <col min="1573" max="1573" width="3" style="3" customWidth="1"/>
    <col min="1574" max="1792" width="9" style="3"/>
    <col min="1793" max="1793" width="1.5" style="3" customWidth="1"/>
    <col min="1794" max="1794" width="4.25" style="3" customWidth="1"/>
    <col min="1795" max="1795" width="3.375" style="3" customWidth="1"/>
    <col min="1796" max="1796" width="0.5" style="3" customWidth="1"/>
    <col min="1797" max="1828" width="3.125" style="3" customWidth="1"/>
    <col min="1829" max="1829" width="3" style="3" customWidth="1"/>
    <col min="1830" max="2048" width="9" style="3"/>
    <col min="2049" max="2049" width="1.5" style="3" customWidth="1"/>
    <col min="2050" max="2050" width="4.25" style="3" customWidth="1"/>
    <col min="2051" max="2051" width="3.375" style="3" customWidth="1"/>
    <col min="2052" max="2052" width="0.5" style="3" customWidth="1"/>
    <col min="2053" max="2084" width="3.125" style="3" customWidth="1"/>
    <col min="2085" max="2085" width="3" style="3" customWidth="1"/>
    <col min="2086" max="2304" width="9" style="3"/>
    <col min="2305" max="2305" width="1.5" style="3" customWidth="1"/>
    <col min="2306" max="2306" width="4.25" style="3" customWidth="1"/>
    <col min="2307" max="2307" width="3.375" style="3" customWidth="1"/>
    <col min="2308" max="2308" width="0.5" style="3" customWidth="1"/>
    <col min="2309" max="2340" width="3.125" style="3" customWidth="1"/>
    <col min="2341" max="2341" width="3" style="3" customWidth="1"/>
    <col min="2342" max="2560" width="9" style="3"/>
    <col min="2561" max="2561" width="1.5" style="3" customWidth="1"/>
    <col min="2562" max="2562" width="4.25" style="3" customWidth="1"/>
    <col min="2563" max="2563" width="3.375" style="3" customWidth="1"/>
    <col min="2564" max="2564" width="0.5" style="3" customWidth="1"/>
    <col min="2565" max="2596" width="3.125" style="3" customWidth="1"/>
    <col min="2597" max="2597" width="3" style="3" customWidth="1"/>
    <col min="2598" max="2816" width="9" style="3"/>
    <col min="2817" max="2817" width="1.5" style="3" customWidth="1"/>
    <col min="2818" max="2818" width="4.25" style="3" customWidth="1"/>
    <col min="2819" max="2819" width="3.375" style="3" customWidth="1"/>
    <col min="2820" max="2820" width="0.5" style="3" customWidth="1"/>
    <col min="2821" max="2852" width="3.125" style="3" customWidth="1"/>
    <col min="2853" max="2853" width="3" style="3" customWidth="1"/>
    <col min="2854" max="3072" width="9" style="3"/>
    <col min="3073" max="3073" width="1.5" style="3" customWidth="1"/>
    <col min="3074" max="3074" width="4.25" style="3" customWidth="1"/>
    <col min="3075" max="3075" width="3.375" style="3" customWidth="1"/>
    <col min="3076" max="3076" width="0.5" style="3" customWidth="1"/>
    <col min="3077" max="3108" width="3.125" style="3" customWidth="1"/>
    <col min="3109" max="3109" width="3" style="3" customWidth="1"/>
    <col min="3110" max="3328" width="9" style="3"/>
    <col min="3329" max="3329" width="1.5" style="3" customWidth="1"/>
    <col min="3330" max="3330" width="4.25" style="3" customWidth="1"/>
    <col min="3331" max="3331" width="3.375" style="3" customWidth="1"/>
    <col min="3332" max="3332" width="0.5" style="3" customWidth="1"/>
    <col min="3333" max="3364" width="3.125" style="3" customWidth="1"/>
    <col min="3365" max="3365" width="3" style="3" customWidth="1"/>
    <col min="3366" max="3584" width="9" style="3"/>
    <col min="3585" max="3585" width="1.5" style="3" customWidth="1"/>
    <col min="3586" max="3586" width="4.25" style="3" customWidth="1"/>
    <col min="3587" max="3587" width="3.375" style="3" customWidth="1"/>
    <col min="3588" max="3588" width="0.5" style="3" customWidth="1"/>
    <col min="3589" max="3620" width="3.125" style="3" customWidth="1"/>
    <col min="3621" max="3621" width="3" style="3" customWidth="1"/>
    <col min="3622" max="3840" width="9" style="3"/>
    <col min="3841" max="3841" width="1.5" style="3" customWidth="1"/>
    <col min="3842" max="3842" width="4.25" style="3" customWidth="1"/>
    <col min="3843" max="3843" width="3.375" style="3" customWidth="1"/>
    <col min="3844" max="3844" width="0.5" style="3" customWidth="1"/>
    <col min="3845" max="3876" width="3.125" style="3" customWidth="1"/>
    <col min="3877" max="3877" width="3" style="3" customWidth="1"/>
    <col min="3878" max="4096" width="9" style="3"/>
    <col min="4097" max="4097" width="1.5" style="3" customWidth="1"/>
    <col min="4098" max="4098" width="4.25" style="3" customWidth="1"/>
    <col min="4099" max="4099" width="3.375" style="3" customWidth="1"/>
    <col min="4100" max="4100" width="0.5" style="3" customWidth="1"/>
    <col min="4101" max="4132" width="3.125" style="3" customWidth="1"/>
    <col min="4133" max="4133" width="3" style="3" customWidth="1"/>
    <col min="4134" max="4352" width="9" style="3"/>
    <col min="4353" max="4353" width="1.5" style="3" customWidth="1"/>
    <col min="4354" max="4354" width="4.25" style="3" customWidth="1"/>
    <col min="4355" max="4355" width="3.375" style="3" customWidth="1"/>
    <col min="4356" max="4356" width="0.5" style="3" customWidth="1"/>
    <col min="4357" max="4388" width="3.125" style="3" customWidth="1"/>
    <col min="4389" max="4389" width="3" style="3" customWidth="1"/>
    <col min="4390" max="4608" width="9" style="3"/>
    <col min="4609" max="4609" width="1.5" style="3" customWidth="1"/>
    <col min="4610" max="4610" width="4.25" style="3" customWidth="1"/>
    <col min="4611" max="4611" width="3.375" style="3" customWidth="1"/>
    <col min="4612" max="4612" width="0.5" style="3" customWidth="1"/>
    <col min="4613" max="4644" width="3.125" style="3" customWidth="1"/>
    <col min="4645" max="4645" width="3" style="3" customWidth="1"/>
    <col min="4646" max="4864" width="9" style="3"/>
    <col min="4865" max="4865" width="1.5" style="3" customWidth="1"/>
    <col min="4866" max="4866" width="4.25" style="3" customWidth="1"/>
    <col min="4867" max="4867" width="3.375" style="3" customWidth="1"/>
    <col min="4868" max="4868" width="0.5" style="3" customWidth="1"/>
    <col min="4869" max="4900" width="3.125" style="3" customWidth="1"/>
    <col min="4901" max="4901" width="3" style="3" customWidth="1"/>
    <col min="4902" max="5120" width="9" style="3"/>
    <col min="5121" max="5121" width="1.5" style="3" customWidth="1"/>
    <col min="5122" max="5122" width="4.25" style="3" customWidth="1"/>
    <col min="5123" max="5123" width="3.375" style="3" customWidth="1"/>
    <col min="5124" max="5124" width="0.5" style="3" customWidth="1"/>
    <col min="5125" max="5156" width="3.125" style="3" customWidth="1"/>
    <col min="5157" max="5157" width="3" style="3" customWidth="1"/>
    <col min="5158" max="5376" width="9" style="3"/>
    <col min="5377" max="5377" width="1.5" style="3" customWidth="1"/>
    <col min="5378" max="5378" width="4.25" style="3" customWidth="1"/>
    <col min="5379" max="5379" width="3.375" style="3" customWidth="1"/>
    <col min="5380" max="5380" width="0.5" style="3" customWidth="1"/>
    <col min="5381" max="5412" width="3.125" style="3" customWidth="1"/>
    <col min="5413" max="5413" width="3" style="3" customWidth="1"/>
    <col min="5414" max="5632" width="9" style="3"/>
    <col min="5633" max="5633" width="1.5" style="3" customWidth="1"/>
    <col min="5634" max="5634" width="4.25" style="3" customWidth="1"/>
    <col min="5635" max="5635" width="3.375" style="3" customWidth="1"/>
    <col min="5636" max="5636" width="0.5" style="3" customWidth="1"/>
    <col min="5637" max="5668" width="3.125" style="3" customWidth="1"/>
    <col min="5669" max="5669" width="3" style="3" customWidth="1"/>
    <col min="5670" max="5888" width="9" style="3"/>
    <col min="5889" max="5889" width="1.5" style="3" customWidth="1"/>
    <col min="5890" max="5890" width="4.25" style="3" customWidth="1"/>
    <col min="5891" max="5891" width="3.375" style="3" customWidth="1"/>
    <col min="5892" max="5892" width="0.5" style="3" customWidth="1"/>
    <col min="5893" max="5924" width="3.125" style="3" customWidth="1"/>
    <col min="5925" max="5925" width="3" style="3" customWidth="1"/>
    <col min="5926" max="6144" width="9" style="3"/>
    <col min="6145" max="6145" width="1.5" style="3" customWidth="1"/>
    <col min="6146" max="6146" width="4.25" style="3" customWidth="1"/>
    <col min="6147" max="6147" width="3.375" style="3" customWidth="1"/>
    <col min="6148" max="6148" width="0.5" style="3" customWidth="1"/>
    <col min="6149" max="6180" width="3.125" style="3" customWidth="1"/>
    <col min="6181" max="6181" width="3" style="3" customWidth="1"/>
    <col min="6182" max="6400" width="9" style="3"/>
    <col min="6401" max="6401" width="1.5" style="3" customWidth="1"/>
    <col min="6402" max="6402" width="4.25" style="3" customWidth="1"/>
    <col min="6403" max="6403" width="3.375" style="3" customWidth="1"/>
    <col min="6404" max="6404" width="0.5" style="3" customWidth="1"/>
    <col min="6405" max="6436" width="3.125" style="3" customWidth="1"/>
    <col min="6437" max="6437" width="3" style="3" customWidth="1"/>
    <col min="6438" max="6656" width="9" style="3"/>
    <col min="6657" max="6657" width="1.5" style="3" customWidth="1"/>
    <col min="6658" max="6658" width="4.25" style="3" customWidth="1"/>
    <col min="6659" max="6659" width="3.375" style="3" customWidth="1"/>
    <col min="6660" max="6660" width="0.5" style="3" customWidth="1"/>
    <col min="6661" max="6692" width="3.125" style="3" customWidth="1"/>
    <col min="6693" max="6693" width="3" style="3" customWidth="1"/>
    <col min="6694" max="6912" width="9" style="3"/>
    <col min="6913" max="6913" width="1.5" style="3" customWidth="1"/>
    <col min="6914" max="6914" width="4.25" style="3" customWidth="1"/>
    <col min="6915" max="6915" width="3.375" style="3" customWidth="1"/>
    <col min="6916" max="6916" width="0.5" style="3" customWidth="1"/>
    <col min="6917" max="6948" width="3.125" style="3" customWidth="1"/>
    <col min="6949" max="6949" width="3" style="3" customWidth="1"/>
    <col min="6950" max="7168" width="9" style="3"/>
    <col min="7169" max="7169" width="1.5" style="3" customWidth="1"/>
    <col min="7170" max="7170" width="4.25" style="3" customWidth="1"/>
    <col min="7171" max="7171" width="3.375" style="3" customWidth="1"/>
    <col min="7172" max="7172" width="0.5" style="3" customWidth="1"/>
    <col min="7173" max="7204" width="3.125" style="3" customWidth="1"/>
    <col min="7205" max="7205" width="3" style="3" customWidth="1"/>
    <col min="7206" max="7424" width="9" style="3"/>
    <col min="7425" max="7425" width="1.5" style="3" customWidth="1"/>
    <col min="7426" max="7426" width="4.25" style="3" customWidth="1"/>
    <col min="7427" max="7427" width="3.375" style="3" customWidth="1"/>
    <col min="7428" max="7428" width="0.5" style="3" customWidth="1"/>
    <col min="7429" max="7460" width="3.125" style="3" customWidth="1"/>
    <col min="7461" max="7461" width="3" style="3" customWidth="1"/>
    <col min="7462" max="7680" width="9" style="3"/>
    <col min="7681" max="7681" width="1.5" style="3" customWidth="1"/>
    <col min="7682" max="7682" width="4.25" style="3" customWidth="1"/>
    <col min="7683" max="7683" width="3.375" style="3" customWidth="1"/>
    <col min="7684" max="7684" width="0.5" style="3" customWidth="1"/>
    <col min="7685" max="7716" width="3.125" style="3" customWidth="1"/>
    <col min="7717" max="7717" width="3" style="3" customWidth="1"/>
    <col min="7718" max="7936" width="9" style="3"/>
    <col min="7937" max="7937" width="1.5" style="3" customWidth="1"/>
    <col min="7938" max="7938" width="4.25" style="3" customWidth="1"/>
    <col min="7939" max="7939" width="3.375" style="3" customWidth="1"/>
    <col min="7940" max="7940" width="0.5" style="3" customWidth="1"/>
    <col min="7941" max="7972" width="3.125" style="3" customWidth="1"/>
    <col min="7973" max="7973" width="3" style="3" customWidth="1"/>
    <col min="7974" max="8192" width="9" style="3"/>
    <col min="8193" max="8193" width="1.5" style="3" customWidth="1"/>
    <col min="8194" max="8194" width="4.25" style="3" customWidth="1"/>
    <col min="8195" max="8195" width="3.375" style="3" customWidth="1"/>
    <col min="8196" max="8196" width="0.5" style="3" customWidth="1"/>
    <col min="8197" max="8228" width="3.125" style="3" customWidth="1"/>
    <col min="8229" max="8229" width="3" style="3" customWidth="1"/>
    <col min="8230" max="8448" width="9" style="3"/>
    <col min="8449" max="8449" width="1.5" style="3" customWidth="1"/>
    <col min="8450" max="8450" width="4.25" style="3" customWidth="1"/>
    <col min="8451" max="8451" width="3.375" style="3" customWidth="1"/>
    <col min="8452" max="8452" width="0.5" style="3" customWidth="1"/>
    <col min="8453" max="8484" width="3.125" style="3" customWidth="1"/>
    <col min="8485" max="8485" width="3" style="3" customWidth="1"/>
    <col min="8486" max="8704" width="9" style="3"/>
    <col min="8705" max="8705" width="1.5" style="3" customWidth="1"/>
    <col min="8706" max="8706" width="4.25" style="3" customWidth="1"/>
    <col min="8707" max="8707" width="3.375" style="3" customWidth="1"/>
    <col min="8708" max="8708" width="0.5" style="3" customWidth="1"/>
    <col min="8709" max="8740" width="3.125" style="3" customWidth="1"/>
    <col min="8741" max="8741" width="3" style="3" customWidth="1"/>
    <col min="8742" max="8960" width="9" style="3"/>
    <col min="8961" max="8961" width="1.5" style="3" customWidth="1"/>
    <col min="8962" max="8962" width="4.25" style="3" customWidth="1"/>
    <col min="8963" max="8963" width="3.375" style="3" customWidth="1"/>
    <col min="8964" max="8964" width="0.5" style="3" customWidth="1"/>
    <col min="8965" max="8996" width="3.125" style="3" customWidth="1"/>
    <col min="8997" max="8997" width="3" style="3" customWidth="1"/>
    <col min="8998" max="9216" width="9" style="3"/>
    <col min="9217" max="9217" width="1.5" style="3" customWidth="1"/>
    <col min="9218" max="9218" width="4.25" style="3" customWidth="1"/>
    <col min="9219" max="9219" width="3.375" style="3" customWidth="1"/>
    <col min="9220" max="9220" width="0.5" style="3" customWidth="1"/>
    <col min="9221" max="9252" width="3.125" style="3" customWidth="1"/>
    <col min="9253" max="9253" width="3" style="3" customWidth="1"/>
    <col min="9254" max="9472" width="9" style="3"/>
    <col min="9473" max="9473" width="1.5" style="3" customWidth="1"/>
    <col min="9474" max="9474" width="4.25" style="3" customWidth="1"/>
    <col min="9475" max="9475" width="3.375" style="3" customWidth="1"/>
    <col min="9476" max="9476" width="0.5" style="3" customWidth="1"/>
    <col min="9477" max="9508" width="3.125" style="3" customWidth="1"/>
    <col min="9509" max="9509" width="3" style="3" customWidth="1"/>
    <col min="9510" max="9728" width="9" style="3"/>
    <col min="9729" max="9729" width="1.5" style="3" customWidth="1"/>
    <col min="9730" max="9730" width="4.25" style="3" customWidth="1"/>
    <col min="9731" max="9731" width="3.375" style="3" customWidth="1"/>
    <col min="9732" max="9732" width="0.5" style="3" customWidth="1"/>
    <col min="9733" max="9764" width="3.125" style="3" customWidth="1"/>
    <col min="9765" max="9765" width="3" style="3" customWidth="1"/>
    <col min="9766" max="9984" width="9" style="3"/>
    <col min="9985" max="9985" width="1.5" style="3" customWidth="1"/>
    <col min="9986" max="9986" width="4.25" style="3" customWidth="1"/>
    <col min="9987" max="9987" width="3.375" style="3" customWidth="1"/>
    <col min="9988" max="9988" width="0.5" style="3" customWidth="1"/>
    <col min="9989" max="10020" width="3.125" style="3" customWidth="1"/>
    <col min="10021" max="10021" width="3" style="3" customWidth="1"/>
    <col min="10022" max="10240" width="9" style="3"/>
    <col min="10241" max="10241" width="1.5" style="3" customWidth="1"/>
    <col min="10242" max="10242" width="4.25" style="3" customWidth="1"/>
    <col min="10243" max="10243" width="3.375" style="3" customWidth="1"/>
    <col min="10244" max="10244" width="0.5" style="3" customWidth="1"/>
    <col min="10245" max="10276" width="3.125" style="3" customWidth="1"/>
    <col min="10277" max="10277" width="3" style="3" customWidth="1"/>
    <col min="10278" max="10496" width="9" style="3"/>
    <col min="10497" max="10497" width="1.5" style="3" customWidth="1"/>
    <col min="10498" max="10498" width="4.25" style="3" customWidth="1"/>
    <col min="10499" max="10499" width="3.375" style="3" customWidth="1"/>
    <col min="10500" max="10500" width="0.5" style="3" customWidth="1"/>
    <col min="10501" max="10532" width="3.125" style="3" customWidth="1"/>
    <col min="10533" max="10533" width="3" style="3" customWidth="1"/>
    <col min="10534" max="10752" width="9" style="3"/>
    <col min="10753" max="10753" width="1.5" style="3" customWidth="1"/>
    <col min="10754" max="10754" width="4.25" style="3" customWidth="1"/>
    <col min="10755" max="10755" width="3.375" style="3" customWidth="1"/>
    <col min="10756" max="10756" width="0.5" style="3" customWidth="1"/>
    <col min="10757" max="10788" width="3.125" style="3" customWidth="1"/>
    <col min="10789" max="10789" width="3" style="3" customWidth="1"/>
    <col min="10790" max="11008" width="9" style="3"/>
    <col min="11009" max="11009" width="1.5" style="3" customWidth="1"/>
    <col min="11010" max="11010" width="4.25" style="3" customWidth="1"/>
    <col min="11011" max="11011" width="3.375" style="3" customWidth="1"/>
    <col min="11012" max="11012" width="0.5" style="3" customWidth="1"/>
    <col min="11013" max="11044" width="3.125" style="3" customWidth="1"/>
    <col min="11045" max="11045" width="3" style="3" customWidth="1"/>
    <col min="11046" max="11264" width="9" style="3"/>
    <col min="11265" max="11265" width="1.5" style="3" customWidth="1"/>
    <col min="11266" max="11266" width="4.25" style="3" customWidth="1"/>
    <col min="11267" max="11267" width="3.375" style="3" customWidth="1"/>
    <col min="11268" max="11268" width="0.5" style="3" customWidth="1"/>
    <col min="11269" max="11300" width="3.125" style="3" customWidth="1"/>
    <col min="11301" max="11301" width="3" style="3" customWidth="1"/>
    <col min="11302" max="11520" width="9" style="3"/>
    <col min="11521" max="11521" width="1.5" style="3" customWidth="1"/>
    <col min="11522" max="11522" width="4.25" style="3" customWidth="1"/>
    <col min="11523" max="11523" width="3.375" style="3" customWidth="1"/>
    <col min="11524" max="11524" width="0.5" style="3" customWidth="1"/>
    <col min="11525" max="11556" width="3.125" style="3" customWidth="1"/>
    <col min="11557" max="11557" width="3" style="3" customWidth="1"/>
    <col min="11558" max="11776" width="9" style="3"/>
    <col min="11777" max="11777" width="1.5" style="3" customWidth="1"/>
    <col min="11778" max="11778" width="4.25" style="3" customWidth="1"/>
    <col min="11779" max="11779" width="3.375" style="3" customWidth="1"/>
    <col min="11780" max="11780" width="0.5" style="3" customWidth="1"/>
    <col min="11781" max="11812" width="3.125" style="3" customWidth="1"/>
    <col min="11813" max="11813" width="3" style="3" customWidth="1"/>
    <col min="11814" max="12032" width="9" style="3"/>
    <col min="12033" max="12033" width="1.5" style="3" customWidth="1"/>
    <col min="12034" max="12034" width="4.25" style="3" customWidth="1"/>
    <col min="12035" max="12035" width="3.375" style="3" customWidth="1"/>
    <col min="12036" max="12036" width="0.5" style="3" customWidth="1"/>
    <col min="12037" max="12068" width="3.125" style="3" customWidth="1"/>
    <col min="12069" max="12069" width="3" style="3" customWidth="1"/>
    <col min="12070" max="12288" width="9" style="3"/>
    <col min="12289" max="12289" width="1.5" style="3" customWidth="1"/>
    <col min="12290" max="12290" width="4.25" style="3" customWidth="1"/>
    <col min="12291" max="12291" width="3.375" style="3" customWidth="1"/>
    <col min="12292" max="12292" width="0.5" style="3" customWidth="1"/>
    <col min="12293" max="12324" width="3.125" style="3" customWidth="1"/>
    <col min="12325" max="12325" width="3" style="3" customWidth="1"/>
    <col min="12326" max="12544" width="9" style="3"/>
    <col min="12545" max="12545" width="1.5" style="3" customWidth="1"/>
    <col min="12546" max="12546" width="4.25" style="3" customWidth="1"/>
    <col min="12547" max="12547" width="3.375" style="3" customWidth="1"/>
    <col min="12548" max="12548" width="0.5" style="3" customWidth="1"/>
    <col min="12549" max="12580" width="3.125" style="3" customWidth="1"/>
    <col min="12581" max="12581" width="3" style="3" customWidth="1"/>
    <col min="12582" max="12800" width="9" style="3"/>
    <col min="12801" max="12801" width="1.5" style="3" customWidth="1"/>
    <col min="12802" max="12802" width="4.25" style="3" customWidth="1"/>
    <col min="12803" max="12803" width="3.375" style="3" customWidth="1"/>
    <col min="12804" max="12804" width="0.5" style="3" customWidth="1"/>
    <col min="12805" max="12836" width="3.125" style="3" customWidth="1"/>
    <col min="12837" max="12837" width="3" style="3" customWidth="1"/>
    <col min="12838" max="13056" width="9" style="3"/>
    <col min="13057" max="13057" width="1.5" style="3" customWidth="1"/>
    <col min="13058" max="13058" width="4.25" style="3" customWidth="1"/>
    <col min="13059" max="13059" width="3.375" style="3" customWidth="1"/>
    <col min="13060" max="13060" width="0.5" style="3" customWidth="1"/>
    <col min="13061" max="13092" width="3.125" style="3" customWidth="1"/>
    <col min="13093" max="13093" width="3" style="3" customWidth="1"/>
    <col min="13094" max="13312" width="9" style="3"/>
    <col min="13313" max="13313" width="1.5" style="3" customWidth="1"/>
    <col min="13314" max="13314" width="4.25" style="3" customWidth="1"/>
    <col min="13315" max="13315" width="3.375" style="3" customWidth="1"/>
    <col min="13316" max="13316" width="0.5" style="3" customWidth="1"/>
    <col min="13317" max="13348" width="3.125" style="3" customWidth="1"/>
    <col min="13349" max="13349" width="3" style="3" customWidth="1"/>
    <col min="13350" max="13568" width="9" style="3"/>
    <col min="13569" max="13569" width="1.5" style="3" customWidth="1"/>
    <col min="13570" max="13570" width="4.25" style="3" customWidth="1"/>
    <col min="13571" max="13571" width="3.375" style="3" customWidth="1"/>
    <col min="13572" max="13572" width="0.5" style="3" customWidth="1"/>
    <col min="13573" max="13604" width="3.125" style="3" customWidth="1"/>
    <col min="13605" max="13605" width="3" style="3" customWidth="1"/>
    <col min="13606" max="13824" width="9" style="3"/>
    <col min="13825" max="13825" width="1.5" style="3" customWidth="1"/>
    <col min="13826" max="13826" width="4.25" style="3" customWidth="1"/>
    <col min="13827" max="13827" width="3.375" style="3" customWidth="1"/>
    <col min="13828" max="13828" width="0.5" style="3" customWidth="1"/>
    <col min="13829" max="13860" width="3.125" style="3" customWidth="1"/>
    <col min="13861" max="13861" width="3" style="3" customWidth="1"/>
    <col min="13862" max="14080" width="9" style="3"/>
    <col min="14081" max="14081" width="1.5" style="3" customWidth="1"/>
    <col min="14082" max="14082" width="4.25" style="3" customWidth="1"/>
    <col min="14083" max="14083" width="3.375" style="3" customWidth="1"/>
    <col min="14084" max="14084" width="0.5" style="3" customWidth="1"/>
    <col min="14085" max="14116" width="3.125" style="3" customWidth="1"/>
    <col min="14117" max="14117" width="3" style="3" customWidth="1"/>
    <col min="14118" max="14336" width="9" style="3"/>
    <col min="14337" max="14337" width="1.5" style="3" customWidth="1"/>
    <col min="14338" max="14338" width="4.25" style="3" customWidth="1"/>
    <col min="14339" max="14339" width="3.375" style="3" customWidth="1"/>
    <col min="14340" max="14340" width="0.5" style="3" customWidth="1"/>
    <col min="14341" max="14372" width="3.125" style="3" customWidth="1"/>
    <col min="14373" max="14373" width="3" style="3" customWidth="1"/>
    <col min="14374" max="14592" width="9" style="3"/>
    <col min="14593" max="14593" width="1.5" style="3" customWidth="1"/>
    <col min="14594" max="14594" width="4.25" style="3" customWidth="1"/>
    <col min="14595" max="14595" width="3.375" style="3" customWidth="1"/>
    <col min="14596" max="14596" width="0.5" style="3" customWidth="1"/>
    <col min="14597" max="14628" width="3.125" style="3" customWidth="1"/>
    <col min="14629" max="14629" width="3" style="3" customWidth="1"/>
    <col min="14630" max="14848" width="9" style="3"/>
    <col min="14849" max="14849" width="1.5" style="3" customWidth="1"/>
    <col min="14850" max="14850" width="4.25" style="3" customWidth="1"/>
    <col min="14851" max="14851" width="3.375" style="3" customWidth="1"/>
    <col min="14852" max="14852" width="0.5" style="3" customWidth="1"/>
    <col min="14853" max="14884" width="3.125" style="3" customWidth="1"/>
    <col min="14885" max="14885" width="3" style="3" customWidth="1"/>
    <col min="14886" max="15104" width="9" style="3"/>
    <col min="15105" max="15105" width="1.5" style="3" customWidth="1"/>
    <col min="15106" max="15106" width="4.25" style="3" customWidth="1"/>
    <col min="15107" max="15107" width="3.375" style="3" customWidth="1"/>
    <col min="15108" max="15108" width="0.5" style="3" customWidth="1"/>
    <col min="15109" max="15140" width="3.125" style="3" customWidth="1"/>
    <col min="15141" max="15141" width="3" style="3" customWidth="1"/>
    <col min="15142" max="15360" width="9" style="3"/>
    <col min="15361" max="15361" width="1.5" style="3" customWidth="1"/>
    <col min="15362" max="15362" width="4.25" style="3" customWidth="1"/>
    <col min="15363" max="15363" width="3.375" style="3" customWidth="1"/>
    <col min="15364" max="15364" width="0.5" style="3" customWidth="1"/>
    <col min="15365" max="15396" width="3.125" style="3" customWidth="1"/>
    <col min="15397" max="15397" width="3" style="3" customWidth="1"/>
    <col min="15398" max="15616" width="9" style="3"/>
    <col min="15617" max="15617" width="1.5" style="3" customWidth="1"/>
    <col min="15618" max="15618" width="4.25" style="3" customWidth="1"/>
    <col min="15619" max="15619" width="3.375" style="3" customWidth="1"/>
    <col min="15620" max="15620" width="0.5" style="3" customWidth="1"/>
    <col min="15621" max="15652" width="3.125" style="3" customWidth="1"/>
    <col min="15653" max="15653" width="3" style="3" customWidth="1"/>
    <col min="15654" max="15872" width="9" style="3"/>
    <col min="15873" max="15873" width="1.5" style="3" customWidth="1"/>
    <col min="15874" max="15874" width="4.25" style="3" customWidth="1"/>
    <col min="15875" max="15875" width="3.375" style="3" customWidth="1"/>
    <col min="15876" max="15876" width="0.5" style="3" customWidth="1"/>
    <col min="15877" max="15908" width="3.125" style="3" customWidth="1"/>
    <col min="15909" max="15909" width="3" style="3" customWidth="1"/>
    <col min="15910" max="16128" width="9" style="3"/>
    <col min="16129" max="16129" width="1.5" style="3" customWidth="1"/>
    <col min="16130" max="16130" width="4.25" style="3" customWidth="1"/>
    <col min="16131" max="16131" width="3.375" style="3" customWidth="1"/>
    <col min="16132" max="16132" width="0.5" style="3" customWidth="1"/>
    <col min="16133" max="16164" width="3.125" style="3" customWidth="1"/>
    <col min="16165" max="16165" width="3" style="3" customWidth="1"/>
    <col min="16166" max="16384" width="9" style="3"/>
  </cols>
  <sheetData>
    <row r="1" spans="2:38" s="2" customFormat="1" x14ac:dyDescent="0.15"/>
    <row r="2" spans="2:38" s="2" customFormat="1" x14ac:dyDescent="0.15">
      <c r="B2" s="1" t="s">
        <v>1157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90" t="s">
        <v>72</v>
      </c>
      <c r="AC3" s="791"/>
      <c r="AD3" s="791"/>
      <c r="AE3" s="791"/>
      <c r="AF3" s="792"/>
      <c r="AG3" s="856"/>
      <c r="AH3" s="857"/>
      <c r="AI3" s="857"/>
      <c r="AJ3" s="857"/>
      <c r="AK3" s="858"/>
      <c r="AL3" s="334"/>
    </row>
    <row r="4" spans="2:38" s="2" customFormat="1" x14ac:dyDescent="0.15"/>
    <row r="5" spans="2:38" s="2" customFormat="1" x14ac:dyDescent="0.15">
      <c r="B5" s="906" t="s">
        <v>1158</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row>
    <row r="6" spans="2:38" s="2" customFormat="1" x14ac:dyDescent="0.15">
      <c r="B6" s="906" t="s">
        <v>1159</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row>
    <row r="7" spans="2:38" s="2" customFormat="1" ht="13.5" customHeight="1" x14ac:dyDescent="0.15">
      <c r="AB7" s="45" t="s">
        <v>658</v>
      </c>
      <c r="AC7" s="12"/>
      <c r="AD7" s="12"/>
      <c r="AE7" s="2" t="s">
        <v>36</v>
      </c>
      <c r="AF7" s="906"/>
      <c r="AG7" s="906"/>
      <c r="AH7" s="2" t="s">
        <v>659</v>
      </c>
      <c r="AK7" s="2" t="s">
        <v>660</v>
      </c>
    </row>
    <row r="8" spans="2:38" s="2" customFormat="1" x14ac:dyDescent="0.15">
      <c r="B8" s="907" t="s">
        <v>1160</v>
      </c>
      <c r="C8" s="907"/>
      <c r="D8" s="907"/>
      <c r="E8" s="907"/>
      <c r="F8" s="907"/>
      <c r="G8" s="907"/>
      <c r="H8" s="907"/>
      <c r="I8" s="907"/>
      <c r="J8" s="907"/>
      <c r="K8" s="2" t="s">
        <v>1161</v>
      </c>
      <c r="L8" s="12"/>
      <c r="M8" s="12"/>
      <c r="N8" s="12"/>
      <c r="O8" s="12"/>
      <c r="P8" s="12"/>
      <c r="Q8" s="12"/>
      <c r="R8" s="12"/>
      <c r="S8" s="12"/>
      <c r="T8" s="12"/>
    </row>
    <row r="9" spans="2:38" s="2" customFormat="1" x14ac:dyDescent="0.15">
      <c r="Y9" s="2" t="s">
        <v>1162</v>
      </c>
      <c r="AA9" s="45"/>
      <c r="AB9" s="902"/>
      <c r="AC9" s="902"/>
      <c r="AD9" s="902"/>
      <c r="AE9" s="902"/>
      <c r="AF9" s="902"/>
      <c r="AG9" s="902"/>
      <c r="AH9" s="902"/>
      <c r="AI9" s="902"/>
      <c r="AJ9" s="902"/>
      <c r="AK9" s="902"/>
    </row>
    <row r="10" spans="2:38" s="2" customFormat="1" x14ac:dyDescent="0.15">
      <c r="Y10" s="2" t="s">
        <v>521</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803" t="s">
        <v>74</v>
      </c>
      <c r="C13" s="873" t="s">
        <v>7</v>
      </c>
      <c r="D13" s="874"/>
      <c r="E13" s="874"/>
      <c r="F13" s="874"/>
      <c r="G13" s="874"/>
      <c r="H13" s="874"/>
      <c r="I13" s="874"/>
      <c r="J13" s="874"/>
      <c r="K13" s="874"/>
      <c r="L13" s="903"/>
      <c r="M13" s="889"/>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1"/>
    </row>
    <row r="14" spans="2:38" s="2" customFormat="1" ht="14.25" customHeight="1" x14ac:dyDescent="0.15">
      <c r="B14" s="804"/>
      <c r="C14" s="877" t="s">
        <v>75</v>
      </c>
      <c r="D14" s="878"/>
      <c r="E14" s="878"/>
      <c r="F14" s="878"/>
      <c r="G14" s="878"/>
      <c r="H14" s="878"/>
      <c r="I14" s="878"/>
      <c r="J14" s="878"/>
      <c r="K14" s="878"/>
      <c r="L14" s="878"/>
      <c r="M14" s="892"/>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4"/>
    </row>
    <row r="15" spans="2:38" s="2" customFormat="1" ht="13.5" customHeight="1" x14ac:dyDescent="0.15">
      <c r="B15" s="804"/>
      <c r="C15" s="873" t="s">
        <v>1163</v>
      </c>
      <c r="D15" s="874"/>
      <c r="E15" s="874"/>
      <c r="F15" s="874"/>
      <c r="G15" s="874"/>
      <c r="H15" s="874"/>
      <c r="I15" s="874"/>
      <c r="J15" s="874"/>
      <c r="K15" s="874"/>
      <c r="L15" s="874"/>
      <c r="M15" s="879" t="s">
        <v>1164</v>
      </c>
      <c r="N15" s="879"/>
      <c r="O15" s="879"/>
      <c r="P15" s="879"/>
      <c r="Q15" s="879"/>
      <c r="R15" s="879"/>
      <c r="S15" s="879"/>
      <c r="T15" s="711" t="s">
        <v>1165</v>
      </c>
      <c r="U15" s="880"/>
      <c r="V15" s="880"/>
      <c r="W15" s="880"/>
      <c r="X15" s="711" t="s">
        <v>694</v>
      </c>
      <c r="Y15" s="879"/>
      <c r="Z15" s="879"/>
      <c r="AA15" s="879"/>
      <c r="AB15" s="879"/>
      <c r="AC15" s="879"/>
      <c r="AD15" s="879"/>
      <c r="AE15" s="879"/>
      <c r="AF15" s="879"/>
      <c r="AG15" s="879"/>
      <c r="AH15" s="879"/>
      <c r="AI15" s="879"/>
      <c r="AJ15" s="879"/>
      <c r="AK15" s="881"/>
    </row>
    <row r="16" spans="2:38" s="2" customFormat="1" ht="13.5" customHeight="1" x14ac:dyDescent="0.15">
      <c r="B16" s="804"/>
      <c r="C16" s="875"/>
      <c r="D16" s="876"/>
      <c r="E16" s="876"/>
      <c r="F16" s="876"/>
      <c r="G16" s="876"/>
      <c r="H16" s="876"/>
      <c r="I16" s="876"/>
      <c r="J16" s="876"/>
      <c r="K16" s="876"/>
      <c r="L16" s="876"/>
      <c r="M16" s="882" t="s">
        <v>1166</v>
      </c>
      <c r="N16" s="882"/>
      <c r="O16" s="882"/>
      <c r="P16" s="882"/>
      <c r="Q16" s="598" t="s">
        <v>1167</v>
      </c>
      <c r="R16" s="882"/>
      <c r="S16" s="882"/>
      <c r="T16" s="882"/>
      <c r="U16" s="882"/>
      <c r="V16" s="882" t="s">
        <v>1168</v>
      </c>
      <c r="W16" s="882"/>
      <c r="X16" s="882"/>
      <c r="Y16" s="882"/>
      <c r="Z16" s="882"/>
      <c r="AA16" s="882"/>
      <c r="AB16" s="882"/>
      <c r="AC16" s="882"/>
      <c r="AD16" s="882"/>
      <c r="AE16" s="882"/>
      <c r="AF16" s="882"/>
      <c r="AG16" s="882"/>
      <c r="AH16" s="882"/>
      <c r="AI16" s="882"/>
      <c r="AJ16" s="882"/>
      <c r="AK16" s="883"/>
    </row>
    <row r="17" spans="2:37" s="2" customFormat="1" ht="13.5" customHeight="1" x14ac:dyDescent="0.15">
      <c r="B17" s="804"/>
      <c r="C17" s="877"/>
      <c r="D17" s="878"/>
      <c r="E17" s="878"/>
      <c r="F17" s="878"/>
      <c r="G17" s="878"/>
      <c r="H17" s="878"/>
      <c r="I17" s="878"/>
      <c r="J17" s="878"/>
      <c r="K17" s="878"/>
      <c r="L17" s="878"/>
      <c r="M17" s="884" t="s">
        <v>1169</v>
      </c>
      <c r="N17" s="884"/>
      <c r="O17" s="884"/>
      <c r="P17" s="884"/>
      <c r="Q17" s="884"/>
      <c r="R17" s="884"/>
      <c r="S17" s="884"/>
      <c r="T17" s="884"/>
      <c r="U17" s="884"/>
      <c r="V17" s="884"/>
      <c r="W17" s="884"/>
      <c r="X17" s="884"/>
      <c r="Y17" s="884"/>
      <c r="Z17" s="884"/>
      <c r="AA17" s="884"/>
      <c r="AB17" s="884"/>
      <c r="AC17" s="884"/>
      <c r="AD17" s="884"/>
      <c r="AE17" s="884"/>
      <c r="AF17" s="884"/>
      <c r="AG17" s="884"/>
      <c r="AH17" s="884"/>
      <c r="AI17" s="884"/>
      <c r="AJ17" s="884"/>
      <c r="AK17" s="885"/>
    </row>
    <row r="18" spans="2:37" s="2" customFormat="1" ht="14.25" customHeight="1" x14ac:dyDescent="0.15">
      <c r="B18" s="804"/>
      <c r="C18" s="797" t="s">
        <v>79</v>
      </c>
      <c r="D18" s="798"/>
      <c r="E18" s="798"/>
      <c r="F18" s="798"/>
      <c r="G18" s="798"/>
      <c r="H18" s="798"/>
      <c r="I18" s="798"/>
      <c r="J18" s="798"/>
      <c r="K18" s="798"/>
      <c r="L18" s="798"/>
      <c r="M18" s="790" t="s">
        <v>9</v>
      </c>
      <c r="N18" s="791"/>
      <c r="O18" s="791"/>
      <c r="P18" s="791"/>
      <c r="Q18" s="792"/>
      <c r="R18" s="856"/>
      <c r="S18" s="857"/>
      <c r="T18" s="857"/>
      <c r="U18" s="857"/>
      <c r="V18" s="857"/>
      <c r="W18" s="857"/>
      <c r="X18" s="857"/>
      <c r="Y18" s="857"/>
      <c r="Z18" s="857"/>
      <c r="AA18" s="858"/>
      <c r="AB18" s="886" t="s">
        <v>10</v>
      </c>
      <c r="AC18" s="879"/>
      <c r="AD18" s="879"/>
      <c r="AE18" s="879"/>
      <c r="AF18" s="881"/>
      <c r="AG18" s="856"/>
      <c r="AH18" s="857"/>
      <c r="AI18" s="857"/>
      <c r="AJ18" s="857"/>
      <c r="AK18" s="858"/>
    </row>
    <row r="19" spans="2:37" ht="14.25" customHeight="1" x14ac:dyDescent="0.15">
      <c r="B19" s="804"/>
      <c r="C19" s="904" t="s">
        <v>55</v>
      </c>
      <c r="D19" s="905"/>
      <c r="E19" s="905"/>
      <c r="F19" s="905"/>
      <c r="G19" s="905"/>
      <c r="H19" s="905"/>
      <c r="I19" s="905"/>
      <c r="J19" s="905"/>
      <c r="K19" s="905"/>
      <c r="L19" s="905"/>
      <c r="M19" s="806"/>
      <c r="N19" s="807"/>
      <c r="O19" s="807"/>
      <c r="P19" s="807"/>
      <c r="Q19" s="807"/>
      <c r="R19" s="807"/>
      <c r="S19" s="807"/>
      <c r="T19" s="807"/>
      <c r="U19" s="808"/>
      <c r="V19" s="790" t="s">
        <v>11</v>
      </c>
      <c r="W19" s="791"/>
      <c r="X19" s="791"/>
      <c r="Y19" s="791"/>
      <c r="Z19" s="791"/>
      <c r="AA19" s="792"/>
      <c r="AB19" s="806"/>
      <c r="AC19" s="807"/>
      <c r="AD19" s="807"/>
      <c r="AE19" s="807"/>
      <c r="AF19" s="807"/>
      <c r="AG19" s="807"/>
      <c r="AH19" s="807"/>
      <c r="AI19" s="807"/>
      <c r="AJ19" s="807"/>
      <c r="AK19" s="808"/>
    </row>
    <row r="20" spans="2:37" ht="14.25" customHeight="1" x14ac:dyDescent="0.15">
      <c r="B20" s="804"/>
      <c r="C20" s="830" t="s">
        <v>12</v>
      </c>
      <c r="D20" s="831"/>
      <c r="E20" s="831"/>
      <c r="F20" s="831"/>
      <c r="G20" s="831"/>
      <c r="H20" s="831"/>
      <c r="I20" s="831"/>
      <c r="J20" s="831"/>
      <c r="K20" s="831"/>
      <c r="L20" s="831"/>
      <c r="M20" s="790" t="s">
        <v>13</v>
      </c>
      <c r="N20" s="791"/>
      <c r="O20" s="791"/>
      <c r="P20" s="791"/>
      <c r="Q20" s="792"/>
      <c r="R20" s="863"/>
      <c r="S20" s="864"/>
      <c r="T20" s="864"/>
      <c r="U20" s="864"/>
      <c r="V20" s="864"/>
      <c r="W20" s="864"/>
      <c r="X20" s="864"/>
      <c r="Y20" s="864"/>
      <c r="Z20" s="864"/>
      <c r="AA20" s="901"/>
      <c r="AB20" s="807" t="s">
        <v>14</v>
      </c>
      <c r="AC20" s="807"/>
      <c r="AD20" s="807"/>
      <c r="AE20" s="807"/>
      <c r="AF20" s="808"/>
      <c r="AG20" s="863"/>
      <c r="AH20" s="864"/>
      <c r="AI20" s="864"/>
      <c r="AJ20" s="864"/>
      <c r="AK20" s="901"/>
    </row>
    <row r="21" spans="2:37" ht="13.5" customHeight="1" x14ac:dyDescent="0.15">
      <c r="B21" s="804"/>
      <c r="C21" s="873" t="s">
        <v>15</v>
      </c>
      <c r="D21" s="874"/>
      <c r="E21" s="874"/>
      <c r="F21" s="874"/>
      <c r="G21" s="874"/>
      <c r="H21" s="874"/>
      <c r="I21" s="874"/>
      <c r="J21" s="874"/>
      <c r="K21" s="874"/>
      <c r="L21" s="874"/>
      <c r="M21" s="879" t="s">
        <v>1164</v>
      </c>
      <c r="N21" s="879"/>
      <c r="O21" s="879"/>
      <c r="P21" s="879"/>
      <c r="Q21" s="879"/>
      <c r="R21" s="879"/>
      <c r="S21" s="879"/>
      <c r="T21" s="711" t="s">
        <v>1165</v>
      </c>
      <c r="U21" s="880"/>
      <c r="V21" s="880"/>
      <c r="W21" s="880"/>
      <c r="X21" s="711" t="s">
        <v>694</v>
      </c>
      <c r="Y21" s="879"/>
      <c r="Z21" s="879"/>
      <c r="AA21" s="879"/>
      <c r="AB21" s="879"/>
      <c r="AC21" s="879"/>
      <c r="AD21" s="879"/>
      <c r="AE21" s="879"/>
      <c r="AF21" s="879"/>
      <c r="AG21" s="879"/>
      <c r="AH21" s="879"/>
      <c r="AI21" s="879"/>
      <c r="AJ21" s="879"/>
      <c r="AK21" s="881"/>
    </row>
    <row r="22" spans="2:37" ht="14.25" customHeight="1" x14ac:dyDescent="0.15">
      <c r="B22" s="804"/>
      <c r="C22" s="875"/>
      <c r="D22" s="876"/>
      <c r="E22" s="876"/>
      <c r="F22" s="876"/>
      <c r="G22" s="876"/>
      <c r="H22" s="876"/>
      <c r="I22" s="876"/>
      <c r="J22" s="876"/>
      <c r="K22" s="876"/>
      <c r="L22" s="876"/>
      <c r="M22" s="882" t="s">
        <v>1166</v>
      </c>
      <c r="N22" s="882"/>
      <c r="O22" s="882"/>
      <c r="P22" s="882"/>
      <c r="Q22" s="598" t="s">
        <v>1167</v>
      </c>
      <c r="R22" s="882"/>
      <c r="S22" s="882"/>
      <c r="T22" s="882"/>
      <c r="U22" s="882"/>
      <c r="V22" s="882" t="s">
        <v>1168</v>
      </c>
      <c r="W22" s="882"/>
      <c r="X22" s="882"/>
      <c r="Y22" s="882"/>
      <c r="Z22" s="882"/>
      <c r="AA22" s="882"/>
      <c r="AB22" s="882"/>
      <c r="AC22" s="882"/>
      <c r="AD22" s="882"/>
      <c r="AE22" s="882"/>
      <c r="AF22" s="882"/>
      <c r="AG22" s="882"/>
      <c r="AH22" s="882"/>
      <c r="AI22" s="882"/>
      <c r="AJ22" s="882"/>
      <c r="AK22" s="883"/>
    </row>
    <row r="23" spans="2:37" x14ac:dyDescent="0.15">
      <c r="B23" s="805"/>
      <c r="C23" s="877"/>
      <c r="D23" s="878"/>
      <c r="E23" s="878"/>
      <c r="F23" s="878"/>
      <c r="G23" s="878"/>
      <c r="H23" s="878"/>
      <c r="I23" s="878"/>
      <c r="J23" s="878"/>
      <c r="K23" s="878"/>
      <c r="L23" s="878"/>
      <c r="M23" s="884"/>
      <c r="N23" s="884"/>
      <c r="O23" s="884"/>
      <c r="P23" s="884"/>
      <c r="Q23" s="884"/>
      <c r="R23" s="884"/>
      <c r="S23" s="884"/>
      <c r="T23" s="884"/>
      <c r="U23" s="884"/>
      <c r="V23" s="884"/>
      <c r="W23" s="884"/>
      <c r="X23" s="884"/>
      <c r="Y23" s="884"/>
      <c r="Z23" s="884"/>
      <c r="AA23" s="884"/>
      <c r="AB23" s="884"/>
      <c r="AC23" s="884"/>
      <c r="AD23" s="884"/>
      <c r="AE23" s="884"/>
      <c r="AF23" s="884"/>
      <c r="AG23" s="884"/>
      <c r="AH23" s="884"/>
      <c r="AI23" s="884"/>
      <c r="AJ23" s="884"/>
      <c r="AK23" s="885"/>
    </row>
    <row r="24" spans="2:37" ht="13.5" customHeight="1" x14ac:dyDescent="0.15">
      <c r="B24" s="887" t="s">
        <v>80</v>
      </c>
      <c r="C24" s="873" t="s">
        <v>1170</v>
      </c>
      <c r="D24" s="874"/>
      <c r="E24" s="874"/>
      <c r="F24" s="874"/>
      <c r="G24" s="874"/>
      <c r="H24" s="874"/>
      <c r="I24" s="874"/>
      <c r="J24" s="874"/>
      <c r="K24" s="874"/>
      <c r="L24" s="874"/>
      <c r="M24" s="889"/>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1"/>
    </row>
    <row r="25" spans="2:37" ht="13.5" customHeight="1" x14ac:dyDescent="0.15">
      <c r="B25" s="851"/>
      <c r="C25" s="877" t="s">
        <v>1171</v>
      </c>
      <c r="D25" s="878"/>
      <c r="E25" s="878"/>
      <c r="F25" s="878"/>
      <c r="G25" s="878"/>
      <c r="H25" s="878"/>
      <c r="I25" s="878"/>
      <c r="J25" s="878"/>
      <c r="K25" s="878"/>
      <c r="L25" s="878"/>
      <c r="M25" s="892"/>
      <c r="N25" s="893"/>
      <c r="O25" s="893"/>
      <c r="P25" s="893"/>
      <c r="Q25" s="893"/>
      <c r="R25" s="893"/>
      <c r="S25" s="893"/>
      <c r="T25" s="893"/>
      <c r="U25" s="893"/>
      <c r="V25" s="893"/>
      <c r="W25" s="893"/>
      <c r="X25" s="893"/>
      <c r="Y25" s="893"/>
      <c r="Z25" s="893"/>
      <c r="AA25" s="893"/>
      <c r="AB25" s="893"/>
      <c r="AC25" s="893"/>
      <c r="AD25" s="893"/>
      <c r="AE25" s="893"/>
      <c r="AF25" s="893"/>
      <c r="AG25" s="893"/>
      <c r="AH25" s="893"/>
      <c r="AI25" s="893"/>
      <c r="AJ25" s="893"/>
      <c r="AK25" s="894"/>
    </row>
    <row r="26" spans="2:37" ht="13.5" customHeight="1" x14ac:dyDescent="0.15">
      <c r="B26" s="851"/>
      <c r="C26" s="873" t="s">
        <v>105</v>
      </c>
      <c r="D26" s="874"/>
      <c r="E26" s="874"/>
      <c r="F26" s="874"/>
      <c r="G26" s="874"/>
      <c r="H26" s="874"/>
      <c r="I26" s="874"/>
      <c r="J26" s="874"/>
      <c r="K26" s="874"/>
      <c r="L26" s="874"/>
      <c r="M26" s="879" t="s">
        <v>1164</v>
      </c>
      <c r="N26" s="879"/>
      <c r="O26" s="879"/>
      <c r="P26" s="879"/>
      <c r="Q26" s="879"/>
      <c r="R26" s="879"/>
      <c r="S26" s="879"/>
      <c r="T26" s="711" t="s">
        <v>1165</v>
      </c>
      <c r="U26" s="880"/>
      <c r="V26" s="880"/>
      <c r="W26" s="880"/>
      <c r="X26" s="711" t="s">
        <v>694</v>
      </c>
      <c r="Y26" s="879"/>
      <c r="Z26" s="879"/>
      <c r="AA26" s="879"/>
      <c r="AB26" s="879"/>
      <c r="AC26" s="879"/>
      <c r="AD26" s="879"/>
      <c r="AE26" s="879"/>
      <c r="AF26" s="879"/>
      <c r="AG26" s="879"/>
      <c r="AH26" s="879"/>
      <c r="AI26" s="879"/>
      <c r="AJ26" s="879"/>
      <c r="AK26" s="881"/>
    </row>
    <row r="27" spans="2:37" ht="14.25" customHeight="1" x14ac:dyDescent="0.15">
      <c r="B27" s="851"/>
      <c r="C27" s="875"/>
      <c r="D27" s="876"/>
      <c r="E27" s="876"/>
      <c r="F27" s="876"/>
      <c r="G27" s="876"/>
      <c r="H27" s="876"/>
      <c r="I27" s="876"/>
      <c r="J27" s="876"/>
      <c r="K27" s="876"/>
      <c r="L27" s="876"/>
      <c r="M27" s="882" t="s">
        <v>1166</v>
      </c>
      <c r="N27" s="882"/>
      <c r="O27" s="882"/>
      <c r="P27" s="882"/>
      <c r="Q27" s="598" t="s">
        <v>1167</v>
      </c>
      <c r="R27" s="882"/>
      <c r="S27" s="882"/>
      <c r="T27" s="882"/>
      <c r="U27" s="882"/>
      <c r="V27" s="882" t="s">
        <v>1168</v>
      </c>
      <c r="W27" s="882"/>
      <c r="X27" s="882"/>
      <c r="Y27" s="882"/>
      <c r="Z27" s="882"/>
      <c r="AA27" s="882"/>
      <c r="AB27" s="882"/>
      <c r="AC27" s="882"/>
      <c r="AD27" s="882"/>
      <c r="AE27" s="882"/>
      <c r="AF27" s="882"/>
      <c r="AG27" s="882"/>
      <c r="AH27" s="882"/>
      <c r="AI27" s="882"/>
      <c r="AJ27" s="882"/>
      <c r="AK27" s="883"/>
    </row>
    <row r="28" spans="2:37" x14ac:dyDescent="0.15">
      <c r="B28" s="851"/>
      <c r="C28" s="877"/>
      <c r="D28" s="878"/>
      <c r="E28" s="878"/>
      <c r="F28" s="878"/>
      <c r="G28" s="878"/>
      <c r="H28" s="878"/>
      <c r="I28" s="878"/>
      <c r="J28" s="878"/>
      <c r="K28" s="878"/>
      <c r="L28" s="878"/>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5"/>
    </row>
    <row r="29" spans="2:37" ht="14.25" customHeight="1" x14ac:dyDescent="0.15">
      <c r="B29" s="851"/>
      <c r="C29" s="797" t="s">
        <v>79</v>
      </c>
      <c r="D29" s="798"/>
      <c r="E29" s="798"/>
      <c r="F29" s="798"/>
      <c r="G29" s="798"/>
      <c r="H29" s="798"/>
      <c r="I29" s="798"/>
      <c r="J29" s="798"/>
      <c r="K29" s="798"/>
      <c r="L29" s="798"/>
      <c r="M29" s="790" t="s">
        <v>9</v>
      </c>
      <c r="N29" s="791"/>
      <c r="O29" s="791"/>
      <c r="P29" s="791"/>
      <c r="Q29" s="792"/>
      <c r="R29" s="856"/>
      <c r="S29" s="857"/>
      <c r="T29" s="857"/>
      <c r="U29" s="857"/>
      <c r="V29" s="857"/>
      <c r="W29" s="857"/>
      <c r="X29" s="857"/>
      <c r="Y29" s="857"/>
      <c r="Z29" s="857"/>
      <c r="AA29" s="858"/>
      <c r="AB29" s="886" t="s">
        <v>10</v>
      </c>
      <c r="AC29" s="879"/>
      <c r="AD29" s="879"/>
      <c r="AE29" s="879"/>
      <c r="AF29" s="881"/>
      <c r="AG29" s="856"/>
      <c r="AH29" s="857"/>
      <c r="AI29" s="857"/>
      <c r="AJ29" s="857"/>
      <c r="AK29" s="858"/>
    </row>
    <row r="30" spans="2:37" ht="13.5" customHeight="1" x14ac:dyDescent="0.15">
      <c r="B30" s="851"/>
      <c r="C30" s="895" t="s">
        <v>16</v>
      </c>
      <c r="D30" s="896"/>
      <c r="E30" s="896"/>
      <c r="F30" s="896"/>
      <c r="G30" s="896"/>
      <c r="H30" s="896"/>
      <c r="I30" s="896"/>
      <c r="J30" s="896"/>
      <c r="K30" s="896"/>
      <c r="L30" s="896"/>
      <c r="M30" s="879" t="s">
        <v>1164</v>
      </c>
      <c r="N30" s="879"/>
      <c r="O30" s="879"/>
      <c r="P30" s="879"/>
      <c r="Q30" s="879"/>
      <c r="R30" s="879"/>
      <c r="S30" s="879"/>
      <c r="T30" s="711" t="s">
        <v>1165</v>
      </c>
      <c r="U30" s="880"/>
      <c r="V30" s="880"/>
      <c r="W30" s="880"/>
      <c r="X30" s="711" t="s">
        <v>694</v>
      </c>
      <c r="Y30" s="879"/>
      <c r="Z30" s="879"/>
      <c r="AA30" s="879"/>
      <c r="AB30" s="879"/>
      <c r="AC30" s="879"/>
      <c r="AD30" s="879"/>
      <c r="AE30" s="879"/>
      <c r="AF30" s="879"/>
      <c r="AG30" s="879"/>
      <c r="AH30" s="879"/>
      <c r="AI30" s="879"/>
      <c r="AJ30" s="879"/>
      <c r="AK30" s="881"/>
    </row>
    <row r="31" spans="2:37" ht="14.25" customHeight="1" x14ac:dyDescent="0.15">
      <c r="B31" s="851"/>
      <c r="C31" s="897"/>
      <c r="D31" s="898"/>
      <c r="E31" s="898"/>
      <c r="F31" s="898"/>
      <c r="G31" s="898"/>
      <c r="H31" s="898"/>
      <c r="I31" s="898"/>
      <c r="J31" s="898"/>
      <c r="K31" s="898"/>
      <c r="L31" s="898"/>
      <c r="M31" s="882" t="s">
        <v>1166</v>
      </c>
      <c r="N31" s="882"/>
      <c r="O31" s="882"/>
      <c r="P31" s="882"/>
      <c r="Q31" s="598" t="s">
        <v>1167</v>
      </c>
      <c r="R31" s="882"/>
      <c r="S31" s="882"/>
      <c r="T31" s="882"/>
      <c r="U31" s="882"/>
      <c r="V31" s="882" t="s">
        <v>1168</v>
      </c>
      <c r="W31" s="882"/>
      <c r="X31" s="882"/>
      <c r="Y31" s="882"/>
      <c r="Z31" s="882"/>
      <c r="AA31" s="882"/>
      <c r="AB31" s="882"/>
      <c r="AC31" s="882"/>
      <c r="AD31" s="882"/>
      <c r="AE31" s="882"/>
      <c r="AF31" s="882"/>
      <c r="AG31" s="882"/>
      <c r="AH31" s="882"/>
      <c r="AI31" s="882"/>
      <c r="AJ31" s="882"/>
      <c r="AK31" s="883"/>
    </row>
    <row r="32" spans="2:37" x14ac:dyDescent="0.15">
      <c r="B32" s="851"/>
      <c r="C32" s="899"/>
      <c r="D32" s="900"/>
      <c r="E32" s="900"/>
      <c r="F32" s="900"/>
      <c r="G32" s="900"/>
      <c r="H32" s="900"/>
      <c r="I32" s="900"/>
      <c r="J32" s="900"/>
      <c r="K32" s="900"/>
      <c r="L32" s="900"/>
      <c r="M32" s="884"/>
      <c r="N32" s="884"/>
      <c r="O32" s="884"/>
      <c r="P32" s="884"/>
      <c r="Q32" s="884"/>
      <c r="R32" s="884"/>
      <c r="S32" s="884"/>
      <c r="T32" s="884"/>
      <c r="U32" s="884"/>
      <c r="V32" s="884"/>
      <c r="W32" s="884"/>
      <c r="X32" s="884"/>
      <c r="Y32" s="884"/>
      <c r="Z32" s="884"/>
      <c r="AA32" s="884"/>
      <c r="AB32" s="884"/>
      <c r="AC32" s="884"/>
      <c r="AD32" s="884"/>
      <c r="AE32" s="884"/>
      <c r="AF32" s="884"/>
      <c r="AG32" s="884"/>
      <c r="AH32" s="884"/>
      <c r="AI32" s="884"/>
      <c r="AJ32" s="884"/>
      <c r="AK32" s="885"/>
    </row>
    <row r="33" spans="1:37" ht="14.25" customHeight="1" x14ac:dyDescent="0.15">
      <c r="B33" s="851"/>
      <c r="C33" s="797" t="s">
        <v>79</v>
      </c>
      <c r="D33" s="798"/>
      <c r="E33" s="798"/>
      <c r="F33" s="798"/>
      <c r="G33" s="798"/>
      <c r="H33" s="798"/>
      <c r="I33" s="798"/>
      <c r="J33" s="798"/>
      <c r="K33" s="798"/>
      <c r="L33" s="798"/>
      <c r="M33" s="790" t="s">
        <v>9</v>
      </c>
      <c r="N33" s="791"/>
      <c r="O33" s="791"/>
      <c r="P33" s="791"/>
      <c r="Q33" s="792"/>
      <c r="R33" s="856"/>
      <c r="S33" s="857"/>
      <c r="T33" s="857"/>
      <c r="U33" s="857"/>
      <c r="V33" s="857"/>
      <c r="W33" s="857"/>
      <c r="X33" s="857"/>
      <c r="Y33" s="857"/>
      <c r="Z33" s="857"/>
      <c r="AA33" s="858"/>
      <c r="AB33" s="886" t="s">
        <v>10</v>
      </c>
      <c r="AC33" s="879"/>
      <c r="AD33" s="879"/>
      <c r="AE33" s="879"/>
      <c r="AF33" s="881"/>
      <c r="AG33" s="856"/>
      <c r="AH33" s="857"/>
      <c r="AI33" s="857"/>
      <c r="AJ33" s="857"/>
      <c r="AK33" s="858"/>
    </row>
    <row r="34" spans="1:37" ht="14.25" customHeight="1" x14ac:dyDescent="0.15">
      <c r="B34" s="851"/>
      <c r="C34" s="797" t="s">
        <v>17</v>
      </c>
      <c r="D34" s="798"/>
      <c r="E34" s="798"/>
      <c r="F34" s="798"/>
      <c r="G34" s="798"/>
      <c r="H34" s="798"/>
      <c r="I34" s="798"/>
      <c r="J34" s="798"/>
      <c r="K34" s="798"/>
      <c r="L34" s="798"/>
      <c r="M34" s="830"/>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72"/>
    </row>
    <row r="35" spans="1:37" ht="13.5" customHeight="1" x14ac:dyDescent="0.15">
      <c r="B35" s="851"/>
      <c r="C35" s="873" t="s">
        <v>18</v>
      </c>
      <c r="D35" s="874"/>
      <c r="E35" s="874"/>
      <c r="F35" s="874"/>
      <c r="G35" s="874"/>
      <c r="H35" s="874"/>
      <c r="I35" s="874"/>
      <c r="J35" s="874"/>
      <c r="K35" s="874"/>
      <c r="L35" s="874"/>
      <c r="M35" s="879" t="s">
        <v>1164</v>
      </c>
      <c r="N35" s="879"/>
      <c r="O35" s="879"/>
      <c r="P35" s="879"/>
      <c r="Q35" s="879"/>
      <c r="R35" s="879"/>
      <c r="S35" s="879"/>
      <c r="T35" s="711" t="s">
        <v>1165</v>
      </c>
      <c r="U35" s="880"/>
      <c r="V35" s="880"/>
      <c r="W35" s="880"/>
      <c r="X35" s="711" t="s">
        <v>694</v>
      </c>
      <c r="Y35" s="879"/>
      <c r="Z35" s="879"/>
      <c r="AA35" s="879"/>
      <c r="AB35" s="879"/>
      <c r="AC35" s="879"/>
      <c r="AD35" s="879"/>
      <c r="AE35" s="879"/>
      <c r="AF35" s="879"/>
      <c r="AG35" s="879"/>
      <c r="AH35" s="879"/>
      <c r="AI35" s="879"/>
      <c r="AJ35" s="879"/>
      <c r="AK35" s="881"/>
    </row>
    <row r="36" spans="1:37" ht="14.25" customHeight="1" x14ac:dyDescent="0.15">
      <c r="B36" s="851"/>
      <c r="C36" s="875"/>
      <c r="D36" s="876"/>
      <c r="E36" s="876"/>
      <c r="F36" s="876"/>
      <c r="G36" s="876"/>
      <c r="H36" s="876"/>
      <c r="I36" s="876"/>
      <c r="J36" s="876"/>
      <c r="K36" s="876"/>
      <c r="L36" s="876"/>
      <c r="M36" s="882" t="s">
        <v>1166</v>
      </c>
      <c r="N36" s="882"/>
      <c r="O36" s="882"/>
      <c r="P36" s="882"/>
      <c r="Q36" s="598" t="s">
        <v>1167</v>
      </c>
      <c r="R36" s="882"/>
      <c r="S36" s="882"/>
      <c r="T36" s="882"/>
      <c r="U36" s="882"/>
      <c r="V36" s="882" t="s">
        <v>1168</v>
      </c>
      <c r="W36" s="882"/>
      <c r="X36" s="882"/>
      <c r="Y36" s="882"/>
      <c r="Z36" s="882"/>
      <c r="AA36" s="882"/>
      <c r="AB36" s="882"/>
      <c r="AC36" s="882"/>
      <c r="AD36" s="882"/>
      <c r="AE36" s="882"/>
      <c r="AF36" s="882"/>
      <c r="AG36" s="882"/>
      <c r="AH36" s="882"/>
      <c r="AI36" s="882"/>
      <c r="AJ36" s="882"/>
      <c r="AK36" s="883"/>
    </row>
    <row r="37" spans="1:37" x14ac:dyDescent="0.15">
      <c r="B37" s="888"/>
      <c r="C37" s="877"/>
      <c r="D37" s="878"/>
      <c r="E37" s="878"/>
      <c r="F37" s="878"/>
      <c r="G37" s="878"/>
      <c r="H37" s="878"/>
      <c r="I37" s="878"/>
      <c r="J37" s="878"/>
      <c r="K37" s="878"/>
      <c r="L37" s="878"/>
      <c r="M37" s="884"/>
      <c r="N37" s="884"/>
      <c r="O37" s="884"/>
      <c r="P37" s="884"/>
      <c r="Q37" s="884"/>
      <c r="R37" s="884"/>
      <c r="S37" s="884"/>
      <c r="T37" s="884"/>
      <c r="U37" s="884"/>
      <c r="V37" s="884"/>
      <c r="W37" s="884"/>
      <c r="X37" s="884"/>
      <c r="Y37" s="884"/>
      <c r="Z37" s="884"/>
      <c r="AA37" s="884"/>
      <c r="AB37" s="884"/>
      <c r="AC37" s="884"/>
      <c r="AD37" s="884"/>
      <c r="AE37" s="884"/>
      <c r="AF37" s="884"/>
      <c r="AG37" s="884"/>
      <c r="AH37" s="884"/>
      <c r="AI37" s="884"/>
      <c r="AJ37" s="884"/>
      <c r="AK37" s="885"/>
    </row>
    <row r="38" spans="1:37" ht="13.5" customHeight="1" x14ac:dyDescent="0.15">
      <c r="B38" s="850" t="s">
        <v>45</v>
      </c>
      <c r="C38" s="852" t="s">
        <v>81</v>
      </c>
      <c r="D38" s="853"/>
      <c r="E38" s="853"/>
      <c r="F38" s="853"/>
      <c r="G38" s="853"/>
      <c r="H38" s="853"/>
      <c r="I38" s="853"/>
      <c r="J38" s="853"/>
      <c r="K38" s="853"/>
      <c r="L38" s="853"/>
      <c r="M38" s="832" t="s">
        <v>19</v>
      </c>
      <c r="N38" s="808"/>
      <c r="O38" s="709" t="s">
        <v>1172</v>
      </c>
      <c r="P38" s="47"/>
      <c r="Q38" s="710"/>
      <c r="R38" s="856" t="s">
        <v>20</v>
      </c>
      <c r="S38" s="857"/>
      <c r="T38" s="857"/>
      <c r="U38" s="857"/>
      <c r="V38" s="857"/>
      <c r="W38" s="857"/>
      <c r="X38" s="857"/>
      <c r="Y38" s="857"/>
      <c r="Z38" s="858"/>
      <c r="AA38" s="800" t="s">
        <v>58</v>
      </c>
      <c r="AB38" s="801"/>
      <c r="AC38" s="801"/>
      <c r="AD38" s="862"/>
      <c r="AE38" s="863" t="s">
        <v>59</v>
      </c>
      <c r="AF38" s="864"/>
      <c r="AG38" s="865"/>
      <c r="AH38" s="865"/>
      <c r="AI38" s="866" t="s">
        <v>1173</v>
      </c>
      <c r="AJ38" s="867"/>
      <c r="AK38" s="868"/>
    </row>
    <row r="39" spans="1:37" ht="14.25" customHeight="1" x14ac:dyDescent="0.15">
      <c r="A39" s="427"/>
      <c r="B39" s="851"/>
      <c r="C39" s="809"/>
      <c r="D39" s="812"/>
      <c r="E39" s="812"/>
      <c r="F39" s="812"/>
      <c r="G39" s="812"/>
      <c r="H39" s="812"/>
      <c r="I39" s="812"/>
      <c r="J39" s="812"/>
      <c r="K39" s="812"/>
      <c r="L39" s="812"/>
      <c r="M39" s="854"/>
      <c r="N39" s="855"/>
      <c r="O39" s="54" t="s">
        <v>48</v>
      </c>
      <c r="P39" s="51"/>
      <c r="Q39" s="52"/>
      <c r="R39" s="859"/>
      <c r="S39" s="860"/>
      <c r="T39" s="860"/>
      <c r="U39" s="860"/>
      <c r="V39" s="860"/>
      <c r="W39" s="860"/>
      <c r="X39" s="860"/>
      <c r="Y39" s="860"/>
      <c r="Z39" s="861"/>
      <c r="AA39" s="55" t="s">
        <v>33</v>
      </c>
      <c r="AB39" s="14"/>
      <c r="AC39" s="14"/>
      <c r="AD39" s="14"/>
      <c r="AE39" s="869" t="s">
        <v>34</v>
      </c>
      <c r="AF39" s="870"/>
      <c r="AG39" s="870"/>
      <c r="AH39" s="870"/>
      <c r="AI39" s="869" t="s">
        <v>53</v>
      </c>
      <c r="AJ39" s="870"/>
      <c r="AK39" s="871"/>
    </row>
    <row r="40" spans="1:37" ht="14.25" customHeight="1" x14ac:dyDescent="0.15">
      <c r="B40" s="851"/>
      <c r="C40" s="804" t="s">
        <v>1174</v>
      </c>
      <c r="D40" s="68"/>
      <c r="E40" s="848" t="s">
        <v>766</v>
      </c>
      <c r="F40" s="848"/>
      <c r="G40" s="848"/>
      <c r="H40" s="848"/>
      <c r="I40" s="848"/>
      <c r="J40" s="848"/>
      <c r="K40" s="848"/>
      <c r="L40" s="848"/>
      <c r="M40" s="832"/>
      <c r="N40" s="833"/>
      <c r="O40" s="834"/>
      <c r="P40" s="835"/>
      <c r="Q40" s="836"/>
      <c r="R40" s="712" t="s">
        <v>782</v>
      </c>
      <c r="S40" s="837" t="s">
        <v>1175</v>
      </c>
      <c r="T40" s="837"/>
      <c r="U40" s="713" t="s">
        <v>782</v>
      </c>
      <c r="V40" s="837" t="s">
        <v>1176</v>
      </c>
      <c r="W40" s="837"/>
      <c r="X40" s="713" t="s">
        <v>782</v>
      </c>
      <c r="Y40" s="837" t="s">
        <v>1177</v>
      </c>
      <c r="Z40" s="838"/>
      <c r="AA40" s="818"/>
      <c r="AB40" s="819"/>
      <c r="AC40" s="819"/>
      <c r="AD40" s="820"/>
      <c r="AE40" s="818"/>
      <c r="AF40" s="819"/>
      <c r="AG40" s="819"/>
      <c r="AH40" s="820"/>
      <c r="AI40" s="712" t="s">
        <v>782</v>
      </c>
      <c r="AJ40" s="837" t="s">
        <v>1178</v>
      </c>
      <c r="AK40" s="838"/>
    </row>
    <row r="41" spans="1:37" ht="14.25" customHeight="1" x14ac:dyDescent="0.15">
      <c r="B41" s="851"/>
      <c r="C41" s="804"/>
      <c r="D41" s="68"/>
      <c r="E41" s="848" t="s">
        <v>768</v>
      </c>
      <c r="F41" s="849"/>
      <c r="G41" s="849"/>
      <c r="H41" s="849"/>
      <c r="I41" s="849"/>
      <c r="J41" s="849"/>
      <c r="K41" s="849"/>
      <c r="L41" s="849"/>
      <c r="M41" s="832"/>
      <c r="N41" s="833"/>
      <c r="O41" s="834"/>
      <c r="P41" s="835"/>
      <c r="Q41" s="836"/>
      <c r="R41" s="712" t="s">
        <v>782</v>
      </c>
      <c r="S41" s="837" t="s">
        <v>1175</v>
      </c>
      <c r="T41" s="837"/>
      <c r="U41" s="713" t="s">
        <v>782</v>
      </c>
      <c r="V41" s="837" t="s">
        <v>1176</v>
      </c>
      <c r="W41" s="837"/>
      <c r="X41" s="713" t="s">
        <v>782</v>
      </c>
      <c r="Y41" s="837" t="s">
        <v>1177</v>
      </c>
      <c r="Z41" s="838"/>
      <c r="AA41" s="818"/>
      <c r="AB41" s="819"/>
      <c r="AC41" s="819"/>
      <c r="AD41" s="820"/>
      <c r="AE41" s="818"/>
      <c r="AF41" s="819"/>
      <c r="AG41" s="819"/>
      <c r="AH41" s="820"/>
      <c r="AI41" s="712" t="s">
        <v>782</v>
      </c>
      <c r="AJ41" s="837" t="s">
        <v>1178</v>
      </c>
      <c r="AK41" s="838"/>
    </row>
    <row r="42" spans="1:37" ht="14.25" customHeight="1" x14ac:dyDescent="0.15">
      <c r="B42" s="851"/>
      <c r="C42" s="804"/>
      <c r="D42" s="68"/>
      <c r="E42" s="848" t="s">
        <v>1179</v>
      </c>
      <c r="F42" s="849"/>
      <c r="G42" s="849"/>
      <c r="H42" s="849"/>
      <c r="I42" s="849"/>
      <c r="J42" s="849"/>
      <c r="K42" s="849"/>
      <c r="L42" s="849"/>
      <c r="M42" s="832"/>
      <c r="N42" s="833"/>
      <c r="O42" s="834"/>
      <c r="P42" s="835"/>
      <c r="Q42" s="836"/>
      <c r="R42" s="712" t="s">
        <v>782</v>
      </c>
      <c r="S42" s="837" t="s">
        <v>1175</v>
      </c>
      <c r="T42" s="837"/>
      <c r="U42" s="713" t="s">
        <v>782</v>
      </c>
      <c r="V42" s="837" t="s">
        <v>1176</v>
      </c>
      <c r="W42" s="837"/>
      <c r="X42" s="713" t="s">
        <v>782</v>
      </c>
      <c r="Y42" s="837" t="s">
        <v>1177</v>
      </c>
      <c r="Z42" s="838"/>
      <c r="AA42" s="818"/>
      <c r="AB42" s="819"/>
      <c r="AC42" s="819"/>
      <c r="AD42" s="820"/>
      <c r="AE42" s="818"/>
      <c r="AF42" s="819"/>
      <c r="AG42" s="819"/>
      <c r="AH42" s="820"/>
      <c r="AI42" s="712" t="s">
        <v>782</v>
      </c>
      <c r="AJ42" s="837" t="s">
        <v>1178</v>
      </c>
      <c r="AK42" s="838"/>
    </row>
    <row r="43" spans="1:37" ht="14.25" customHeight="1" x14ac:dyDescent="0.15">
      <c r="B43" s="851"/>
      <c r="C43" s="804"/>
      <c r="D43" s="68"/>
      <c r="E43" s="848" t="s">
        <v>769</v>
      </c>
      <c r="F43" s="849"/>
      <c r="G43" s="849"/>
      <c r="H43" s="849"/>
      <c r="I43" s="849"/>
      <c r="J43" s="849"/>
      <c r="K43" s="849"/>
      <c r="L43" s="849"/>
      <c r="M43" s="832"/>
      <c r="N43" s="833"/>
      <c r="O43" s="834"/>
      <c r="P43" s="835"/>
      <c r="Q43" s="836"/>
      <c r="R43" s="712" t="s">
        <v>782</v>
      </c>
      <c r="S43" s="837" t="s">
        <v>1175</v>
      </c>
      <c r="T43" s="837"/>
      <c r="U43" s="713" t="s">
        <v>782</v>
      </c>
      <c r="V43" s="837" t="s">
        <v>1176</v>
      </c>
      <c r="W43" s="837"/>
      <c r="X43" s="713" t="s">
        <v>782</v>
      </c>
      <c r="Y43" s="837" t="s">
        <v>1177</v>
      </c>
      <c r="Z43" s="838"/>
      <c r="AA43" s="818"/>
      <c r="AB43" s="819"/>
      <c r="AC43" s="819"/>
      <c r="AD43" s="820"/>
      <c r="AE43" s="818"/>
      <c r="AF43" s="819"/>
      <c r="AG43" s="819"/>
      <c r="AH43" s="820"/>
      <c r="AI43" s="712" t="s">
        <v>782</v>
      </c>
      <c r="AJ43" s="837" t="s">
        <v>1178</v>
      </c>
      <c r="AK43" s="838"/>
    </row>
    <row r="44" spans="1:37" ht="14.25" customHeight="1" x14ac:dyDescent="0.15">
      <c r="B44" s="851"/>
      <c r="C44" s="804"/>
      <c r="D44" s="68"/>
      <c r="E44" s="848" t="s">
        <v>770</v>
      </c>
      <c r="F44" s="849"/>
      <c r="G44" s="849"/>
      <c r="H44" s="849"/>
      <c r="I44" s="849"/>
      <c r="J44" s="849"/>
      <c r="K44" s="849"/>
      <c r="L44" s="849"/>
      <c r="M44" s="832"/>
      <c r="N44" s="833"/>
      <c r="O44" s="834"/>
      <c r="P44" s="835"/>
      <c r="Q44" s="836"/>
      <c r="R44" s="712" t="s">
        <v>782</v>
      </c>
      <c r="S44" s="837" t="s">
        <v>1175</v>
      </c>
      <c r="T44" s="837"/>
      <c r="U44" s="713" t="s">
        <v>782</v>
      </c>
      <c r="V44" s="837" t="s">
        <v>1176</v>
      </c>
      <c r="W44" s="837"/>
      <c r="X44" s="713" t="s">
        <v>782</v>
      </c>
      <c r="Y44" s="837" t="s">
        <v>1177</v>
      </c>
      <c r="Z44" s="838"/>
      <c r="AA44" s="818"/>
      <c r="AB44" s="819"/>
      <c r="AC44" s="819"/>
      <c r="AD44" s="820"/>
      <c r="AE44" s="818"/>
      <c r="AF44" s="819"/>
      <c r="AG44" s="819"/>
      <c r="AH44" s="820"/>
      <c r="AI44" s="712" t="s">
        <v>782</v>
      </c>
      <c r="AJ44" s="837" t="s">
        <v>1178</v>
      </c>
      <c r="AK44" s="838"/>
    </row>
    <row r="45" spans="1:37" ht="14.25" customHeight="1" x14ac:dyDescent="0.15">
      <c r="B45" s="851"/>
      <c r="C45" s="804"/>
      <c r="D45" s="68"/>
      <c r="E45" s="839" t="s">
        <v>744</v>
      </c>
      <c r="F45" s="840"/>
      <c r="G45" s="840"/>
      <c r="H45" s="840"/>
      <c r="I45" s="840"/>
      <c r="J45" s="840"/>
      <c r="K45" s="840"/>
      <c r="L45" s="840"/>
      <c r="M45" s="832"/>
      <c r="N45" s="833"/>
      <c r="O45" s="834"/>
      <c r="P45" s="835"/>
      <c r="Q45" s="836"/>
      <c r="R45" s="712" t="s">
        <v>782</v>
      </c>
      <c r="S45" s="837" t="s">
        <v>1175</v>
      </c>
      <c r="T45" s="837"/>
      <c r="U45" s="713" t="s">
        <v>782</v>
      </c>
      <c r="V45" s="837" t="s">
        <v>1176</v>
      </c>
      <c r="W45" s="837"/>
      <c r="X45" s="713" t="s">
        <v>782</v>
      </c>
      <c r="Y45" s="837" t="s">
        <v>1177</v>
      </c>
      <c r="Z45" s="838"/>
      <c r="AA45" s="818"/>
      <c r="AB45" s="819"/>
      <c r="AC45" s="819"/>
      <c r="AD45" s="820"/>
      <c r="AE45" s="818"/>
      <c r="AF45" s="819"/>
      <c r="AG45" s="819"/>
      <c r="AH45" s="820"/>
      <c r="AI45" s="712" t="s">
        <v>782</v>
      </c>
      <c r="AJ45" s="837" t="s">
        <v>1178</v>
      </c>
      <c r="AK45" s="838"/>
    </row>
    <row r="46" spans="1:37" ht="14.25" customHeight="1" x14ac:dyDescent="0.15">
      <c r="B46" s="851"/>
      <c r="C46" s="804"/>
      <c r="D46" s="68"/>
      <c r="E46" s="796" t="s">
        <v>1180</v>
      </c>
      <c r="F46" s="847"/>
      <c r="G46" s="847"/>
      <c r="H46" s="847"/>
      <c r="I46" s="847"/>
      <c r="J46" s="847"/>
      <c r="K46" s="847"/>
      <c r="L46" s="847"/>
      <c r="M46" s="832"/>
      <c r="N46" s="833"/>
      <c r="O46" s="834"/>
      <c r="P46" s="835"/>
      <c r="Q46" s="836"/>
      <c r="R46" s="712" t="s">
        <v>782</v>
      </c>
      <c r="S46" s="837" t="s">
        <v>1175</v>
      </c>
      <c r="T46" s="837"/>
      <c r="U46" s="713" t="s">
        <v>782</v>
      </c>
      <c r="V46" s="837" t="s">
        <v>1176</v>
      </c>
      <c r="W46" s="837"/>
      <c r="X46" s="713" t="s">
        <v>782</v>
      </c>
      <c r="Y46" s="837" t="s">
        <v>1177</v>
      </c>
      <c r="Z46" s="838"/>
      <c r="AA46" s="818"/>
      <c r="AB46" s="819"/>
      <c r="AC46" s="819"/>
      <c r="AD46" s="820"/>
      <c r="AE46" s="818"/>
      <c r="AF46" s="819"/>
      <c r="AG46" s="819"/>
      <c r="AH46" s="820"/>
      <c r="AI46" s="712" t="s">
        <v>782</v>
      </c>
      <c r="AJ46" s="837" t="s">
        <v>1178</v>
      </c>
      <c r="AK46" s="838"/>
    </row>
    <row r="47" spans="1:37" ht="14.25" customHeight="1" x14ac:dyDescent="0.15">
      <c r="B47" s="851"/>
      <c r="C47" s="804"/>
      <c r="D47" s="69"/>
      <c r="E47" s="796" t="s">
        <v>1181</v>
      </c>
      <c r="F47" s="846"/>
      <c r="G47" s="846"/>
      <c r="H47" s="846"/>
      <c r="I47" s="846"/>
      <c r="J47" s="846"/>
      <c r="K47" s="846"/>
      <c r="L47" s="846"/>
      <c r="M47" s="832" t="s">
        <v>234</v>
      </c>
      <c r="N47" s="833"/>
      <c r="O47" s="834"/>
      <c r="P47" s="835"/>
      <c r="Q47" s="836"/>
      <c r="R47" s="712" t="s">
        <v>782</v>
      </c>
      <c r="S47" s="837" t="s">
        <v>1175</v>
      </c>
      <c r="T47" s="837"/>
      <c r="U47" s="713" t="s">
        <v>782</v>
      </c>
      <c r="V47" s="837" t="s">
        <v>1176</v>
      </c>
      <c r="W47" s="837"/>
      <c r="X47" s="713" t="s">
        <v>782</v>
      </c>
      <c r="Y47" s="837" t="s">
        <v>1177</v>
      </c>
      <c r="Z47" s="838"/>
      <c r="AA47" s="818"/>
      <c r="AB47" s="819"/>
      <c r="AC47" s="819"/>
      <c r="AD47" s="820"/>
      <c r="AE47" s="818"/>
      <c r="AF47" s="819"/>
      <c r="AG47" s="819"/>
      <c r="AH47" s="820"/>
      <c r="AI47" s="712" t="s">
        <v>782</v>
      </c>
      <c r="AJ47" s="837" t="s">
        <v>1178</v>
      </c>
      <c r="AK47" s="838"/>
    </row>
    <row r="48" spans="1:37" ht="14.25" customHeight="1" x14ac:dyDescent="0.15">
      <c r="B48" s="851"/>
      <c r="C48" s="804"/>
      <c r="D48" s="69"/>
      <c r="E48" s="844" t="s">
        <v>773</v>
      </c>
      <c r="F48" s="845"/>
      <c r="G48" s="845"/>
      <c r="H48" s="845"/>
      <c r="I48" s="845"/>
      <c r="J48" s="845"/>
      <c r="K48" s="845"/>
      <c r="L48" s="845"/>
      <c r="M48" s="832"/>
      <c r="N48" s="833"/>
      <c r="O48" s="834"/>
      <c r="P48" s="835"/>
      <c r="Q48" s="836"/>
      <c r="R48" s="712" t="s">
        <v>782</v>
      </c>
      <c r="S48" s="837" t="s">
        <v>1175</v>
      </c>
      <c r="T48" s="837"/>
      <c r="U48" s="713" t="s">
        <v>782</v>
      </c>
      <c r="V48" s="837" t="s">
        <v>1176</v>
      </c>
      <c r="W48" s="837"/>
      <c r="X48" s="713" t="s">
        <v>782</v>
      </c>
      <c r="Y48" s="837" t="s">
        <v>1177</v>
      </c>
      <c r="Z48" s="838"/>
      <c r="AA48" s="818"/>
      <c r="AB48" s="819"/>
      <c r="AC48" s="819"/>
      <c r="AD48" s="820"/>
      <c r="AE48" s="818"/>
      <c r="AF48" s="819"/>
      <c r="AG48" s="819"/>
      <c r="AH48" s="820"/>
      <c r="AI48" s="712" t="s">
        <v>782</v>
      </c>
      <c r="AJ48" s="837" t="s">
        <v>1178</v>
      </c>
      <c r="AK48" s="838"/>
    </row>
    <row r="49" spans="2:37" ht="14.25" customHeight="1" thickBot="1" x14ac:dyDescent="0.2">
      <c r="B49" s="851"/>
      <c r="C49" s="804"/>
      <c r="D49" s="69"/>
      <c r="E49" s="842" t="s">
        <v>774</v>
      </c>
      <c r="F49" s="843"/>
      <c r="G49" s="843"/>
      <c r="H49" s="843"/>
      <c r="I49" s="843"/>
      <c r="J49" s="843"/>
      <c r="K49" s="843"/>
      <c r="L49" s="843"/>
      <c r="M49" s="832"/>
      <c r="N49" s="833"/>
      <c r="O49" s="834"/>
      <c r="P49" s="835"/>
      <c r="Q49" s="836"/>
      <c r="R49" s="712" t="s">
        <v>782</v>
      </c>
      <c r="S49" s="837" t="s">
        <v>1175</v>
      </c>
      <c r="T49" s="837"/>
      <c r="U49" s="713" t="s">
        <v>782</v>
      </c>
      <c r="V49" s="837" t="s">
        <v>1176</v>
      </c>
      <c r="W49" s="837"/>
      <c r="X49" s="713" t="s">
        <v>782</v>
      </c>
      <c r="Y49" s="837" t="s">
        <v>1177</v>
      </c>
      <c r="Z49" s="838"/>
      <c r="AA49" s="818"/>
      <c r="AB49" s="819"/>
      <c r="AC49" s="819"/>
      <c r="AD49" s="820"/>
      <c r="AE49" s="818"/>
      <c r="AF49" s="819"/>
      <c r="AG49" s="819"/>
      <c r="AH49" s="820"/>
      <c r="AI49" s="712" t="s">
        <v>782</v>
      </c>
      <c r="AJ49" s="837" t="s">
        <v>1178</v>
      </c>
      <c r="AK49" s="838"/>
    </row>
    <row r="50" spans="2:37" ht="14.25" customHeight="1" thickTop="1" x14ac:dyDescent="0.15">
      <c r="B50" s="851"/>
      <c r="C50" s="804"/>
      <c r="D50" s="71"/>
      <c r="E50" s="841" t="s">
        <v>1182</v>
      </c>
      <c r="F50" s="841"/>
      <c r="G50" s="841"/>
      <c r="H50" s="841"/>
      <c r="I50" s="841"/>
      <c r="J50" s="841"/>
      <c r="K50" s="841"/>
      <c r="L50" s="841"/>
      <c r="M50" s="832"/>
      <c r="N50" s="833"/>
      <c r="O50" s="834"/>
      <c r="P50" s="835"/>
      <c r="Q50" s="836"/>
      <c r="R50" s="712" t="s">
        <v>782</v>
      </c>
      <c r="S50" s="837" t="s">
        <v>1175</v>
      </c>
      <c r="T50" s="837"/>
      <c r="U50" s="713" t="s">
        <v>782</v>
      </c>
      <c r="V50" s="837" t="s">
        <v>1176</v>
      </c>
      <c r="W50" s="837"/>
      <c r="X50" s="713" t="s">
        <v>782</v>
      </c>
      <c r="Y50" s="837" t="s">
        <v>1177</v>
      </c>
      <c r="Z50" s="838"/>
      <c r="AA50" s="818"/>
      <c r="AB50" s="819"/>
      <c r="AC50" s="819"/>
      <c r="AD50" s="820"/>
      <c r="AE50" s="818"/>
      <c r="AF50" s="819"/>
      <c r="AG50" s="819"/>
      <c r="AH50" s="820"/>
      <c r="AI50" s="712" t="s">
        <v>782</v>
      </c>
      <c r="AJ50" s="837" t="s">
        <v>1178</v>
      </c>
      <c r="AK50" s="838"/>
    </row>
    <row r="51" spans="2:37" ht="14.25" customHeight="1" x14ac:dyDescent="0.15">
      <c r="B51" s="851"/>
      <c r="C51" s="804"/>
      <c r="D51" s="68"/>
      <c r="E51" s="839" t="s">
        <v>1183</v>
      </c>
      <c r="F51" s="840"/>
      <c r="G51" s="840"/>
      <c r="H51" s="840"/>
      <c r="I51" s="840"/>
      <c r="J51" s="840"/>
      <c r="K51" s="840"/>
      <c r="L51" s="840"/>
      <c r="M51" s="832"/>
      <c r="N51" s="833"/>
      <c r="O51" s="834"/>
      <c r="P51" s="835"/>
      <c r="Q51" s="836"/>
      <c r="R51" s="712" t="s">
        <v>782</v>
      </c>
      <c r="S51" s="837" t="s">
        <v>1175</v>
      </c>
      <c r="T51" s="837"/>
      <c r="U51" s="713" t="s">
        <v>782</v>
      </c>
      <c r="V51" s="837" t="s">
        <v>1176</v>
      </c>
      <c r="W51" s="837"/>
      <c r="X51" s="713" t="s">
        <v>782</v>
      </c>
      <c r="Y51" s="837" t="s">
        <v>1177</v>
      </c>
      <c r="Z51" s="838"/>
      <c r="AA51" s="818"/>
      <c r="AB51" s="819"/>
      <c r="AC51" s="819"/>
      <c r="AD51" s="820"/>
      <c r="AE51" s="818"/>
      <c r="AF51" s="819"/>
      <c r="AG51" s="819"/>
      <c r="AH51" s="820"/>
      <c r="AI51" s="712" t="s">
        <v>782</v>
      </c>
      <c r="AJ51" s="837" t="s">
        <v>1178</v>
      </c>
      <c r="AK51" s="838"/>
    </row>
    <row r="52" spans="2:37" ht="14.25" customHeight="1" x14ac:dyDescent="0.15">
      <c r="B52" s="851"/>
      <c r="C52" s="805"/>
      <c r="D52" s="68"/>
      <c r="E52" s="839" t="s">
        <v>1184</v>
      </c>
      <c r="F52" s="840"/>
      <c r="G52" s="840"/>
      <c r="H52" s="840"/>
      <c r="I52" s="840"/>
      <c r="J52" s="840"/>
      <c r="K52" s="840"/>
      <c r="L52" s="840"/>
      <c r="M52" s="832"/>
      <c r="N52" s="833"/>
      <c r="O52" s="834"/>
      <c r="P52" s="835"/>
      <c r="Q52" s="836"/>
      <c r="R52" s="712" t="s">
        <v>782</v>
      </c>
      <c r="S52" s="837" t="s">
        <v>1175</v>
      </c>
      <c r="T52" s="837"/>
      <c r="U52" s="713" t="s">
        <v>782</v>
      </c>
      <c r="V52" s="837" t="s">
        <v>1176</v>
      </c>
      <c r="W52" s="837"/>
      <c r="X52" s="713" t="s">
        <v>782</v>
      </c>
      <c r="Y52" s="837" t="s">
        <v>1177</v>
      </c>
      <c r="Z52" s="838"/>
      <c r="AA52" s="818"/>
      <c r="AB52" s="819"/>
      <c r="AC52" s="819"/>
      <c r="AD52" s="820"/>
      <c r="AE52" s="818"/>
      <c r="AF52" s="819"/>
      <c r="AG52" s="819"/>
      <c r="AH52" s="820"/>
      <c r="AI52" s="712" t="s">
        <v>782</v>
      </c>
      <c r="AJ52" s="837" t="s">
        <v>1178</v>
      </c>
      <c r="AK52" s="838"/>
    </row>
    <row r="53" spans="2:37" ht="14.25" customHeight="1" x14ac:dyDescent="0.15">
      <c r="B53" s="714"/>
      <c r="C53" s="830" t="s">
        <v>1185</v>
      </c>
      <c r="D53" s="831"/>
      <c r="E53" s="831"/>
      <c r="F53" s="831"/>
      <c r="G53" s="831"/>
      <c r="H53" s="831"/>
      <c r="I53" s="831"/>
      <c r="J53" s="831"/>
      <c r="K53" s="831"/>
      <c r="L53" s="831"/>
      <c r="M53" s="832"/>
      <c r="N53" s="833"/>
      <c r="O53" s="834"/>
      <c r="P53" s="835"/>
      <c r="Q53" s="836"/>
      <c r="R53" s="712" t="s">
        <v>782</v>
      </c>
      <c r="S53" s="837" t="s">
        <v>1175</v>
      </c>
      <c r="T53" s="837"/>
      <c r="U53" s="713" t="s">
        <v>782</v>
      </c>
      <c r="V53" s="837" t="s">
        <v>1176</v>
      </c>
      <c r="W53" s="837"/>
      <c r="X53" s="713" t="s">
        <v>782</v>
      </c>
      <c r="Y53" s="837" t="s">
        <v>1177</v>
      </c>
      <c r="Z53" s="838"/>
      <c r="AA53" s="818"/>
      <c r="AB53" s="819"/>
      <c r="AC53" s="819"/>
      <c r="AD53" s="820"/>
      <c r="AE53" s="818"/>
      <c r="AF53" s="819"/>
      <c r="AG53" s="819"/>
      <c r="AH53" s="820"/>
      <c r="AI53" s="821"/>
      <c r="AJ53" s="822"/>
      <c r="AK53" s="823"/>
    </row>
    <row r="54" spans="2:37" ht="14.25" customHeight="1" x14ac:dyDescent="0.15">
      <c r="B54" s="714"/>
      <c r="C54" s="830" t="s">
        <v>1186</v>
      </c>
      <c r="D54" s="831"/>
      <c r="E54" s="831"/>
      <c r="F54" s="831"/>
      <c r="G54" s="831"/>
      <c r="H54" s="831"/>
      <c r="I54" s="831"/>
      <c r="J54" s="831"/>
      <c r="K54" s="831"/>
      <c r="L54" s="831"/>
      <c r="M54" s="832"/>
      <c r="N54" s="833"/>
      <c r="O54" s="834"/>
      <c r="P54" s="835"/>
      <c r="Q54" s="836"/>
      <c r="R54" s="712" t="s">
        <v>782</v>
      </c>
      <c r="S54" s="837" t="s">
        <v>1175</v>
      </c>
      <c r="T54" s="837"/>
      <c r="U54" s="713" t="s">
        <v>782</v>
      </c>
      <c r="V54" s="837" t="s">
        <v>1176</v>
      </c>
      <c r="W54" s="837"/>
      <c r="X54" s="713" t="s">
        <v>782</v>
      </c>
      <c r="Y54" s="837" t="s">
        <v>1177</v>
      </c>
      <c r="Z54" s="838"/>
      <c r="AA54" s="818"/>
      <c r="AB54" s="819"/>
      <c r="AC54" s="819"/>
      <c r="AD54" s="820"/>
      <c r="AE54" s="818"/>
      <c r="AF54" s="819"/>
      <c r="AG54" s="819"/>
      <c r="AH54" s="820"/>
      <c r="AI54" s="821"/>
      <c r="AJ54" s="822"/>
      <c r="AK54" s="823"/>
    </row>
    <row r="55" spans="2:37" ht="14.25" customHeight="1" x14ac:dyDescent="0.15">
      <c r="B55" s="795" t="s">
        <v>1187</v>
      </c>
      <c r="C55" s="796"/>
      <c r="D55" s="796"/>
      <c r="E55" s="796"/>
      <c r="F55" s="796"/>
      <c r="G55" s="796"/>
      <c r="H55" s="796"/>
      <c r="I55" s="796"/>
      <c r="J55" s="796"/>
      <c r="K55" s="824"/>
      <c r="L55" s="61"/>
      <c r="M55" s="715"/>
      <c r="N55" s="715"/>
      <c r="O55" s="715"/>
      <c r="P55" s="715"/>
      <c r="Q55" s="715"/>
      <c r="R55" s="716"/>
      <c r="S55" s="716"/>
      <c r="T55" s="716"/>
      <c r="U55" s="717"/>
      <c r="V55" s="301"/>
      <c r="W55" s="1"/>
      <c r="X55" s="1"/>
      <c r="Y55" s="1"/>
      <c r="Z55" s="1"/>
      <c r="AA55" s="1"/>
      <c r="AB55" s="718"/>
      <c r="AC55" s="718"/>
      <c r="AD55" s="718"/>
      <c r="AJ55" s="14"/>
      <c r="AK55" s="17"/>
    </row>
    <row r="56" spans="2:37" ht="14.25" customHeight="1" x14ac:dyDescent="0.15">
      <c r="B56" s="825" t="s">
        <v>1188</v>
      </c>
      <c r="C56" s="825"/>
      <c r="D56" s="825"/>
      <c r="E56" s="825"/>
      <c r="F56" s="825"/>
      <c r="G56" s="825"/>
      <c r="H56" s="825"/>
      <c r="I56" s="825"/>
      <c r="J56" s="825"/>
      <c r="K56" s="826"/>
      <c r="L56" s="827"/>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9"/>
    </row>
    <row r="57" spans="2:37" ht="14.25" customHeight="1" x14ac:dyDescent="0.15">
      <c r="B57" s="793" t="s">
        <v>21</v>
      </c>
      <c r="C57" s="793"/>
      <c r="D57" s="793"/>
      <c r="E57" s="793"/>
      <c r="F57" s="793"/>
      <c r="G57" s="793"/>
      <c r="H57" s="793"/>
      <c r="I57" s="793"/>
      <c r="J57" s="793"/>
      <c r="K57" s="793"/>
      <c r="L57" s="719"/>
      <c r="M57" s="715"/>
      <c r="N57" s="715"/>
      <c r="O57" s="715"/>
      <c r="P57" s="715"/>
      <c r="Q57" s="715"/>
      <c r="R57" s="716"/>
      <c r="S57" s="716"/>
      <c r="T57" s="716"/>
      <c r="U57" s="717"/>
      <c r="V57" s="301" t="s">
        <v>1</v>
      </c>
      <c r="W57" s="1"/>
      <c r="X57" s="1"/>
      <c r="Y57" s="1"/>
      <c r="Z57" s="1"/>
      <c r="AA57" s="1"/>
      <c r="AB57" s="718"/>
      <c r="AC57" s="718"/>
      <c r="AD57" s="718"/>
      <c r="AJ57" s="14"/>
      <c r="AK57" s="17"/>
    </row>
    <row r="58" spans="2:37" ht="14.25" customHeight="1" x14ac:dyDescent="0.15">
      <c r="B58" s="795" t="s">
        <v>51</v>
      </c>
      <c r="C58" s="796"/>
      <c r="D58" s="796"/>
      <c r="E58" s="796"/>
      <c r="F58" s="796"/>
      <c r="G58" s="796"/>
      <c r="H58" s="796"/>
      <c r="I58" s="796"/>
      <c r="J58" s="796"/>
      <c r="K58" s="796"/>
      <c r="L58" s="797"/>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9"/>
    </row>
    <row r="59" spans="2:37" ht="14.25" customHeight="1" x14ac:dyDescent="0.15">
      <c r="B59" s="800" t="s">
        <v>42</v>
      </c>
      <c r="C59" s="801"/>
      <c r="D59" s="801"/>
      <c r="E59" s="801"/>
      <c r="F59" s="801"/>
      <c r="G59" s="801"/>
      <c r="H59" s="801"/>
      <c r="I59" s="801"/>
      <c r="J59" s="801"/>
      <c r="K59" s="801"/>
      <c r="L59" s="802"/>
      <c r="M59" s="802"/>
      <c r="N59" s="802"/>
      <c r="O59" s="720"/>
      <c r="P59" s="721"/>
      <c r="Q59" s="722"/>
      <c r="R59" s="722"/>
      <c r="S59" s="722"/>
      <c r="T59" s="722"/>
      <c r="U59" s="716"/>
      <c r="V59" s="301"/>
      <c r="W59" s="1"/>
      <c r="X59" s="1"/>
      <c r="Y59" s="1"/>
      <c r="Z59" s="1"/>
      <c r="AA59" s="1"/>
      <c r="AB59" s="718"/>
      <c r="AC59" s="718"/>
      <c r="AD59" s="718"/>
      <c r="AJ59" s="14"/>
      <c r="AK59" s="17"/>
    </row>
    <row r="60" spans="2:37" ht="14.25" customHeight="1" x14ac:dyDescent="0.15">
      <c r="B60" s="803" t="s">
        <v>22</v>
      </c>
      <c r="C60" s="806" t="s">
        <v>82</v>
      </c>
      <c r="D60" s="807"/>
      <c r="E60" s="807"/>
      <c r="F60" s="807"/>
      <c r="G60" s="807"/>
      <c r="H60" s="807"/>
      <c r="I60" s="807"/>
      <c r="J60" s="807"/>
      <c r="K60" s="807"/>
      <c r="L60" s="807"/>
      <c r="M60" s="807"/>
      <c r="N60" s="807"/>
      <c r="O60" s="807"/>
      <c r="P60" s="807"/>
      <c r="Q60" s="807"/>
      <c r="R60" s="807"/>
      <c r="S60" s="807"/>
      <c r="T60" s="807"/>
      <c r="U60" s="806" t="s">
        <v>35</v>
      </c>
      <c r="V60" s="807"/>
      <c r="W60" s="807"/>
      <c r="X60" s="807"/>
      <c r="Y60" s="807"/>
      <c r="Z60" s="807"/>
      <c r="AA60" s="807"/>
      <c r="AB60" s="807"/>
      <c r="AC60" s="807"/>
      <c r="AD60" s="807"/>
      <c r="AE60" s="807"/>
      <c r="AF60" s="807"/>
      <c r="AG60" s="807"/>
      <c r="AH60" s="807"/>
      <c r="AI60" s="807"/>
      <c r="AJ60" s="807"/>
      <c r="AK60" s="808"/>
    </row>
    <row r="61" spans="2:37" x14ac:dyDescent="0.15">
      <c r="B61" s="804"/>
      <c r="C61" s="809"/>
      <c r="D61" s="810"/>
      <c r="E61" s="810"/>
      <c r="F61" s="810"/>
      <c r="G61" s="810"/>
      <c r="H61" s="810"/>
      <c r="I61" s="810"/>
      <c r="J61" s="810"/>
      <c r="K61" s="810"/>
      <c r="L61" s="810"/>
      <c r="M61" s="810"/>
      <c r="N61" s="810"/>
      <c r="O61" s="810"/>
      <c r="P61" s="810"/>
      <c r="Q61" s="810"/>
      <c r="R61" s="810"/>
      <c r="S61" s="810"/>
      <c r="T61" s="810"/>
      <c r="U61" s="809"/>
      <c r="V61" s="810"/>
      <c r="W61" s="810"/>
      <c r="X61" s="810"/>
      <c r="Y61" s="810"/>
      <c r="Z61" s="810"/>
      <c r="AA61" s="810"/>
      <c r="AB61" s="810"/>
      <c r="AC61" s="810"/>
      <c r="AD61" s="810"/>
      <c r="AE61" s="810"/>
      <c r="AF61" s="810"/>
      <c r="AG61" s="810"/>
      <c r="AH61" s="810"/>
      <c r="AI61" s="810"/>
      <c r="AJ61" s="810"/>
      <c r="AK61" s="815"/>
    </row>
    <row r="62" spans="2:37" x14ac:dyDescent="0.15">
      <c r="B62" s="804"/>
      <c r="C62" s="811"/>
      <c r="D62" s="812"/>
      <c r="E62" s="812"/>
      <c r="F62" s="812"/>
      <c r="G62" s="812"/>
      <c r="H62" s="812"/>
      <c r="I62" s="812"/>
      <c r="J62" s="812"/>
      <c r="K62" s="812"/>
      <c r="L62" s="812"/>
      <c r="M62" s="812"/>
      <c r="N62" s="812"/>
      <c r="O62" s="812"/>
      <c r="P62" s="812"/>
      <c r="Q62" s="812"/>
      <c r="R62" s="812"/>
      <c r="S62" s="812"/>
      <c r="T62" s="812"/>
      <c r="U62" s="811"/>
      <c r="V62" s="812"/>
      <c r="W62" s="812"/>
      <c r="X62" s="812"/>
      <c r="Y62" s="812"/>
      <c r="Z62" s="812"/>
      <c r="AA62" s="812"/>
      <c r="AB62" s="812"/>
      <c r="AC62" s="812"/>
      <c r="AD62" s="812"/>
      <c r="AE62" s="812"/>
      <c r="AF62" s="812"/>
      <c r="AG62" s="812"/>
      <c r="AH62" s="812"/>
      <c r="AI62" s="812"/>
      <c r="AJ62" s="812"/>
      <c r="AK62" s="816"/>
    </row>
    <row r="63" spans="2:37" x14ac:dyDescent="0.15">
      <c r="B63" s="804"/>
      <c r="C63" s="811"/>
      <c r="D63" s="812"/>
      <c r="E63" s="812"/>
      <c r="F63" s="812"/>
      <c r="G63" s="812"/>
      <c r="H63" s="812"/>
      <c r="I63" s="812"/>
      <c r="J63" s="812"/>
      <c r="K63" s="812"/>
      <c r="L63" s="812"/>
      <c r="M63" s="812"/>
      <c r="N63" s="812"/>
      <c r="O63" s="812"/>
      <c r="P63" s="812"/>
      <c r="Q63" s="812"/>
      <c r="R63" s="812"/>
      <c r="S63" s="812"/>
      <c r="T63" s="812"/>
      <c r="U63" s="811"/>
      <c r="V63" s="812"/>
      <c r="W63" s="812"/>
      <c r="X63" s="812"/>
      <c r="Y63" s="812"/>
      <c r="Z63" s="812"/>
      <c r="AA63" s="812"/>
      <c r="AB63" s="812"/>
      <c r="AC63" s="812"/>
      <c r="AD63" s="812"/>
      <c r="AE63" s="812"/>
      <c r="AF63" s="812"/>
      <c r="AG63" s="812"/>
      <c r="AH63" s="812"/>
      <c r="AI63" s="812"/>
      <c r="AJ63" s="812"/>
      <c r="AK63" s="816"/>
    </row>
    <row r="64" spans="2:37" x14ac:dyDescent="0.15">
      <c r="B64" s="805"/>
      <c r="C64" s="813"/>
      <c r="D64" s="814"/>
      <c r="E64" s="814"/>
      <c r="F64" s="814"/>
      <c r="G64" s="814"/>
      <c r="H64" s="814"/>
      <c r="I64" s="814"/>
      <c r="J64" s="814"/>
      <c r="K64" s="814"/>
      <c r="L64" s="814"/>
      <c r="M64" s="814"/>
      <c r="N64" s="814"/>
      <c r="O64" s="814"/>
      <c r="P64" s="814"/>
      <c r="Q64" s="814"/>
      <c r="R64" s="814"/>
      <c r="S64" s="814"/>
      <c r="T64" s="814"/>
      <c r="U64" s="813"/>
      <c r="V64" s="814"/>
      <c r="W64" s="814"/>
      <c r="X64" s="814"/>
      <c r="Y64" s="814"/>
      <c r="Z64" s="814"/>
      <c r="AA64" s="814"/>
      <c r="AB64" s="814"/>
      <c r="AC64" s="814"/>
      <c r="AD64" s="814"/>
      <c r="AE64" s="814"/>
      <c r="AF64" s="814"/>
      <c r="AG64" s="814"/>
      <c r="AH64" s="814"/>
      <c r="AI64" s="814"/>
      <c r="AJ64" s="814"/>
      <c r="AK64" s="817"/>
    </row>
    <row r="65" spans="2:37" ht="14.25" customHeight="1" x14ac:dyDescent="0.15">
      <c r="B65" s="790" t="s">
        <v>23</v>
      </c>
      <c r="C65" s="791"/>
      <c r="D65" s="791"/>
      <c r="E65" s="791"/>
      <c r="F65" s="792"/>
      <c r="G65" s="793" t="s">
        <v>24</v>
      </c>
      <c r="H65" s="793"/>
      <c r="I65" s="793"/>
      <c r="J65" s="793"/>
      <c r="K65" s="793"/>
      <c r="L65" s="793"/>
      <c r="M65" s="793"/>
      <c r="N65" s="793"/>
      <c r="O65" s="793"/>
      <c r="P65" s="793"/>
      <c r="Q65" s="793"/>
      <c r="R65" s="793"/>
      <c r="S65" s="793"/>
      <c r="T65" s="793"/>
      <c r="U65" s="794"/>
      <c r="V65" s="794"/>
      <c r="W65" s="794"/>
      <c r="X65" s="794"/>
      <c r="Y65" s="794"/>
      <c r="Z65" s="794"/>
      <c r="AA65" s="794"/>
      <c r="AB65" s="794"/>
      <c r="AC65" s="794"/>
      <c r="AD65" s="794"/>
      <c r="AE65" s="794"/>
      <c r="AF65" s="794"/>
      <c r="AG65" s="794"/>
      <c r="AH65" s="794"/>
      <c r="AI65" s="794"/>
      <c r="AJ65" s="794"/>
      <c r="AK65" s="794"/>
    </row>
    <row r="67" spans="2:37" x14ac:dyDescent="0.15">
      <c r="B67" s="14" t="s">
        <v>54</v>
      </c>
    </row>
    <row r="68" spans="2:37" x14ac:dyDescent="0.15">
      <c r="B68" s="14" t="s">
        <v>102</v>
      </c>
    </row>
    <row r="69" spans="2:37" x14ac:dyDescent="0.15">
      <c r="B69" s="14" t="s">
        <v>103</v>
      </c>
    </row>
    <row r="70" spans="2:37" x14ac:dyDescent="0.15">
      <c r="B70" s="14" t="s">
        <v>1189</v>
      </c>
    </row>
    <row r="71" spans="2:37" x14ac:dyDescent="0.15">
      <c r="B71" s="14" t="s">
        <v>61</v>
      </c>
    </row>
    <row r="72" spans="2:37" x14ac:dyDescent="0.15">
      <c r="B72" s="14" t="s">
        <v>1190</v>
      </c>
    </row>
    <row r="73" spans="2:37" x14ac:dyDescent="0.15">
      <c r="B73" s="14" t="s">
        <v>1191</v>
      </c>
    </row>
    <row r="74" spans="2:37" x14ac:dyDescent="0.15">
      <c r="B74" s="14"/>
      <c r="E74" s="3" t="s">
        <v>1192</v>
      </c>
    </row>
    <row r="75" spans="2:37" x14ac:dyDescent="0.15">
      <c r="B75" s="14" t="s">
        <v>1193</v>
      </c>
    </row>
    <row r="76" spans="2:37" x14ac:dyDescent="0.15">
      <c r="B76" s="14" t="s">
        <v>1194</v>
      </c>
    </row>
    <row r="77" spans="2:37" x14ac:dyDescent="0.15">
      <c r="E77" s="14" t="s">
        <v>1195</v>
      </c>
    </row>
    <row r="88" spans="2:2" ht="12.75" customHeight="1" x14ac:dyDescent="0.15">
      <c r="B88" s="46"/>
    </row>
    <row r="89" spans="2:2" ht="12.75" customHeight="1" x14ac:dyDescent="0.15">
      <c r="B89" s="46" t="s">
        <v>37</v>
      </c>
    </row>
    <row r="90" spans="2:2" ht="12.75" customHeight="1" x14ac:dyDescent="0.15">
      <c r="B90" s="46" t="s">
        <v>25</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429"/>
    </row>
    <row r="231" spans="1:1" x14ac:dyDescent="0.15">
      <c r="A231" s="429"/>
    </row>
    <row r="280" spans="1:1" x14ac:dyDescent="0.15">
      <c r="A280" s="429"/>
    </row>
    <row r="307" spans="1:1" x14ac:dyDescent="0.15">
      <c r="A307" s="59"/>
    </row>
    <row r="357" spans="1:1" x14ac:dyDescent="0.15">
      <c r="A357" s="42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429"/>
    </row>
    <row r="599" spans="1:1" x14ac:dyDescent="0.15">
      <c r="A599" s="429"/>
    </row>
    <row r="643" spans="1:1" x14ac:dyDescent="0.15">
      <c r="A643" s="429"/>
    </row>
    <row r="679" spans="1:1" x14ac:dyDescent="0.15">
      <c r="A679" s="59"/>
    </row>
    <row r="718" spans="1:1" x14ac:dyDescent="0.15">
      <c r="A718" s="429"/>
    </row>
    <row r="747" spans="1:1" x14ac:dyDescent="0.15">
      <c r="A747" s="429"/>
    </row>
    <row r="786" spans="1:1" x14ac:dyDescent="0.15">
      <c r="A786" s="429"/>
    </row>
    <row r="825" spans="1:1" x14ac:dyDescent="0.15">
      <c r="A825" s="429"/>
    </row>
    <row r="853" spans="1:1" x14ac:dyDescent="0.15">
      <c r="A853" s="429"/>
    </row>
    <row r="893" spans="1:1" x14ac:dyDescent="0.15">
      <c r="A893" s="429"/>
    </row>
    <row r="933" spans="1:1" x14ac:dyDescent="0.15">
      <c r="A933" s="429"/>
    </row>
    <row r="962" spans="1:1" x14ac:dyDescent="0.15">
      <c r="A962" s="429"/>
    </row>
  </sheetData>
  <mergeCells count="252">
    <mergeCell ref="AB3:AF3"/>
    <mergeCell ref="AG3:AK3"/>
    <mergeCell ref="B5:AK5"/>
    <mergeCell ref="B6:AK6"/>
    <mergeCell ref="AF7:AG7"/>
    <mergeCell ref="B8:J8"/>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ED46CAB2-6080-44C2-A438-D02B6E848D7F}">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65F56277-EA2B-4003-8D49-40C4864BC46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C8034-2C53-448C-A30B-874C7B2F6170}">
  <sheetPr>
    <tabColor theme="4" tint="0.79998168889431442"/>
    <pageSetUpPr fitToPage="1"/>
  </sheetPr>
  <dimension ref="A1:AI53"/>
  <sheetViews>
    <sheetView view="pageBreakPreview" topLeftCell="A10" zoomScale="70" zoomScaleNormal="100" zoomScaleSheetLayoutView="70" workbookViewId="0">
      <selection activeCell="H40" sqref="H40"/>
    </sheetView>
  </sheetViews>
  <sheetFormatPr defaultRowHeight="14.25" x14ac:dyDescent="0.15"/>
  <cols>
    <col min="1" max="2" width="4.25" style="569" customWidth="1"/>
    <col min="3" max="3" width="25" style="525" customWidth="1"/>
    <col min="4" max="4" width="4.875" style="525" customWidth="1"/>
    <col min="5" max="5" width="41.625" style="525" customWidth="1"/>
    <col min="6" max="6" width="4.875" style="525" customWidth="1"/>
    <col min="7" max="7" width="19.625" style="570" customWidth="1"/>
    <col min="8" max="8" width="33.875" style="525" customWidth="1"/>
    <col min="9" max="22" width="4.875" style="525" customWidth="1"/>
    <col min="23" max="23" width="7.25" style="525" customWidth="1"/>
    <col min="24" max="24" width="13.25" style="525" customWidth="1"/>
    <col min="25" max="29" width="4.875" style="525" customWidth="1"/>
    <col min="30" max="30" width="9.25" style="525" bestFit="1" customWidth="1"/>
    <col min="31" max="32" width="4.875" style="525" customWidth="1"/>
    <col min="33" max="33" width="9" style="525"/>
    <col min="34" max="34" width="4.5" style="122"/>
    <col min="35" max="35" width="40.125" style="122" customWidth="1"/>
    <col min="36" max="16384" width="9" style="525"/>
  </cols>
  <sheetData>
    <row r="1" spans="1:35" ht="18.75" x14ac:dyDescent="0.15">
      <c r="A1" s="522"/>
      <c r="B1" s="522"/>
      <c r="C1" s="523"/>
      <c r="D1" s="523"/>
      <c r="E1" s="523"/>
      <c r="F1" s="523"/>
      <c r="G1" s="524"/>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H1" s="103"/>
      <c r="AI1" s="103"/>
    </row>
    <row r="2" spans="1:35" ht="18.75" customHeight="1" thickBot="1" x14ac:dyDescent="0.2">
      <c r="A2" s="526" t="s">
        <v>1196</v>
      </c>
      <c r="B2" s="526"/>
      <c r="C2" s="523"/>
      <c r="D2" s="523"/>
      <c r="E2" s="523"/>
      <c r="F2" s="523"/>
      <c r="G2" s="524"/>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H2" s="1"/>
      <c r="AI2" s="434"/>
    </row>
    <row r="3" spans="1:35" ht="19.5" thickTop="1" x14ac:dyDescent="0.15">
      <c r="A3" s="920" t="s">
        <v>132</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H3" s="908" t="s">
        <v>755</v>
      </c>
      <c r="AI3" s="909"/>
    </row>
    <row r="4" spans="1:35" thickBot="1" x14ac:dyDescent="0.2">
      <c r="A4" s="522"/>
      <c r="B4" s="522"/>
      <c r="C4" s="523"/>
      <c r="D4" s="523"/>
      <c r="E4" s="523"/>
      <c r="F4" s="523"/>
      <c r="G4" s="524"/>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H4" s="910"/>
      <c r="AI4" s="911"/>
    </row>
    <row r="5" spans="1:35" thickTop="1" x14ac:dyDescent="0.15">
      <c r="A5" s="522"/>
      <c r="B5" s="522"/>
      <c r="C5" s="523"/>
      <c r="D5" s="523"/>
      <c r="E5" s="523"/>
      <c r="F5" s="523"/>
      <c r="G5" s="524"/>
      <c r="H5" s="523"/>
      <c r="I5" s="523"/>
      <c r="J5" s="522"/>
      <c r="K5" s="522"/>
      <c r="L5" s="522"/>
      <c r="M5" s="522"/>
      <c r="N5" s="522"/>
      <c r="O5" s="522"/>
      <c r="P5" s="522"/>
      <c r="Q5" s="522"/>
      <c r="R5" s="522"/>
      <c r="S5" s="921" t="s">
        <v>133</v>
      </c>
      <c r="T5" s="921"/>
      <c r="U5" s="921"/>
      <c r="V5" s="921"/>
      <c r="W5" s="527"/>
      <c r="X5" s="528"/>
      <c r="Y5" s="528"/>
      <c r="Z5" s="528"/>
      <c r="AA5" s="528"/>
      <c r="AB5" s="528"/>
      <c r="AC5" s="528"/>
      <c r="AD5" s="528"/>
      <c r="AE5" s="528"/>
      <c r="AF5" s="529"/>
      <c r="AH5" s="485"/>
      <c r="AI5" s="434"/>
    </row>
    <row r="6" spans="1:35" ht="18.75" x14ac:dyDescent="0.15">
      <c r="A6" s="522"/>
      <c r="B6" s="522"/>
      <c r="C6" s="523"/>
      <c r="D6" s="523"/>
      <c r="E6" s="523"/>
      <c r="F6" s="523"/>
      <c r="G6" s="524"/>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H6" s="107"/>
      <c r="AI6" s="107"/>
    </row>
    <row r="7" spans="1:35" ht="18.75" x14ac:dyDescent="0.15">
      <c r="A7" s="921" t="s">
        <v>134</v>
      </c>
      <c r="B7" s="921"/>
      <c r="C7" s="921"/>
      <c r="D7" s="921" t="s">
        <v>135</v>
      </c>
      <c r="E7" s="921"/>
      <c r="F7" s="922" t="s">
        <v>136</v>
      </c>
      <c r="G7" s="922"/>
      <c r="H7" s="921" t="s">
        <v>137</v>
      </c>
      <c r="I7" s="921"/>
      <c r="J7" s="921"/>
      <c r="K7" s="921"/>
      <c r="L7" s="921"/>
      <c r="M7" s="921"/>
      <c r="N7" s="921"/>
      <c r="O7" s="921"/>
      <c r="P7" s="921"/>
      <c r="Q7" s="921"/>
      <c r="R7" s="921"/>
      <c r="S7" s="921"/>
      <c r="T7" s="921"/>
      <c r="U7" s="921"/>
      <c r="V7" s="921"/>
      <c r="W7" s="921"/>
      <c r="X7" s="921"/>
      <c r="Y7" s="921" t="s">
        <v>138</v>
      </c>
      <c r="Z7" s="921"/>
      <c r="AA7" s="921"/>
      <c r="AB7" s="921"/>
      <c r="AC7" s="921" t="s">
        <v>139</v>
      </c>
      <c r="AD7" s="921"/>
      <c r="AE7" s="921"/>
      <c r="AF7" s="923"/>
      <c r="AH7" s="107"/>
      <c r="AI7" s="107"/>
    </row>
    <row r="8" spans="1:35" ht="18.75" x14ac:dyDescent="0.15">
      <c r="A8" s="924" t="s">
        <v>140</v>
      </c>
      <c r="B8" s="924"/>
      <c r="C8" s="925"/>
      <c r="D8" s="530"/>
      <c r="E8" s="531"/>
      <c r="F8" s="532"/>
      <c r="G8" s="533"/>
      <c r="H8" s="926" t="s">
        <v>141</v>
      </c>
      <c r="I8" s="534" t="s">
        <v>782</v>
      </c>
      <c r="J8" s="535" t="s">
        <v>783</v>
      </c>
      <c r="K8" s="536"/>
      <c r="L8" s="536"/>
      <c r="M8" s="534" t="s">
        <v>782</v>
      </c>
      <c r="N8" s="535" t="s">
        <v>784</v>
      </c>
      <c r="O8" s="536"/>
      <c r="P8" s="536"/>
      <c r="Q8" s="534" t="s">
        <v>782</v>
      </c>
      <c r="R8" s="535" t="s">
        <v>785</v>
      </c>
      <c r="S8" s="536"/>
      <c r="T8" s="536"/>
      <c r="U8" s="534" t="s">
        <v>782</v>
      </c>
      <c r="V8" s="535" t="s">
        <v>786</v>
      </c>
      <c r="W8" s="536"/>
      <c r="X8" s="537"/>
      <c r="Y8" s="916"/>
      <c r="Z8" s="916"/>
      <c r="AA8" s="916"/>
      <c r="AB8" s="916"/>
      <c r="AC8" s="916"/>
      <c r="AD8" s="916"/>
      <c r="AE8" s="916"/>
      <c r="AF8" s="918"/>
      <c r="AH8" s="106"/>
      <c r="AI8" s="106"/>
    </row>
    <row r="9" spans="1:35" ht="18.75" x14ac:dyDescent="0.15">
      <c r="A9" s="921"/>
      <c r="B9" s="921"/>
      <c r="C9" s="923"/>
      <c r="D9" s="538"/>
      <c r="E9" s="539"/>
      <c r="F9" s="540"/>
      <c r="G9" s="541"/>
      <c r="H9" s="927"/>
      <c r="I9" s="542" t="s">
        <v>782</v>
      </c>
      <c r="J9" s="543" t="s">
        <v>787</v>
      </c>
      <c r="K9" s="544"/>
      <c r="L9" s="544"/>
      <c r="M9" s="545" t="s">
        <v>782</v>
      </c>
      <c r="N9" s="543" t="s">
        <v>788</v>
      </c>
      <c r="O9" s="544"/>
      <c r="P9" s="544"/>
      <c r="Q9" s="545" t="s">
        <v>782</v>
      </c>
      <c r="R9" s="543" t="s">
        <v>789</v>
      </c>
      <c r="S9" s="544"/>
      <c r="T9" s="544"/>
      <c r="U9" s="545" t="s">
        <v>782</v>
      </c>
      <c r="V9" s="543" t="s">
        <v>790</v>
      </c>
      <c r="W9" s="544"/>
      <c r="X9" s="546"/>
      <c r="Y9" s="917"/>
      <c r="Z9" s="917"/>
      <c r="AA9" s="917"/>
      <c r="AB9" s="917"/>
      <c r="AC9" s="917"/>
      <c r="AD9" s="917"/>
      <c r="AE9" s="917"/>
      <c r="AF9" s="919"/>
      <c r="AH9" s="106"/>
      <c r="AI9" s="106"/>
    </row>
    <row r="10" spans="1:35" ht="18.75" x14ac:dyDescent="0.15">
      <c r="A10" s="547"/>
      <c r="B10" s="548"/>
      <c r="C10" s="549"/>
      <c r="D10" s="550"/>
      <c r="E10" s="537"/>
      <c r="F10" s="550"/>
      <c r="G10" s="537"/>
      <c r="H10" s="723" t="s">
        <v>85</v>
      </c>
      <c r="I10" s="732" t="s">
        <v>782</v>
      </c>
      <c r="J10" s="733" t="s">
        <v>791</v>
      </c>
      <c r="K10" s="734"/>
      <c r="L10" s="735"/>
      <c r="M10" s="736" t="s">
        <v>782</v>
      </c>
      <c r="N10" s="733" t="s">
        <v>792</v>
      </c>
      <c r="O10" s="737"/>
      <c r="P10" s="737"/>
      <c r="Q10" s="737"/>
      <c r="R10" s="737"/>
      <c r="S10" s="737"/>
      <c r="T10" s="737"/>
      <c r="U10" s="737"/>
      <c r="V10" s="737"/>
      <c r="W10" s="737"/>
      <c r="X10" s="738"/>
      <c r="Y10" s="551" t="s">
        <v>782</v>
      </c>
      <c r="Z10" s="535" t="s">
        <v>793</v>
      </c>
      <c r="AA10" s="535"/>
      <c r="AB10" s="552"/>
      <c r="AC10" s="551" t="s">
        <v>782</v>
      </c>
      <c r="AD10" s="535" t="s">
        <v>793</v>
      </c>
      <c r="AE10" s="535"/>
      <c r="AF10" s="552"/>
      <c r="AG10" s="106"/>
      <c r="AH10" s="106"/>
      <c r="AI10" s="525"/>
    </row>
    <row r="11" spans="1:35" x14ac:dyDescent="0.15">
      <c r="A11" s="553"/>
      <c r="B11" s="554"/>
      <c r="C11" s="555"/>
      <c r="D11" s="556"/>
      <c r="E11" s="557"/>
      <c r="F11" s="556"/>
      <c r="G11" s="557"/>
      <c r="H11" s="928" t="s">
        <v>84</v>
      </c>
      <c r="I11" s="739" t="s">
        <v>782</v>
      </c>
      <c r="J11" s="740" t="s">
        <v>794</v>
      </c>
      <c r="K11" s="740"/>
      <c r="L11" s="741"/>
      <c r="M11" s="742" t="s">
        <v>782</v>
      </c>
      <c r="N11" s="740" t="s">
        <v>795</v>
      </c>
      <c r="O11" s="740"/>
      <c r="P11" s="741"/>
      <c r="Q11" s="742" t="s">
        <v>782</v>
      </c>
      <c r="R11" s="743" t="s">
        <v>796</v>
      </c>
      <c r="S11" s="743"/>
      <c r="T11" s="743"/>
      <c r="U11" s="743"/>
      <c r="V11" s="743"/>
      <c r="W11" s="743"/>
      <c r="X11" s="744"/>
      <c r="Y11" s="558" t="s">
        <v>782</v>
      </c>
      <c r="Z11" s="559" t="s">
        <v>797</v>
      </c>
      <c r="AA11" s="560"/>
      <c r="AB11" s="561"/>
      <c r="AC11" s="558" t="s">
        <v>782</v>
      </c>
      <c r="AD11" s="559" t="s">
        <v>797</v>
      </c>
      <c r="AE11" s="560"/>
      <c r="AF11" s="561"/>
      <c r="AG11" s="124"/>
      <c r="AI11" s="525"/>
    </row>
    <row r="12" spans="1:35" x14ac:dyDescent="0.15">
      <c r="A12" s="553"/>
      <c r="B12" s="554"/>
      <c r="C12" s="555"/>
      <c r="D12" s="556"/>
      <c r="E12" s="557"/>
      <c r="F12" s="556"/>
      <c r="G12" s="557"/>
      <c r="H12" s="929"/>
      <c r="I12" s="745" t="s">
        <v>782</v>
      </c>
      <c r="J12" s="746" t="s">
        <v>798</v>
      </c>
      <c r="K12" s="746"/>
      <c r="L12" s="747"/>
      <c r="M12" s="747"/>
      <c r="N12" s="747"/>
      <c r="O12" s="747"/>
      <c r="P12" s="747"/>
      <c r="Q12" s="747"/>
      <c r="R12" s="747"/>
      <c r="S12" s="747"/>
      <c r="T12" s="747"/>
      <c r="U12" s="747"/>
      <c r="V12" s="747"/>
      <c r="W12" s="747"/>
      <c r="X12" s="748"/>
      <c r="Y12" s="562"/>
      <c r="Z12" s="560"/>
      <c r="AA12" s="560"/>
      <c r="AB12" s="561"/>
      <c r="AC12" s="562"/>
      <c r="AD12" s="560"/>
      <c r="AE12" s="560"/>
      <c r="AF12" s="561"/>
      <c r="AG12" s="122"/>
      <c r="AI12" s="525"/>
    </row>
    <row r="13" spans="1:35" x14ac:dyDescent="0.15">
      <c r="A13" s="553"/>
      <c r="B13" s="554"/>
      <c r="C13" s="555"/>
      <c r="D13" s="556"/>
      <c r="E13" s="557"/>
      <c r="F13" s="556"/>
      <c r="G13" s="557"/>
      <c r="H13" s="724" t="s">
        <v>86</v>
      </c>
      <c r="I13" s="749" t="s">
        <v>782</v>
      </c>
      <c r="J13" s="750" t="s">
        <v>799</v>
      </c>
      <c r="K13" s="751"/>
      <c r="L13" s="752"/>
      <c r="M13" s="753" t="s">
        <v>782</v>
      </c>
      <c r="N13" s="750" t="s">
        <v>800</v>
      </c>
      <c r="O13" s="754"/>
      <c r="P13" s="754"/>
      <c r="Q13" s="754"/>
      <c r="R13" s="754"/>
      <c r="S13" s="754"/>
      <c r="T13" s="754"/>
      <c r="U13" s="754"/>
      <c r="V13" s="754"/>
      <c r="W13" s="754"/>
      <c r="X13" s="755"/>
      <c r="Y13" s="562"/>
      <c r="Z13" s="560"/>
      <c r="AA13" s="560"/>
      <c r="AB13" s="561"/>
      <c r="AC13" s="562"/>
      <c r="AD13" s="560"/>
      <c r="AE13" s="560"/>
      <c r="AF13" s="561"/>
      <c r="AG13" s="122"/>
      <c r="AI13" s="525"/>
    </row>
    <row r="14" spans="1:35" x14ac:dyDescent="0.15">
      <c r="A14" s="553"/>
      <c r="B14" s="554"/>
      <c r="C14" s="555"/>
      <c r="D14" s="556"/>
      <c r="E14" s="557"/>
      <c r="F14" s="556"/>
      <c r="G14" s="557"/>
      <c r="H14" s="725" t="s">
        <v>114</v>
      </c>
      <c r="I14" s="749" t="s">
        <v>782</v>
      </c>
      <c r="J14" s="750" t="s">
        <v>801</v>
      </c>
      <c r="K14" s="751"/>
      <c r="L14" s="752"/>
      <c r="M14" s="753" t="s">
        <v>782</v>
      </c>
      <c r="N14" s="750" t="s">
        <v>802</v>
      </c>
      <c r="O14" s="754"/>
      <c r="P14" s="754"/>
      <c r="Q14" s="751"/>
      <c r="R14" s="751"/>
      <c r="S14" s="751"/>
      <c r="T14" s="751"/>
      <c r="U14" s="751"/>
      <c r="V14" s="751"/>
      <c r="W14" s="751"/>
      <c r="X14" s="756"/>
      <c r="Y14" s="562"/>
      <c r="Z14" s="560"/>
      <c r="AA14" s="560"/>
      <c r="AB14" s="561"/>
      <c r="AC14" s="562"/>
      <c r="AD14" s="560"/>
      <c r="AE14" s="560"/>
      <c r="AF14" s="561"/>
      <c r="AG14" s="122"/>
      <c r="AI14" s="525"/>
    </row>
    <row r="15" spans="1:35" x14ac:dyDescent="0.15">
      <c r="A15" s="553"/>
      <c r="B15" s="554"/>
      <c r="C15" s="555"/>
      <c r="D15" s="556"/>
      <c r="E15" s="557"/>
      <c r="F15" s="556"/>
      <c r="G15" s="557"/>
      <c r="H15" s="726" t="s">
        <v>115</v>
      </c>
      <c r="I15" s="749" t="s">
        <v>782</v>
      </c>
      <c r="J15" s="750" t="s">
        <v>801</v>
      </c>
      <c r="K15" s="751"/>
      <c r="L15" s="752"/>
      <c r="M15" s="753" t="s">
        <v>782</v>
      </c>
      <c r="N15" s="750" t="s">
        <v>802</v>
      </c>
      <c r="O15" s="754"/>
      <c r="P15" s="754"/>
      <c r="Q15" s="751"/>
      <c r="R15" s="751"/>
      <c r="S15" s="751"/>
      <c r="T15" s="751"/>
      <c r="U15" s="751"/>
      <c r="V15" s="751"/>
      <c r="W15" s="751"/>
      <c r="X15" s="756"/>
      <c r="Y15" s="562"/>
      <c r="Z15" s="560"/>
      <c r="AA15" s="560"/>
      <c r="AB15" s="561"/>
      <c r="AC15" s="562"/>
      <c r="AD15" s="560"/>
      <c r="AE15" s="560"/>
      <c r="AF15" s="561"/>
      <c r="AG15" s="122"/>
      <c r="AI15" s="525"/>
    </row>
    <row r="16" spans="1:35" x14ac:dyDescent="0.15">
      <c r="A16" s="553"/>
      <c r="B16" s="554"/>
      <c r="C16" s="563"/>
      <c r="D16" s="564"/>
      <c r="E16" s="557"/>
      <c r="F16" s="556"/>
      <c r="G16" s="565"/>
      <c r="H16" s="727" t="s">
        <v>803</v>
      </c>
      <c r="I16" s="749" t="s">
        <v>782</v>
      </c>
      <c r="J16" s="750" t="s">
        <v>801</v>
      </c>
      <c r="K16" s="751"/>
      <c r="L16" s="752"/>
      <c r="M16" s="753" t="s">
        <v>782</v>
      </c>
      <c r="N16" s="750" t="s">
        <v>804</v>
      </c>
      <c r="O16" s="753"/>
      <c r="P16" s="750"/>
      <c r="Q16" s="754"/>
      <c r="R16" s="754"/>
      <c r="S16" s="754"/>
      <c r="T16" s="754"/>
      <c r="U16" s="754"/>
      <c r="V16" s="754"/>
      <c r="W16" s="754"/>
      <c r="X16" s="755"/>
      <c r="Y16" s="560"/>
      <c r="Z16" s="560"/>
      <c r="AA16" s="560"/>
      <c r="AB16" s="561"/>
      <c r="AC16" s="562"/>
      <c r="AD16" s="560"/>
      <c r="AE16" s="560"/>
      <c r="AF16" s="561"/>
      <c r="AG16" s="122"/>
      <c r="AI16" s="525"/>
    </row>
    <row r="17" spans="1:35" x14ac:dyDescent="0.15">
      <c r="A17" s="553"/>
      <c r="B17" s="554"/>
      <c r="C17" s="563"/>
      <c r="D17" s="564"/>
      <c r="E17" s="557"/>
      <c r="F17" s="556"/>
      <c r="G17" s="565"/>
      <c r="H17" s="727" t="s">
        <v>805</v>
      </c>
      <c r="I17" s="749" t="s">
        <v>782</v>
      </c>
      <c r="J17" s="750" t="s">
        <v>801</v>
      </c>
      <c r="K17" s="751"/>
      <c r="L17" s="752"/>
      <c r="M17" s="753" t="s">
        <v>782</v>
      </c>
      <c r="N17" s="750" t="s">
        <v>804</v>
      </c>
      <c r="O17" s="753"/>
      <c r="P17" s="750"/>
      <c r="Q17" s="754"/>
      <c r="R17" s="754"/>
      <c r="S17" s="754"/>
      <c r="T17" s="754"/>
      <c r="U17" s="754"/>
      <c r="V17" s="754"/>
      <c r="W17" s="754"/>
      <c r="X17" s="755"/>
      <c r="Y17" s="560"/>
      <c r="Z17" s="560"/>
      <c r="AA17" s="560"/>
      <c r="AB17" s="561"/>
      <c r="AC17" s="562"/>
      <c r="AD17" s="560"/>
      <c r="AE17" s="560"/>
      <c r="AF17" s="561"/>
      <c r="AG17" s="122"/>
      <c r="AI17" s="525"/>
    </row>
    <row r="18" spans="1:35" ht="13.5" customHeight="1" x14ac:dyDescent="0.15">
      <c r="A18" s="553"/>
      <c r="B18" s="554"/>
      <c r="C18" s="555"/>
      <c r="D18" s="556"/>
      <c r="E18" s="557"/>
      <c r="F18" s="556"/>
      <c r="G18" s="557"/>
      <c r="H18" s="930" t="s">
        <v>116</v>
      </c>
      <c r="I18" s="912" t="s">
        <v>782</v>
      </c>
      <c r="J18" s="914" t="s">
        <v>794</v>
      </c>
      <c r="K18" s="914"/>
      <c r="L18" s="912" t="s">
        <v>782</v>
      </c>
      <c r="M18" s="914" t="s">
        <v>806</v>
      </c>
      <c r="N18" s="914"/>
      <c r="O18" s="740"/>
      <c r="P18" s="740"/>
      <c r="Q18" s="740"/>
      <c r="R18" s="740"/>
      <c r="S18" s="740"/>
      <c r="T18" s="740"/>
      <c r="U18" s="740"/>
      <c r="V18" s="740"/>
      <c r="W18" s="740"/>
      <c r="X18" s="757"/>
      <c r="Y18" s="562"/>
      <c r="Z18" s="560"/>
      <c r="AA18" s="560"/>
      <c r="AB18" s="561"/>
      <c r="AC18" s="562"/>
      <c r="AD18" s="560"/>
      <c r="AE18" s="560"/>
      <c r="AF18" s="561"/>
      <c r="AG18" s="122"/>
      <c r="AI18" s="525"/>
    </row>
    <row r="19" spans="1:35" x14ac:dyDescent="0.15">
      <c r="A19" s="553"/>
      <c r="B19" s="554"/>
      <c r="C19" s="555"/>
      <c r="D19" s="556"/>
      <c r="E19" s="557"/>
      <c r="F19" s="556"/>
      <c r="G19" s="557"/>
      <c r="H19" s="931"/>
      <c r="I19" s="913"/>
      <c r="J19" s="915"/>
      <c r="K19" s="915"/>
      <c r="L19" s="913"/>
      <c r="M19" s="915"/>
      <c r="N19" s="915"/>
      <c r="O19" s="746"/>
      <c r="P19" s="746"/>
      <c r="Q19" s="746"/>
      <c r="R19" s="746"/>
      <c r="S19" s="746"/>
      <c r="T19" s="746"/>
      <c r="U19" s="746"/>
      <c r="V19" s="746"/>
      <c r="W19" s="746"/>
      <c r="X19" s="758"/>
      <c r="Y19" s="562"/>
      <c r="Z19" s="560"/>
      <c r="AA19" s="560"/>
      <c r="AB19" s="561"/>
      <c r="AC19" s="562"/>
      <c r="AD19" s="560"/>
      <c r="AE19" s="560"/>
      <c r="AF19" s="561"/>
      <c r="AG19" s="122"/>
      <c r="AI19" s="525"/>
    </row>
    <row r="20" spans="1:35" x14ac:dyDescent="0.15">
      <c r="A20" s="553"/>
      <c r="B20" s="554"/>
      <c r="C20" s="555"/>
      <c r="D20" s="556"/>
      <c r="E20" s="557"/>
      <c r="F20" s="556"/>
      <c r="G20" s="557"/>
      <c r="H20" s="724" t="s">
        <v>96</v>
      </c>
      <c r="I20" s="749" t="s">
        <v>782</v>
      </c>
      <c r="J20" s="750" t="s">
        <v>794</v>
      </c>
      <c r="K20" s="751"/>
      <c r="L20" s="753" t="s">
        <v>782</v>
      </c>
      <c r="M20" s="750" t="s">
        <v>806</v>
      </c>
      <c r="N20" s="759"/>
      <c r="O20" s="759"/>
      <c r="P20" s="759"/>
      <c r="Q20" s="759"/>
      <c r="R20" s="759"/>
      <c r="S20" s="759"/>
      <c r="T20" s="759"/>
      <c r="U20" s="759"/>
      <c r="V20" s="759"/>
      <c r="W20" s="759"/>
      <c r="X20" s="760"/>
      <c r="Y20" s="562"/>
      <c r="Z20" s="560"/>
      <c r="AA20" s="560"/>
      <c r="AB20" s="561"/>
      <c r="AC20" s="562"/>
      <c r="AD20" s="560"/>
      <c r="AE20" s="560"/>
      <c r="AF20" s="561"/>
      <c r="AG20" s="122"/>
      <c r="AI20" s="525"/>
    </row>
    <row r="21" spans="1:35" ht="13.5" customHeight="1" x14ac:dyDescent="0.15">
      <c r="A21" s="553"/>
      <c r="B21" s="554"/>
      <c r="C21" s="555"/>
      <c r="D21" s="556"/>
      <c r="E21" s="557"/>
      <c r="F21" s="556"/>
      <c r="G21" s="557"/>
      <c r="H21" s="930" t="s">
        <v>807</v>
      </c>
      <c r="I21" s="912" t="s">
        <v>782</v>
      </c>
      <c r="J21" s="914" t="s">
        <v>794</v>
      </c>
      <c r="K21" s="914"/>
      <c r="L21" s="912" t="s">
        <v>782</v>
      </c>
      <c r="M21" s="914" t="s">
        <v>806</v>
      </c>
      <c r="N21" s="914"/>
      <c r="O21" s="740"/>
      <c r="P21" s="740"/>
      <c r="Q21" s="740"/>
      <c r="R21" s="740"/>
      <c r="S21" s="740"/>
      <c r="T21" s="740"/>
      <c r="U21" s="740"/>
      <c r="V21" s="740"/>
      <c r="W21" s="740"/>
      <c r="X21" s="757"/>
      <c r="Y21" s="562"/>
      <c r="Z21" s="560"/>
      <c r="AA21" s="560"/>
      <c r="AB21" s="561"/>
      <c r="AC21" s="562"/>
      <c r="AD21" s="560"/>
      <c r="AE21" s="560"/>
      <c r="AF21" s="561"/>
      <c r="AG21" s="122"/>
      <c r="AI21" s="525"/>
    </row>
    <row r="22" spans="1:35" x14ac:dyDescent="0.15">
      <c r="A22" s="553"/>
      <c r="B22" s="554"/>
      <c r="C22" s="555"/>
      <c r="D22" s="556"/>
      <c r="E22" s="557"/>
      <c r="F22" s="556"/>
      <c r="G22" s="557"/>
      <c r="H22" s="931"/>
      <c r="I22" s="913"/>
      <c r="J22" s="915"/>
      <c r="K22" s="915"/>
      <c r="L22" s="913"/>
      <c r="M22" s="915"/>
      <c r="N22" s="915"/>
      <c r="O22" s="746"/>
      <c r="P22" s="746"/>
      <c r="Q22" s="746"/>
      <c r="R22" s="746"/>
      <c r="S22" s="746"/>
      <c r="T22" s="746"/>
      <c r="U22" s="746"/>
      <c r="V22" s="746"/>
      <c r="W22" s="746"/>
      <c r="X22" s="758"/>
      <c r="Y22" s="562"/>
      <c r="Z22" s="560"/>
      <c r="AA22" s="560"/>
      <c r="AB22" s="561"/>
      <c r="AC22" s="562"/>
      <c r="AD22" s="560"/>
      <c r="AE22" s="560"/>
      <c r="AF22" s="561"/>
      <c r="AG22" s="122"/>
      <c r="AI22" s="525"/>
    </row>
    <row r="23" spans="1:35" x14ac:dyDescent="0.15">
      <c r="A23" s="553"/>
      <c r="B23" s="554"/>
      <c r="C23" s="555"/>
      <c r="D23" s="556"/>
      <c r="E23" s="557"/>
      <c r="F23" s="556"/>
      <c r="G23" s="557"/>
      <c r="H23" s="724" t="s">
        <v>111</v>
      </c>
      <c r="I23" s="749" t="s">
        <v>782</v>
      </c>
      <c r="J23" s="750" t="s">
        <v>794</v>
      </c>
      <c r="K23" s="751"/>
      <c r="L23" s="753" t="s">
        <v>782</v>
      </c>
      <c r="M23" s="750" t="s">
        <v>806</v>
      </c>
      <c r="N23" s="759"/>
      <c r="O23" s="759"/>
      <c r="P23" s="759"/>
      <c r="Q23" s="759"/>
      <c r="R23" s="759"/>
      <c r="S23" s="759"/>
      <c r="T23" s="759"/>
      <c r="U23" s="759"/>
      <c r="V23" s="759"/>
      <c r="W23" s="759"/>
      <c r="X23" s="760"/>
      <c r="Y23" s="562"/>
      <c r="Z23" s="560"/>
      <c r="AA23" s="560"/>
      <c r="AB23" s="561"/>
      <c r="AC23" s="562"/>
      <c r="AD23" s="560"/>
      <c r="AE23" s="560"/>
      <c r="AF23" s="561"/>
      <c r="AG23" s="122"/>
      <c r="AI23" s="525"/>
    </row>
    <row r="24" spans="1:35" x14ac:dyDescent="0.15">
      <c r="A24" s="553"/>
      <c r="B24" s="554"/>
      <c r="C24" s="555"/>
      <c r="D24" s="556"/>
      <c r="E24" s="557"/>
      <c r="F24" s="556"/>
      <c r="G24" s="557"/>
      <c r="H24" s="724" t="s">
        <v>112</v>
      </c>
      <c r="I24" s="749" t="s">
        <v>782</v>
      </c>
      <c r="J24" s="750" t="s">
        <v>794</v>
      </c>
      <c r="K24" s="751"/>
      <c r="L24" s="753" t="s">
        <v>782</v>
      </c>
      <c r="M24" s="750" t="s">
        <v>806</v>
      </c>
      <c r="N24" s="759"/>
      <c r="O24" s="759"/>
      <c r="P24" s="759"/>
      <c r="Q24" s="759"/>
      <c r="R24" s="759"/>
      <c r="S24" s="759"/>
      <c r="T24" s="759"/>
      <c r="U24" s="759"/>
      <c r="V24" s="759"/>
      <c r="W24" s="759"/>
      <c r="X24" s="760"/>
      <c r="Y24" s="562"/>
      <c r="Z24" s="560"/>
      <c r="AA24" s="560"/>
      <c r="AB24" s="561"/>
      <c r="AC24" s="562"/>
      <c r="AD24" s="560"/>
      <c r="AE24" s="560"/>
      <c r="AF24" s="561"/>
      <c r="AG24" s="122"/>
      <c r="AI24" s="525"/>
    </row>
    <row r="25" spans="1:35" x14ac:dyDescent="0.15">
      <c r="A25" s="553"/>
      <c r="B25" s="554"/>
      <c r="C25" s="555"/>
      <c r="D25" s="556"/>
      <c r="E25" s="557"/>
      <c r="F25" s="556"/>
      <c r="G25" s="557"/>
      <c r="H25" s="724" t="s">
        <v>94</v>
      </c>
      <c r="I25" s="739" t="s">
        <v>782</v>
      </c>
      <c r="J25" s="750" t="s">
        <v>794</v>
      </c>
      <c r="K25" s="750"/>
      <c r="L25" s="753" t="s">
        <v>782</v>
      </c>
      <c r="M25" s="750" t="s">
        <v>808</v>
      </c>
      <c r="N25" s="750"/>
      <c r="O25" s="751"/>
      <c r="P25" s="751"/>
      <c r="Q25" s="753" t="s">
        <v>782</v>
      </c>
      <c r="R25" s="750" t="s">
        <v>809</v>
      </c>
      <c r="S25" s="750"/>
      <c r="T25" s="751"/>
      <c r="U25" s="751"/>
      <c r="V25" s="751"/>
      <c r="W25" s="751"/>
      <c r="X25" s="756"/>
      <c r="Y25" s="562"/>
      <c r="Z25" s="560"/>
      <c r="AA25" s="560"/>
      <c r="AB25" s="561"/>
      <c r="AC25" s="562"/>
      <c r="AD25" s="560"/>
      <c r="AE25" s="560"/>
      <c r="AF25" s="561"/>
      <c r="AG25" s="122"/>
      <c r="AI25" s="525"/>
    </row>
    <row r="26" spans="1:35" ht="13.5" customHeight="1" x14ac:dyDescent="0.15">
      <c r="A26" s="553"/>
      <c r="B26" s="554"/>
      <c r="C26" s="555"/>
      <c r="D26" s="556"/>
      <c r="E26" s="557"/>
      <c r="F26" s="556"/>
      <c r="G26" s="557"/>
      <c r="H26" s="930" t="s">
        <v>120</v>
      </c>
      <c r="I26" s="912" t="s">
        <v>782</v>
      </c>
      <c r="J26" s="914" t="s">
        <v>794</v>
      </c>
      <c r="K26" s="914"/>
      <c r="L26" s="912" t="s">
        <v>782</v>
      </c>
      <c r="M26" s="914" t="s">
        <v>806</v>
      </c>
      <c r="N26" s="914"/>
      <c r="O26" s="740"/>
      <c r="P26" s="740"/>
      <c r="Q26" s="740"/>
      <c r="R26" s="740"/>
      <c r="S26" s="740"/>
      <c r="T26" s="740"/>
      <c r="U26" s="740"/>
      <c r="V26" s="740"/>
      <c r="W26" s="740"/>
      <c r="X26" s="757"/>
      <c r="Y26" s="562"/>
      <c r="Z26" s="560"/>
      <c r="AA26" s="560"/>
      <c r="AB26" s="561"/>
      <c r="AC26" s="562"/>
      <c r="AD26" s="560"/>
      <c r="AE26" s="560"/>
      <c r="AF26" s="561"/>
      <c r="AG26" s="122"/>
      <c r="AI26" s="525"/>
    </row>
    <row r="27" spans="1:35" x14ac:dyDescent="0.15">
      <c r="A27" s="553"/>
      <c r="B27" s="554"/>
      <c r="C27" s="555"/>
      <c r="D27" s="556"/>
      <c r="E27" s="557"/>
      <c r="F27" s="556"/>
      <c r="G27" s="557"/>
      <c r="H27" s="931"/>
      <c r="I27" s="913"/>
      <c r="J27" s="915"/>
      <c r="K27" s="915"/>
      <c r="L27" s="913"/>
      <c r="M27" s="915"/>
      <c r="N27" s="915"/>
      <c r="O27" s="746"/>
      <c r="P27" s="746"/>
      <c r="Q27" s="746"/>
      <c r="R27" s="746"/>
      <c r="S27" s="746"/>
      <c r="T27" s="746"/>
      <c r="U27" s="746"/>
      <c r="V27" s="746"/>
      <c r="W27" s="746"/>
      <c r="X27" s="758"/>
      <c r="Y27" s="562"/>
      <c r="Z27" s="560"/>
      <c r="AA27" s="560"/>
      <c r="AB27" s="561"/>
      <c r="AC27" s="562"/>
      <c r="AD27" s="560"/>
      <c r="AE27" s="560"/>
      <c r="AF27" s="561"/>
      <c r="AG27" s="122"/>
      <c r="AI27" s="525"/>
    </row>
    <row r="28" spans="1:35" x14ac:dyDescent="0.15">
      <c r="A28" s="553"/>
      <c r="B28" s="554"/>
      <c r="C28" s="555"/>
      <c r="D28" s="523"/>
      <c r="E28" s="523"/>
      <c r="F28" s="556"/>
      <c r="G28" s="557"/>
      <c r="H28" s="724" t="s">
        <v>87</v>
      </c>
      <c r="I28" s="749" t="s">
        <v>782</v>
      </c>
      <c r="J28" s="750" t="s">
        <v>799</v>
      </c>
      <c r="K28" s="751"/>
      <c r="L28" s="752"/>
      <c r="M28" s="753" t="s">
        <v>782</v>
      </c>
      <c r="N28" s="750" t="s">
        <v>800</v>
      </c>
      <c r="O28" s="754"/>
      <c r="P28" s="754"/>
      <c r="Q28" s="754"/>
      <c r="R28" s="754"/>
      <c r="S28" s="754"/>
      <c r="T28" s="754"/>
      <c r="U28" s="754"/>
      <c r="V28" s="754"/>
      <c r="W28" s="754"/>
      <c r="X28" s="755"/>
      <c r="Y28" s="562"/>
      <c r="Z28" s="560"/>
      <c r="AA28" s="560"/>
      <c r="AB28" s="561"/>
      <c r="AC28" s="562"/>
      <c r="AD28" s="560"/>
      <c r="AE28" s="560"/>
      <c r="AF28" s="561"/>
      <c r="AG28" s="122"/>
      <c r="AI28" s="525"/>
    </row>
    <row r="29" spans="1:35" x14ac:dyDescent="0.15">
      <c r="A29" s="553"/>
      <c r="B29" s="554"/>
      <c r="C29" s="555"/>
      <c r="D29" s="558" t="s">
        <v>782</v>
      </c>
      <c r="E29" s="557" t="s">
        <v>810</v>
      </c>
      <c r="F29" s="556"/>
      <c r="G29" s="557"/>
      <c r="H29" s="728" t="s">
        <v>113</v>
      </c>
      <c r="I29" s="749" t="s">
        <v>782</v>
      </c>
      <c r="J29" s="750" t="s">
        <v>794</v>
      </c>
      <c r="K29" s="750"/>
      <c r="L29" s="753" t="s">
        <v>782</v>
      </c>
      <c r="M29" s="750" t="s">
        <v>811</v>
      </c>
      <c r="N29" s="750"/>
      <c r="O29" s="753" t="s">
        <v>782</v>
      </c>
      <c r="P29" s="750" t="s">
        <v>812</v>
      </c>
      <c r="Q29" s="759"/>
      <c r="R29" s="759"/>
      <c r="S29" s="759"/>
      <c r="T29" s="759"/>
      <c r="U29" s="759"/>
      <c r="V29" s="759"/>
      <c r="W29" s="759"/>
      <c r="X29" s="760"/>
      <c r="Y29" s="562"/>
      <c r="Z29" s="560"/>
      <c r="AA29" s="560"/>
      <c r="AB29" s="561"/>
      <c r="AC29" s="562"/>
      <c r="AD29" s="560"/>
      <c r="AE29" s="560"/>
      <c r="AF29" s="561"/>
      <c r="AG29" s="122"/>
      <c r="AI29" s="525"/>
    </row>
    <row r="30" spans="1:35" x14ac:dyDescent="0.15">
      <c r="A30" s="553"/>
      <c r="B30" s="554"/>
      <c r="C30" s="555" t="s">
        <v>813</v>
      </c>
      <c r="D30" s="558" t="s">
        <v>782</v>
      </c>
      <c r="E30" s="557" t="s">
        <v>814</v>
      </c>
      <c r="F30" s="558" t="s">
        <v>782</v>
      </c>
      <c r="G30" s="557" t="s">
        <v>815</v>
      </c>
      <c r="H30" s="728" t="s">
        <v>143</v>
      </c>
      <c r="I30" s="749" t="s">
        <v>782</v>
      </c>
      <c r="J30" s="750" t="s">
        <v>794</v>
      </c>
      <c r="K30" s="751"/>
      <c r="L30" s="753" t="s">
        <v>782</v>
      </c>
      <c r="M30" s="750" t="s">
        <v>811</v>
      </c>
      <c r="N30" s="759"/>
      <c r="O30" s="753" t="s">
        <v>782</v>
      </c>
      <c r="P30" s="750" t="s">
        <v>816</v>
      </c>
      <c r="Q30" s="759"/>
      <c r="R30" s="753" t="s">
        <v>782</v>
      </c>
      <c r="S30" s="750" t="s">
        <v>817</v>
      </c>
      <c r="T30" s="759"/>
      <c r="U30" s="753"/>
      <c r="V30" s="750"/>
      <c r="W30" s="759"/>
      <c r="X30" s="753"/>
      <c r="Y30" s="562"/>
      <c r="Z30" s="560"/>
      <c r="AA30" s="560"/>
      <c r="AB30" s="561"/>
      <c r="AC30" s="562"/>
      <c r="AD30" s="560"/>
      <c r="AE30" s="560"/>
      <c r="AF30" s="561"/>
      <c r="AG30" s="122"/>
      <c r="AI30" s="525"/>
    </row>
    <row r="31" spans="1:35" x14ac:dyDescent="0.15">
      <c r="A31" s="558" t="s">
        <v>782</v>
      </c>
      <c r="B31" s="554">
        <v>54</v>
      </c>
      <c r="C31" s="555" t="s">
        <v>818</v>
      </c>
      <c r="D31" s="556"/>
      <c r="E31" s="557" t="s">
        <v>819</v>
      </c>
      <c r="F31" s="558" t="s">
        <v>782</v>
      </c>
      <c r="G31" s="557" t="s">
        <v>820</v>
      </c>
      <c r="H31" s="726" t="s">
        <v>144</v>
      </c>
      <c r="I31" s="749" t="s">
        <v>782</v>
      </c>
      <c r="J31" s="750" t="s">
        <v>794</v>
      </c>
      <c r="K31" s="751"/>
      <c r="L31" s="753" t="s">
        <v>782</v>
      </c>
      <c r="M31" s="750" t="s">
        <v>806</v>
      </c>
      <c r="N31" s="759"/>
      <c r="O31" s="759"/>
      <c r="P31" s="759"/>
      <c r="Q31" s="759"/>
      <c r="R31" s="759"/>
      <c r="S31" s="759"/>
      <c r="T31" s="759"/>
      <c r="U31" s="759"/>
      <c r="V31" s="759"/>
      <c r="W31" s="759"/>
      <c r="X31" s="760"/>
      <c r="Y31" s="562"/>
      <c r="Z31" s="560"/>
      <c r="AA31" s="560"/>
      <c r="AB31" s="561"/>
      <c r="AC31" s="562"/>
      <c r="AD31" s="560"/>
      <c r="AE31" s="560"/>
      <c r="AF31" s="561"/>
      <c r="AG31" s="122"/>
      <c r="AI31" s="525"/>
    </row>
    <row r="32" spans="1:35" x14ac:dyDescent="0.15">
      <c r="A32" s="553"/>
      <c r="B32" s="554"/>
      <c r="C32" s="555" t="s">
        <v>821</v>
      </c>
      <c r="D32" s="558" t="s">
        <v>782</v>
      </c>
      <c r="E32" s="557" t="s">
        <v>822</v>
      </c>
      <c r="F32" s="556"/>
      <c r="G32" s="557"/>
      <c r="H32" s="724" t="s">
        <v>100</v>
      </c>
      <c r="I32" s="749" t="s">
        <v>782</v>
      </c>
      <c r="J32" s="750" t="s">
        <v>794</v>
      </c>
      <c r="K32" s="751"/>
      <c r="L32" s="753" t="s">
        <v>782</v>
      </c>
      <c r="M32" s="750" t="s">
        <v>806</v>
      </c>
      <c r="N32" s="759"/>
      <c r="O32" s="759"/>
      <c r="P32" s="759"/>
      <c r="Q32" s="759"/>
      <c r="R32" s="759"/>
      <c r="S32" s="759"/>
      <c r="T32" s="759"/>
      <c r="U32" s="759"/>
      <c r="V32" s="759"/>
      <c r="W32" s="759"/>
      <c r="X32" s="760"/>
      <c r="Y32" s="562"/>
      <c r="Z32" s="560"/>
      <c r="AA32" s="560"/>
      <c r="AB32" s="561"/>
      <c r="AC32" s="562"/>
      <c r="AD32" s="560"/>
      <c r="AE32" s="560"/>
      <c r="AF32" s="561"/>
      <c r="AG32" s="122"/>
      <c r="AI32" s="525"/>
    </row>
    <row r="33" spans="1:35" x14ac:dyDescent="0.15">
      <c r="A33" s="553"/>
      <c r="B33" s="554"/>
      <c r="C33" s="555"/>
      <c r="D33" s="558" t="s">
        <v>782</v>
      </c>
      <c r="E33" s="557" t="s">
        <v>823</v>
      </c>
      <c r="F33" s="556"/>
      <c r="G33" s="557"/>
      <c r="H33" s="724" t="s">
        <v>88</v>
      </c>
      <c r="I33" s="749" t="s">
        <v>782</v>
      </c>
      <c r="J33" s="750" t="s">
        <v>794</v>
      </c>
      <c r="K33" s="751"/>
      <c r="L33" s="753" t="s">
        <v>782</v>
      </c>
      <c r="M33" s="750" t="s">
        <v>806</v>
      </c>
      <c r="N33" s="759"/>
      <c r="O33" s="759"/>
      <c r="P33" s="759"/>
      <c r="Q33" s="759"/>
      <c r="R33" s="759"/>
      <c r="S33" s="759"/>
      <c r="T33" s="759"/>
      <c r="U33" s="759"/>
      <c r="V33" s="759"/>
      <c r="W33" s="759"/>
      <c r="X33" s="760"/>
      <c r="Y33" s="562"/>
      <c r="Z33" s="560"/>
      <c r="AA33" s="560"/>
      <c r="AB33" s="561"/>
      <c r="AC33" s="562"/>
      <c r="AD33" s="560"/>
      <c r="AE33" s="560"/>
      <c r="AF33" s="561"/>
      <c r="AG33" s="122"/>
      <c r="AI33" s="525"/>
    </row>
    <row r="34" spans="1:35" x14ac:dyDescent="0.15">
      <c r="A34" s="553"/>
      <c r="B34" s="554"/>
      <c r="C34" s="555"/>
      <c r="D34" s="556"/>
      <c r="E34" s="557" t="s">
        <v>824</v>
      </c>
      <c r="F34" s="556"/>
      <c r="G34" s="557"/>
      <c r="H34" s="724" t="s">
        <v>89</v>
      </c>
      <c r="I34" s="749" t="s">
        <v>782</v>
      </c>
      <c r="J34" s="750" t="s">
        <v>794</v>
      </c>
      <c r="K34" s="751"/>
      <c r="L34" s="753" t="s">
        <v>782</v>
      </c>
      <c r="M34" s="750" t="s">
        <v>806</v>
      </c>
      <c r="N34" s="759"/>
      <c r="O34" s="759"/>
      <c r="P34" s="759"/>
      <c r="Q34" s="759"/>
      <c r="R34" s="759"/>
      <c r="S34" s="759"/>
      <c r="T34" s="759"/>
      <c r="U34" s="759"/>
      <c r="V34" s="759"/>
      <c r="W34" s="759"/>
      <c r="X34" s="760"/>
      <c r="Y34" s="562"/>
      <c r="Z34" s="560"/>
      <c r="AA34" s="560"/>
      <c r="AB34" s="561"/>
      <c r="AC34" s="562"/>
      <c r="AD34" s="560"/>
      <c r="AE34" s="560"/>
      <c r="AF34" s="561"/>
      <c r="AG34" s="122"/>
      <c r="AI34" s="525"/>
    </row>
    <row r="35" spans="1:35" x14ac:dyDescent="0.15">
      <c r="A35" s="553"/>
      <c r="B35" s="554"/>
      <c r="C35" s="555"/>
      <c r="D35" s="556"/>
      <c r="E35" s="557"/>
      <c r="F35" s="556"/>
      <c r="G35" s="557"/>
      <c r="H35" s="724" t="s">
        <v>119</v>
      </c>
      <c r="I35" s="739" t="s">
        <v>782</v>
      </c>
      <c r="J35" s="750" t="s">
        <v>794</v>
      </c>
      <c r="K35" s="750"/>
      <c r="L35" s="753" t="s">
        <v>782</v>
      </c>
      <c r="M35" s="750" t="s">
        <v>825</v>
      </c>
      <c r="N35" s="750"/>
      <c r="O35" s="742" t="s">
        <v>782</v>
      </c>
      <c r="P35" s="750" t="s">
        <v>826</v>
      </c>
      <c r="Q35" s="759"/>
      <c r="R35" s="759"/>
      <c r="S35" s="759"/>
      <c r="T35" s="759"/>
      <c r="U35" s="759"/>
      <c r="V35" s="759"/>
      <c r="W35" s="759"/>
      <c r="X35" s="760"/>
      <c r="Y35" s="562"/>
      <c r="Z35" s="560"/>
      <c r="AA35" s="560"/>
      <c r="AB35" s="561"/>
      <c r="AC35" s="562"/>
      <c r="AD35" s="560"/>
      <c r="AE35" s="560"/>
      <c r="AF35" s="561"/>
      <c r="AG35" s="122"/>
      <c r="AI35" s="525"/>
    </row>
    <row r="36" spans="1:35" x14ac:dyDescent="0.15">
      <c r="A36" s="553"/>
      <c r="B36" s="554"/>
      <c r="C36" s="555"/>
      <c r="D36" s="556"/>
      <c r="E36" s="557"/>
      <c r="F36" s="556"/>
      <c r="G36" s="557"/>
      <c r="H36" s="726" t="s">
        <v>145</v>
      </c>
      <c r="I36" s="749" t="s">
        <v>782</v>
      </c>
      <c r="J36" s="750" t="s">
        <v>794</v>
      </c>
      <c r="K36" s="751"/>
      <c r="L36" s="753" t="s">
        <v>782</v>
      </c>
      <c r="M36" s="750" t="s">
        <v>806</v>
      </c>
      <c r="N36" s="759"/>
      <c r="O36" s="759"/>
      <c r="P36" s="759"/>
      <c r="Q36" s="759"/>
      <c r="R36" s="759"/>
      <c r="S36" s="759"/>
      <c r="T36" s="759"/>
      <c r="U36" s="759"/>
      <c r="V36" s="759"/>
      <c r="W36" s="759"/>
      <c r="X36" s="760"/>
      <c r="Y36" s="562"/>
      <c r="Z36" s="560"/>
      <c r="AA36" s="560"/>
      <c r="AB36" s="561"/>
      <c r="AC36" s="562"/>
      <c r="AD36" s="560"/>
      <c r="AE36" s="560"/>
      <c r="AF36" s="561"/>
      <c r="AG36" s="122"/>
      <c r="AI36" s="525"/>
    </row>
    <row r="37" spans="1:35" x14ac:dyDescent="0.15">
      <c r="A37" s="553"/>
      <c r="B37" s="554"/>
      <c r="C37" s="555"/>
      <c r="D37" s="556"/>
      <c r="E37" s="557"/>
      <c r="F37" s="556"/>
      <c r="G37" s="557"/>
      <c r="H37" s="724" t="s">
        <v>95</v>
      </c>
      <c r="I37" s="749" t="s">
        <v>782</v>
      </c>
      <c r="J37" s="750" t="s">
        <v>794</v>
      </c>
      <c r="K37" s="751"/>
      <c r="L37" s="753" t="s">
        <v>782</v>
      </c>
      <c r="M37" s="750" t="s">
        <v>806</v>
      </c>
      <c r="N37" s="759"/>
      <c r="O37" s="759"/>
      <c r="P37" s="759"/>
      <c r="Q37" s="759"/>
      <c r="R37" s="759"/>
      <c r="S37" s="759"/>
      <c r="T37" s="759"/>
      <c r="U37" s="759"/>
      <c r="V37" s="759"/>
      <c r="W37" s="759"/>
      <c r="X37" s="760"/>
      <c r="Y37" s="562"/>
      <c r="Z37" s="560"/>
      <c r="AA37" s="560"/>
      <c r="AB37" s="561"/>
      <c r="AC37" s="562"/>
      <c r="AD37" s="560"/>
      <c r="AE37" s="560"/>
      <c r="AF37" s="561"/>
      <c r="AG37" s="122"/>
      <c r="AI37" s="525"/>
    </row>
    <row r="38" spans="1:35" x14ac:dyDescent="0.15">
      <c r="A38" s="553"/>
      <c r="B38" s="554"/>
      <c r="C38" s="555"/>
      <c r="D38" s="556"/>
      <c r="E38" s="557"/>
      <c r="F38" s="556"/>
      <c r="G38" s="557"/>
      <c r="H38" s="724" t="s">
        <v>108</v>
      </c>
      <c r="I38" s="749" t="s">
        <v>782</v>
      </c>
      <c r="J38" s="750" t="s">
        <v>794</v>
      </c>
      <c r="K38" s="751"/>
      <c r="L38" s="753" t="s">
        <v>782</v>
      </c>
      <c r="M38" s="750" t="s">
        <v>806</v>
      </c>
      <c r="N38" s="759"/>
      <c r="O38" s="759"/>
      <c r="P38" s="759"/>
      <c r="Q38" s="759"/>
      <c r="R38" s="759"/>
      <c r="S38" s="759"/>
      <c r="T38" s="759"/>
      <c r="U38" s="759"/>
      <c r="V38" s="759"/>
      <c r="W38" s="759"/>
      <c r="X38" s="760"/>
      <c r="Y38" s="562"/>
      <c r="Z38" s="560"/>
      <c r="AA38" s="560"/>
      <c r="AB38" s="561"/>
      <c r="AC38" s="562"/>
      <c r="AD38" s="560"/>
      <c r="AE38" s="560"/>
      <c r="AF38" s="561"/>
      <c r="AG38" s="122"/>
      <c r="AI38" s="525"/>
    </row>
    <row r="39" spans="1:35" x14ac:dyDescent="0.15">
      <c r="A39" s="553"/>
      <c r="B39" s="554"/>
      <c r="C39" s="555"/>
      <c r="D39" s="556"/>
      <c r="E39" s="557"/>
      <c r="F39" s="556"/>
      <c r="G39" s="557"/>
      <c r="H39" s="724" t="s">
        <v>90</v>
      </c>
      <c r="I39" s="739" t="s">
        <v>782</v>
      </c>
      <c r="J39" s="750" t="s">
        <v>794</v>
      </c>
      <c r="K39" s="750"/>
      <c r="L39" s="753" t="s">
        <v>782</v>
      </c>
      <c r="M39" s="750" t="s">
        <v>825</v>
      </c>
      <c r="N39" s="750"/>
      <c r="O39" s="742" t="s">
        <v>782</v>
      </c>
      <c r="P39" s="750" t="s">
        <v>826</v>
      </c>
      <c r="Q39" s="759"/>
      <c r="R39" s="759"/>
      <c r="S39" s="759"/>
      <c r="T39" s="759"/>
      <c r="U39" s="759"/>
      <c r="V39" s="759"/>
      <c r="W39" s="759"/>
      <c r="X39" s="760"/>
      <c r="Y39" s="562"/>
      <c r="Z39" s="560"/>
      <c r="AA39" s="560"/>
      <c r="AB39" s="561"/>
      <c r="AC39" s="562"/>
      <c r="AD39" s="560"/>
      <c r="AE39" s="560"/>
      <c r="AF39" s="561"/>
      <c r="AG39" s="122"/>
      <c r="AI39" s="525"/>
    </row>
    <row r="40" spans="1:35" x14ac:dyDescent="0.15">
      <c r="A40" s="553"/>
      <c r="B40" s="554"/>
      <c r="C40" s="555"/>
      <c r="D40" s="556"/>
      <c r="E40" s="557"/>
      <c r="F40" s="556"/>
      <c r="G40" s="557"/>
      <c r="H40" s="724" t="s">
        <v>91</v>
      </c>
      <c r="I40" s="749" t="s">
        <v>782</v>
      </c>
      <c r="J40" s="750" t="s">
        <v>799</v>
      </c>
      <c r="K40" s="751"/>
      <c r="L40" s="752"/>
      <c r="M40" s="753" t="s">
        <v>782</v>
      </c>
      <c r="N40" s="750" t="s">
        <v>800</v>
      </c>
      <c r="O40" s="754"/>
      <c r="P40" s="754"/>
      <c r="Q40" s="754"/>
      <c r="R40" s="754"/>
      <c r="S40" s="754"/>
      <c r="T40" s="754"/>
      <c r="U40" s="754"/>
      <c r="V40" s="754"/>
      <c r="W40" s="754"/>
      <c r="X40" s="755"/>
      <c r="Y40" s="562"/>
      <c r="Z40" s="560"/>
      <c r="AA40" s="560"/>
      <c r="AB40" s="561"/>
      <c r="AC40" s="562"/>
      <c r="AD40" s="560"/>
      <c r="AE40" s="560"/>
      <c r="AF40" s="561"/>
      <c r="AG40" s="122"/>
      <c r="AI40" s="525"/>
    </row>
    <row r="41" spans="1:35" x14ac:dyDescent="0.15">
      <c r="A41" s="553"/>
      <c r="B41" s="554"/>
      <c r="C41" s="555"/>
      <c r="D41" s="556"/>
      <c r="E41" s="557"/>
      <c r="F41" s="556"/>
      <c r="G41" s="557"/>
      <c r="H41" s="724" t="s">
        <v>93</v>
      </c>
      <c r="I41" s="749" t="s">
        <v>782</v>
      </c>
      <c r="J41" s="750" t="s">
        <v>794</v>
      </c>
      <c r="K41" s="751"/>
      <c r="L41" s="753" t="s">
        <v>782</v>
      </c>
      <c r="M41" s="750" t="s">
        <v>806</v>
      </c>
      <c r="N41" s="759"/>
      <c r="O41" s="759"/>
      <c r="P41" s="759"/>
      <c r="Q41" s="759"/>
      <c r="R41" s="759"/>
      <c r="S41" s="759"/>
      <c r="T41" s="759"/>
      <c r="U41" s="759"/>
      <c r="V41" s="759"/>
      <c r="W41" s="759"/>
      <c r="X41" s="760"/>
      <c r="Y41" s="562"/>
      <c r="Z41" s="560"/>
      <c r="AA41" s="560"/>
      <c r="AB41" s="561"/>
      <c r="AC41" s="562"/>
      <c r="AD41" s="560"/>
      <c r="AE41" s="560"/>
      <c r="AF41" s="561"/>
      <c r="AG41" s="122"/>
      <c r="AI41" s="525"/>
    </row>
    <row r="42" spans="1:35" x14ac:dyDescent="0.15">
      <c r="A42" s="553"/>
      <c r="B42" s="554"/>
      <c r="C42" s="555"/>
      <c r="D42" s="556"/>
      <c r="E42" s="557"/>
      <c r="F42" s="556"/>
      <c r="G42" s="557"/>
      <c r="H42" s="724" t="s">
        <v>97</v>
      </c>
      <c r="I42" s="739" t="s">
        <v>782</v>
      </c>
      <c r="J42" s="750" t="s">
        <v>794</v>
      </c>
      <c r="K42" s="750"/>
      <c r="L42" s="753" t="s">
        <v>782</v>
      </c>
      <c r="M42" s="750" t="s">
        <v>825</v>
      </c>
      <c r="N42" s="750"/>
      <c r="O42" s="742" t="s">
        <v>782</v>
      </c>
      <c r="P42" s="750" t="s">
        <v>826</v>
      </c>
      <c r="Q42" s="759"/>
      <c r="R42" s="759"/>
      <c r="S42" s="759"/>
      <c r="T42" s="759"/>
      <c r="U42" s="759"/>
      <c r="V42" s="759"/>
      <c r="W42" s="759"/>
      <c r="X42" s="760"/>
      <c r="Y42" s="562"/>
      <c r="Z42" s="560"/>
      <c r="AA42" s="560"/>
      <c r="AB42" s="561"/>
      <c r="AC42" s="562"/>
      <c r="AD42" s="560"/>
      <c r="AE42" s="560"/>
      <c r="AF42" s="561"/>
      <c r="AG42" s="122"/>
      <c r="AI42" s="525"/>
    </row>
    <row r="43" spans="1:35" x14ac:dyDescent="0.15">
      <c r="A43" s="553"/>
      <c r="B43" s="554"/>
      <c r="C43" s="555"/>
      <c r="D43" s="556"/>
      <c r="E43" s="557"/>
      <c r="F43" s="556"/>
      <c r="G43" s="557"/>
      <c r="H43" s="726" t="s">
        <v>827</v>
      </c>
      <c r="I43" s="749" t="s">
        <v>782</v>
      </c>
      <c r="J43" s="750" t="s">
        <v>794</v>
      </c>
      <c r="K43" s="750"/>
      <c r="L43" s="753" t="s">
        <v>782</v>
      </c>
      <c r="M43" s="750" t="s">
        <v>825</v>
      </c>
      <c r="N43" s="750"/>
      <c r="O43" s="753" t="s">
        <v>782</v>
      </c>
      <c r="P43" s="750" t="s">
        <v>826</v>
      </c>
      <c r="Q43" s="751"/>
      <c r="R43" s="751"/>
      <c r="S43" s="751"/>
      <c r="T43" s="751"/>
      <c r="U43" s="751"/>
      <c r="V43" s="751"/>
      <c r="W43" s="751"/>
      <c r="X43" s="756"/>
      <c r="Y43" s="562"/>
      <c r="Z43" s="560"/>
      <c r="AA43" s="560"/>
      <c r="AB43" s="561"/>
      <c r="AC43" s="562"/>
      <c r="AD43" s="560"/>
      <c r="AE43" s="560"/>
      <c r="AF43" s="561"/>
      <c r="AG43" s="122"/>
      <c r="AI43" s="525"/>
    </row>
    <row r="44" spans="1:35" x14ac:dyDescent="0.15">
      <c r="A44" s="553"/>
      <c r="B44" s="554"/>
      <c r="C44" s="555"/>
      <c r="D44" s="556"/>
      <c r="E44" s="557"/>
      <c r="F44" s="556"/>
      <c r="G44" s="557"/>
      <c r="H44" s="726" t="s">
        <v>146</v>
      </c>
      <c r="I44" s="749" t="s">
        <v>782</v>
      </c>
      <c r="J44" s="750" t="s">
        <v>794</v>
      </c>
      <c r="K44" s="751"/>
      <c r="L44" s="753" t="s">
        <v>782</v>
      </c>
      <c r="M44" s="750" t="s">
        <v>806</v>
      </c>
      <c r="N44" s="759"/>
      <c r="O44" s="759"/>
      <c r="P44" s="759"/>
      <c r="Q44" s="759"/>
      <c r="R44" s="759"/>
      <c r="S44" s="759"/>
      <c r="T44" s="759"/>
      <c r="U44" s="759"/>
      <c r="V44" s="759"/>
      <c r="W44" s="759"/>
      <c r="X44" s="760"/>
      <c r="Y44" s="562"/>
      <c r="Z44" s="560"/>
      <c r="AA44" s="560"/>
      <c r="AB44" s="561"/>
      <c r="AC44" s="562"/>
      <c r="AD44" s="560"/>
      <c r="AE44" s="560"/>
      <c r="AF44" s="561"/>
      <c r="AG44" s="122"/>
      <c r="AI44" s="525"/>
    </row>
    <row r="45" spans="1:35" x14ac:dyDescent="0.15">
      <c r="A45" s="553"/>
      <c r="B45" s="554"/>
      <c r="C45" s="555"/>
      <c r="D45" s="556"/>
      <c r="E45" s="557"/>
      <c r="F45" s="556"/>
      <c r="G45" s="557"/>
      <c r="H45" s="729" t="s">
        <v>147</v>
      </c>
      <c r="I45" s="749" t="s">
        <v>782</v>
      </c>
      <c r="J45" s="750" t="s">
        <v>794</v>
      </c>
      <c r="K45" s="751"/>
      <c r="L45" s="753" t="s">
        <v>782</v>
      </c>
      <c r="M45" s="750" t="s">
        <v>806</v>
      </c>
      <c r="N45" s="759"/>
      <c r="O45" s="759"/>
      <c r="P45" s="759"/>
      <c r="Q45" s="759"/>
      <c r="R45" s="759"/>
      <c r="S45" s="759"/>
      <c r="T45" s="759"/>
      <c r="U45" s="759"/>
      <c r="V45" s="759"/>
      <c r="W45" s="759"/>
      <c r="X45" s="760"/>
      <c r="Y45" s="562"/>
      <c r="Z45" s="560"/>
      <c r="AA45" s="560"/>
      <c r="AB45" s="561"/>
      <c r="AC45" s="562"/>
      <c r="AD45" s="560"/>
      <c r="AE45" s="560"/>
      <c r="AF45" s="561"/>
      <c r="AG45" s="122"/>
      <c r="AI45" s="525"/>
    </row>
    <row r="46" spans="1:35" x14ac:dyDescent="0.15">
      <c r="A46" s="553"/>
      <c r="B46" s="554"/>
      <c r="C46" s="555"/>
      <c r="D46" s="556"/>
      <c r="E46" s="557"/>
      <c r="F46" s="556"/>
      <c r="G46" s="557"/>
      <c r="H46" s="726" t="s">
        <v>148</v>
      </c>
      <c r="I46" s="749" t="s">
        <v>782</v>
      </c>
      <c r="J46" s="750" t="s">
        <v>794</v>
      </c>
      <c r="K46" s="751"/>
      <c r="L46" s="753" t="s">
        <v>782</v>
      </c>
      <c r="M46" s="750" t="s">
        <v>806</v>
      </c>
      <c r="N46" s="759"/>
      <c r="O46" s="759"/>
      <c r="P46" s="759"/>
      <c r="Q46" s="759"/>
      <c r="R46" s="759"/>
      <c r="S46" s="759"/>
      <c r="T46" s="759"/>
      <c r="U46" s="759"/>
      <c r="V46" s="759"/>
      <c r="W46" s="759"/>
      <c r="X46" s="760"/>
      <c r="Y46" s="562"/>
      <c r="Z46" s="560"/>
      <c r="AA46" s="560"/>
      <c r="AB46" s="561"/>
      <c r="AC46" s="562"/>
      <c r="AD46" s="560"/>
      <c r="AE46" s="560"/>
      <c r="AF46" s="561"/>
      <c r="AG46" s="122"/>
      <c r="AI46" s="525"/>
    </row>
    <row r="47" spans="1:35" x14ac:dyDescent="0.15">
      <c r="A47" s="553"/>
      <c r="B47" s="554"/>
      <c r="C47" s="555"/>
      <c r="D47" s="556"/>
      <c r="E47" s="557"/>
      <c r="F47" s="556"/>
      <c r="G47" s="557"/>
      <c r="H47" s="726" t="s">
        <v>142</v>
      </c>
      <c r="I47" s="749" t="s">
        <v>782</v>
      </c>
      <c r="J47" s="750" t="s">
        <v>794</v>
      </c>
      <c r="K47" s="751"/>
      <c r="L47" s="753" t="s">
        <v>782</v>
      </c>
      <c r="M47" s="750" t="s">
        <v>806</v>
      </c>
      <c r="N47" s="759"/>
      <c r="O47" s="759"/>
      <c r="P47" s="759"/>
      <c r="Q47" s="759"/>
      <c r="R47" s="759"/>
      <c r="S47" s="759"/>
      <c r="T47" s="759"/>
      <c r="U47" s="759"/>
      <c r="V47" s="759"/>
      <c r="W47" s="759"/>
      <c r="X47" s="760"/>
      <c r="Y47" s="562"/>
      <c r="Z47" s="560"/>
      <c r="AA47" s="560"/>
      <c r="AB47" s="561"/>
      <c r="AC47" s="562"/>
      <c r="AD47" s="560"/>
      <c r="AE47" s="560"/>
      <c r="AF47" s="561"/>
      <c r="AG47" s="122"/>
      <c r="AI47" s="525"/>
    </row>
    <row r="48" spans="1:35" x14ac:dyDescent="0.15">
      <c r="A48" s="553"/>
      <c r="B48" s="554"/>
      <c r="C48" s="555"/>
      <c r="D48" s="556"/>
      <c r="E48" s="557"/>
      <c r="F48" s="556"/>
      <c r="G48" s="557"/>
      <c r="H48" s="726" t="s">
        <v>117</v>
      </c>
      <c r="I48" s="749" t="s">
        <v>782</v>
      </c>
      <c r="J48" s="750" t="s">
        <v>794</v>
      </c>
      <c r="K48" s="751"/>
      <c r="L48" s="753" t="s">
        <v>782</v>
      </c>
      <c r="M48" s="750" t="s">
        <v>806</v>
      </c>
      <c r="N48" s="759"/>
      <c r="O48" s="759"/>
      <c r="P48" s="759"/>
      <c r="Q48" s="759"/>
      <c r="R48" s="759"/>
      <c r="S48" s="759"/>
      <c r="T48" s="759"/>
      <c r="U48" s="759"/>
      <c r="V48" s="759"/>
      <c r="W48" s="759"/>
      <c r="X48" s="760"/>
      <c r="Y48" s="562"/>
      <c r="Z48" s="560"/>
      <c r="AA48" s="560"/>
      <c r="AB48" s="561"/>
      <c r="AC48" s="562"/>
      <c r="AD48" s="560"/>
      <c r="AE48" s="560"/>
      <c r="AF48" s="561"/>
      <c r="AG48" s="122"/>
      <c r="AI48" s="525"/>
    </row>
    <row r="49" spans="1:35" x14ac:dyDescent="0.15">
      <c r="A49" s="553"/>
      <c r="B49" s="554"/>
      <c r="C49" s="555"/>
      <c r="D49" s="558"/>
      <c r="E49" s="557"/>
      <c r="F49" s="556"/>
      <c r="G49" s="557"/>
      <c r="H49" s="726" t="s">
        <v>828</v>
      </c>
      <c r="I49" s="749" t="s">
        <v>782</v>
      </c>
      <c r="J49" s="750" t="s">
        <v>794</v>
      </c>
      <c r="K49" s="750"/>
      <c r="L49" s="753" t="s">
        <v>782</v>
      </c>
      <c r="M49" s="746" t="s">
        <v>806</v>
      </c>
      <c r="N49" s="750"/>
      <c r="O49" s="750"/>
      <c r="P49" s="750"/>
      <c r="Q49" s="751"/>
      <c r="R49" s="751"/>
      <c r="S49" s="751"/>
      <c r="T49" s="751"/>
      <c r="U49" s="751"/>
      <c r="V49" s="751"/>
      <c r="W49" s="751"/>
      <c r="X49" s="756"/>
      <c r="Y49" s="562"/>
      <c r="Z49" s="560"/>
      <c r="AA49" s="560"/>
      <c r="AB49" s="561"/>
      <c r="AC49" s="562"/>
      <c r="AD49" s="560"/>
      <c r="AE49" s="560"/>
      <c r="AF49" s="561"/>
      <c r="AG49" s="122"/>
      <c r="AI49" s="525"/>
    </row>
    <row r="50" spans="1:35" x14ac:dyDescent="0.15">
      <c r="A50" s="553"/>
      <c r="B50" s="554"/>
      <c r="C50" s="555"/>
      <c r="D50" s="558"/>
      <c r="E50" s="557"/>
      <c r="F50" s="556"/>
      <c r="G50" s="557"/>
      <c r="H50" s="726" t="s">
        <v>829</v>
      </c>
      <c r="I50" s="749" t="s">
        <v>782</v>
      </c>
      <c r="J50" s="750" t="s">
        <v>794</v>
      </c>
      <c r="K50" s="750"/>
      <c r="L50" s="753" t="s">
        <v>782</v>
      </c>
      <c r="M50" s="746" t="s">
        <v>806</v>
      </c>
      <c r="N50" s="750"/>
      <c r="O50" s="750"/>
      <c r="P50" s="750"/>
      <c r="Q50" s="751"/>
      <c r="R50" s="751"/>
      <c r="S50" s="751"/>
      <c r="T50" s="751"/>
      <c r="U50" s="751"/>
      <c r="V50" s="751"/>
      <c r="W50" s="751"/>
      <c r="X50" s="756"/>
      <c r="Y50" s="562"/>
      <c r="Z50" s="560"/>
      <c r="AA50" s="560"/>
      <c r="AB50" s="561"/>
      <c r="AC50" s="562"/>
      <c r="AD50" s="560"/>
      <c r="AE50" s="560"/>
      <c r="AF50" s="561"/>
      <c r="AG50" s="122"/>
      <c r="AI50" s="525"/>
    </row>
    <row r="51" spans="1:35" x14ac:dyDescent="0.15">
      <c r="A51" s="558"/>
      <c r="B51" s="554"/>
      <c r="C51" s="555"/>
      <c r="D51" s="558"/>
      <c r="E51" s="557"/>
      <c r="F51" s="556"/>
      <c r="G51" s="567"/>
      <c r="H51" s="730" t="s">
        <v>830</v>
      </c>
      <c r="I51" s="749" t="s">
        <v>782</v>
      </c>
      <c r="J51" s="750" t="s">
        <v>794</v>
      </c>
      <c r="K51" s="750"/>
      <c r="L51" s="753" t="s">
        <v>782</v>
      </c>
      <c r="M51" s="750" t="s">
        <v>825</v>
      </c>
      <c r="N51" s="750"/>
      <c r="O51" s="753" t="s">
        <v>782</v>
      </c>
      <c r="P51" s="750" t="s">
        <v>826</v>
      </c>
      <c r="Q51" s="754"/>
      <c r="R51" s="754"/>
      <c r="S51" s="754"/>
      <c r="T51" s="754"/>
      <c r="U51" s="761"/>
      <c r="V51" s="761"/>
      <c r="W51" s="761"/>
      <c r="X51" s="762"/>
      <c r="Y51" s="562"/>
      <c r="Z51" s="560"/>
      <c r="AA51" s="560"/>
      <c r="AB51" s="561"/>
      <c r="AC51" s="562"/>
      <c r="AD51" s="560"/>
      <c r="AE51" s="560"/>
      <c r="AF51" s="561"/>
      <c r="AG51" s="122"/>
      <c r="AI51" s="525"/>
    </row>
    <row r="52" spans="1:35" x14ac:dyDescent="0.15">
      <c r="A52" s="553"/>
      <c r="B52" s="554"/>
      <c r="C52" s="555"/>
      <c r="D52" s="556"/>
      <c r="E52" s="557"/>
      <c r="F52" s="556"/>
      <c r="G52" s="557"/>
      <c r="H52" s="724" t="s">
        <v>98</v>
      </c>
      <c r="I52" s="749" t="s">
        <v>782</v>
      </c>
      <c r="J52" s="750" t="s">
        <v>794</v>
      </c>
      <c r="K52" s="750"/>
      <c r="L52" s="753" t="s">
        <v>782</v>
      </c>
      <c r="M52" s="750" t="s">
        <v>831</v>
      </c>
      <c r="N52" s="750"/>
      <c r="O52" s="753" t="s">
        <v>782</v>
      </c>
      <c r="P52" s="750" t="s">
        <v>832</v>
      </c>
      <c r="Q52" s="759"/>
      <c r="R52" s="753" t="s">
        <v>782</v>
      </c>
      <c r="S52" s="750" t="s">
        <v>833</v>
      </c>
      <c r="T52" s="759"/>
      <c r="U52" s="759"/>
      <c r="V52" s="759"/>
      <c r="W52" s="759"/>
      <c r="X52" s="760"/>
      <c r="Y52" s="562"/>
      <c r="Z52" s="560"/>
      <c r="AA52" s="560"/>
      <c r="AB52" s="561"/>
      <c r="AC52" s="562"/>
      <c r="AD52" s="560"/>
      <c r="AE52" s="560"/>
      <c r="AF52" s="561"/>
      <c r="AG52" s="122"/>
      <c r="AI52" s="525"/>
    </row>
    <row r="53" spans="1:35" ht="18" x14ac:dyDescent="0.15">
      <c r="A53" s="771"/>
      <c r="B53" s="772"/>
      <c r="C53" s="773"/>
      <c r="D53" s="540"/>
      <c r="E53" s="546"/>
      <c r="F53" s="774"/>
      <c r="G53" s="775"/>
      <c r="H53" s="731" t="s">
        <v>834</v>
      </c>
      <c r="I53" s="763" t="s">
        <v>782</v>
      </c>
      <c r="J53" s="764" t="s">
        <v>794</v>
      </c>
      <c r="K53" s="764"/>
      <c r="L53" s="765" t="s">
        <v>782</v>
      </c>
      <c r="M53" s="764" t="s">
        <v>835</v>
      </c>
      <c r="N53" s="766"/>
      <c r="O53" s="765" t="s">
        <v>782</v>
      </c>
      <c r="P53" s="767" t="s">
        <v>836</v>
      </c>
      <c r="Q53" s="768"/>
      <c r="R53" s="765" t="s">
        <v>782</v>
      </c>
      <c r="S53" s="764" t="s">
        <v>837</v>
      </c>
      <c r="T53" s="768"/>
      <c r="U53" s="765" t="s">
        <v>782</v>
      </c>
      <c r="V53" s="764" t="s">
        <v>838</v>
      </c>
      <c r="W53" s="769"/>
      <c r="X53" s="770"/>
      <c r="Y53" s="776"/>
      <c r="Z53" s="776"/>
      <c r="AA53" s="776"/>
      <c r="AB53" s="777"/>
      <c r="AC53" s="778"/>
      <c r="AD53" s="776"/>
      <c r="AE53" s="776"/>
      <c r="AF53" s="777"/>
      <c r="AG53" s="122"/>
      <c r="AI53" s="525"/>
    </row>
  </sheetData>
  <mergeCells count="29">
    <mergeCell ref="I26:I27"/>
    <mergeCell ref="J26:K27"/>
    <mergeCell ref="L26:L27"/>
    <mergeCell ref="M26:N27"/>
    <mergeCell ref="H8:H9"/>
    <mergeCell ref="H11:H12"/>
    <mergeCell ref="I18:I19"/>
    <mergeCell ref="J18:K19"/>
    <mergeCell ref="M18:N19"/>
    <mergeCell ref="H21:H22"/>
    <mergeCell ref="H26:H27"/>
    <mergeCell ref="H18:H19"/>
    <mergeCell ref="L18:L19"/>
    <mergeCell ref="AH3:AI4"/>
    <mergeCell ref="I21:I22"/>
    <mergeCell ref="J21:K22"/>
    <mergeCell ref="L21:L22"/>
    <mergeCell ref="M21:N22"/>
    <mergeCell ref="Y8:AB9"/>
    <mergeCell ref="AC8:AF9"/>
    <mergeCell ref="A3:AF3"/>
    <mergeCell ref="S5:V5"/>
    <mergeCell ref="A7:C7"/>
    <mergeCell ref="D7:E7"/>
    <mergeCell ref="F7:G7"/>
    <mergeCell ref="H7:X7"/>
    <mergeCell ref="Y7:AB7"/>
    <mergeCell ref="AC7:AF7"/>
    <mergeCell ref="A8:C9"/>
  </mergeCells>
  <phoneticPr fontId="2"/>
  <dataValidations count="1">
    <dataValidation type="list" allowBlank="1" showInputMessage="1" showErrorMessage="1" sqref="Q8:Q9 U8:U9 L41:L53 D49:D51 M8:M11 A51 O51:O53 I8:I52 U53 Y10:Y11 AC10:AC11 D29:D30 D32:D33 F30:F31 A31 Q11 L18:L27 M28 M40 O42:O43 O29:O30 O35 O39 Q25 M13:M17 O16:O17 X30 L29:L39 R30 U30 R52:R53" xr:uid="{2C9C452F-CAB7-4C92-8A02-80C3FAF751BF}">
      <formula1>"□,■"</formula1>
    </dataValidation>
  </dataValidations>
  <hyperlinks>
    <hyperlink ref="AH3" location="添付書類一覧!A1" display="添付書類一覧に戻る" xr:uid="{7E5139D2-FEDD-4CBA-B5E5-ABDF136CBD53}"/>
  </hyperlink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76A2-1220-479D-990C-293E39BBAC6D}">
  <sheetPr>
    <tabColor theme="4" tint="0.79998168889431442"/>
    <pageSetUpPr fitToPage="1"/>
  </sheetPr>
  <dimension ref="A1:P123"/>
  <sheetViews>
    <sheetView view="pageBreakPreview" zoomScale="70" zoomScaleNormal="100" zoomScaleSheetLayoutView="70" workbookViewId="0">
      <selection activeCell="O1" sqref="O1:P1048576"/>
    </sheetView>
  </sheetViews>
  <sheetFormatPr defaultRowHeight="20.25" customHeight="1" x14ac:dyDescent="0.15"/>
  <cols>
    <col min="1" max="1" width="2.375" style="569" customWidth="1"/>
    <col min="2" max="2" width="25" style="525" bestFit="1" customWidth="1"/>
    <col min="3" max="3" width="41.75" style="525" customWidth="1"/>
    <col min="4" max="4" width="15.25" style="525" customWidth="1"/>
    <col min="5" max="5" width="44.25" style="525" customWidth="1"/>
    <col min="6" max="6" width="42" style="525" customWidth="1"/>
    <col min="7" max="7" width="22.5" style="525" customWidth="1"/>
    <col min="8" max="8" width="5.375" style="525" customWidth="1"/>
    <col min="9" max="9" width="14.25" style="525" customWidth="1"/>
    <col min="10" max="11" width="5.375" style="525" customWidth="1"/>
    <col min="12" max="14" width="9" style="525"/>
    <col min="15" max="15" width="4.5" style="122"/>
    <col min="16" max="16" width="40.125" style="122" customWidth="1"/>
    <col min="17" max="16384" width="9" style="525"/>
  </cols>
  <sheetData>
    <row r="1" spans="1:16" s="570" customFormat="1" ht="20.25" customHeight="1" x14ac:dyDescent="0.15">
      <c r="A1" s="568"/>
      <c r="B1" s="571" t="s">
        <v>26</v>
      </c>
      <c r="C1" s="524"/>
      <c r="D1" s="524"/>
      <c r="E1" s="524"/>
      <c r="F1" s="524"/>
      <c r="G1" s="524"/>
      <c r="H1" s="524"/>
      <c r="I1" s="524"/>
      <c r="J1" s="524"/>
      <c r="K1" s="524"/>
      <c r="L1" s="524"/>
      <c r="O1" s="103"/>
      <c r="P1" s="103"/>
    </row>
    <row r="2" spans="1:16" ht="18.75" customHeight="1" thickBot="1" x14ac:dyDescent="0.2">
      <c r="A2" s="522"/>
      <c r="B2" s="572"/>
      <c r="C2" s="572"/>
      <c r="D2" s="523"/>
      <c r="E2" s="523"/>
      <c r="F2" s="523"/>
      <c r="G2" s="573"/>
      <c r="H2" s="573"/>
      <c r="I2" s="573"/>
      <c r="J2" s="573"/>
      <c r="K2" s="573"/>
      <c r="L2" s="523"/>
      <c r="O2" s="1"/>
      <c r="P2" s="434"/>
    </row>
    <row r="3" spans="1:16" ht="31.5" customHeight="1" thickTop="1" x14ac:dyDescent="0.15">
      <c r="A3" s="574"/>
      <c r="B3" s="933" t="s">
        <v>839</v>
      </c>
      <c r="C3" s="933"/>
      <c r="D3" s="933"/>
      <c r="E3" s="933"/>
      <c r="F3" s="933"/>
      <c r="G3" s="933"/>
      <c r="H3" s="575"/>
      <c r="I3" s="575"/>
      <c r="J3" s="575"/>
      <c r="K3" s="523"/>
      <c r="L3" s="523"/>
      <c r="O3" s="908" t="s">
        <v>755</v>
      </c>
      <c r="P3" s="909"/>
    </row>
    <row r="4" spans="1:16" ht="20.25" customHeight="1" thickBot="1" x14ac:dyDescent="0.2">
      <c r="A4" s="574"/>
      <c r="B4" s="559" t="s">
        <v>109</v>
      </c>
      <c r="C4" s="575"/>
      <c r="D4" s="575"/>
      <c r="E4" s="575"/>
      <c r="F4" s="575"/>
      <c r="G4" s="575"/>
      <c r="H4" s="575"/>
      <c r="I4" s="575"/>
      <c r="J4" s="575"/>
      <c r="K4" s="575"/>
      <c r="L4" s="523"/>
      <c r="O4" s="910"/>
      <c r="P4" s="911"/>
    </row>
    <row r="5" spans="1:16" ht="20.25" customHeight="1" thickTop="1" x14ac:dyDescent="0.15">
      <c r="A5" s="574"/>
      <c r="B5" s="559" t="s">
        <v>110</v>
      </c>
      <c r="C5" s="575"/>
      <c r="D5" s="575"/>
      <c r="E5" s="575"/>
      <c r="F5" s="575"/>
      <c r="G5" s="575"/>
      <c r="H5" s="575"/>
      <c r="I5" s="575"/>
      <c r="J5" s="575"/>
      <c r="K5" s="575"/>
      <c r="L5" s="523"/>
      <c r="O5" s="485"/>
      <c r="P5" s="434"/>
    </row>
    <row r="6" spans="1:16" ht="20.25" customHeight="1" x14ac:dyDescent="0.15">
      <c r="A6" s="576"/>
      <c r="B6" s="559" t="s">
        <v>99</v>
      </c>
      <c r="C6" s="576"/>
      <c r="D6" s="576"/>
      <c r="E6" s="576"/>
      <c r="F6" s="576"/>
      <c r="G6" s="576"/>
      <c r="H6" s="576"/>
      <c r="I6" s="576"/>
      <c r="J6" s="576"/>
      <c r="K6" s="576"/>
      <c r="L6" s="523"/>
      <c r="O6" s="107"/>
      <c r="P6" s="107"/>
    </row>
    <row r="7" spans="1:16" ht="20.25" customHeight="1" x14ac:dyDescent="0.15">
      <c r="A7" s="576"/>
      <c r="B7" s="559" t="s">
        <v>840</v>
      </c>
      <c r="C7" s="576"/>
      <c r="D7" s="576"/>
      <c r="E7" s="576"/>
      <c r="F7" s="576"/>
      <c r="G7" s="576"/>
      <c r="H7" s="576"/>
      <c r="I7" s="576"/>
      <c r="J7" s="576"/>
      <c r="K7" s="576"/>
      <c r="L7" s="523"/>
      <c r="O7" s="107"/>
      <c r="P7" s="107"/>
    </row>
    <row r="8" spans="1:16" ht="20.25" customHeight="1" x14ac:dyDescent="0.15">
      <c r="A8" s="576"/>
      <c r="B8" s="559" t="s">
        <v>841</v>
      </c>
      <c r="C8" s="576"/>
      <c r="D8" s="576"/>
      <c r="E8" s="576"/>
      <c r="F8" s="576"/>
      <c r="G8" s="576"/>
      <c r="H8" s="576"/>
      <c r="I8" s="576"/>
      <c r="J8" s="576"/>
      <c r="K8" s="576"/>
      <c r="L8" s="523"/>
      <c r="O8" s="106"/>
      <c r="P8" s="106"/>
    </row>
    <row r="9" spans="1:16" ht="20.25" customHeight="1" x14ac:dyDescent="0.15">
      <c r="A9" s="576"/>
      <c r="B9" s="559" t="s">
        <v>842</v>
      </c>
      <c r="C9" s="576"/>
      <c r="D9" s="576"/>
      <c r="E9" s="576"/>
      <c r="F9" s="576"/>
      <c r="G9" s="576"/>
      <c r="H9" s="576"/>
      <c r="I9" s="576"/>
      <c r="J9" s="576"/>
      <c r="K9" s="576"/>
      <c r="L9" s="523"/>
      <c r="O9" s="106"/>
      <c r="P9" s="106"/>
    </row>
    <row r="10" spans="1:16" ht="50.25" customHeight="1" x14ac:dyDescent="0.15">
      <c r="A10" s="576"/>
      <c r="B10" s="932" t="s">
        <v>843</v>
      </c>
      <c r="C10" s="932"/>
      <c r="D10" s="932"/>
      <c r="E10" s="932"/>
      <c r="F10" s="932"/>
      <c r="G10" s="932"/>
      <c r="H10" s="932"/>
      <c r="I10" s="932"/>
      <c r="J10" s="932"/>
      <c r="K10" s="932"/>
      <c r="L10" s="523"/>
      <c r="O10" s="106"/>
      <c r="P10" s="106"/>
    </row>
    <row r="11" spans="1:16" ht="21" customHeight="1" x14ac:dyDescent="0.15">
      <c r="A11" s="576"/>
      <c r="B11" s="932" t="s">
        <v>844</v>
      </c>
      <c r="C11" s="932"/>
      <c r="D11" s="932"/>
      <c r="E11" s="932"/>
      <c r="F11" s="932"/>
      <c r="G11" s="932"/>
      <c r="H11" s="523"/>
      <c r="I11" s="523"/>
      <c r="J11" s="523"/>
      <c r="K11" s="523"/>
      <c r="L11" s="523"/>
      <c r="O11" s="124"/>
    </row>
    <row r="12" spans="1:16" ht="20.25" customHeight="1" x14ac:dyDescent="0.15">
      <c r="A12" s="576"/>
      <c r="B12" s="559" t="s">
        <v>845</v>
      </c>
      <c r="C12" s="576"/>
      <c r="D12" s="576"/>
      <c r="E12" s="576"/>
      <c r="F12" s="576"/>
      <c r="G12" s="576"/>
      <c r="H12" s="576"/>
      <c r="I12" s="576"/>
      <c r="J12" s="576"/>
      <c r="K12" s="576"/>
      <c r="L12" s="523"/>
    </row>
    <row r="13" spans="1:16" ht="20.25" customHeight="1" x14ac:dyDescent="0.15">
      <c r="A13" s="576"/>
      <c r="B13" s="559" t="s">
        <v>846</v>
      </c>
      <c r="C13" s="576"/>
      <c r="D13" s="576"/>
      <c r="E13" s="576"/>
      <c r="F13" s="576"/>
      <c r="G13" s="576"/>
      <c r="H13" s="576"/>
      <c r="I13" s="576"/>
      <c r="J13" s="576"/>
      <c r="K13" s="576"/>
      <c r="L13" s="523"/>
    </row>
    <row r="14" spans="1:16" ht="20.25" customHeight="1" x14ac:dyDescent="0.15">
      <c r="A14" s="576"/>
      <c r="B14" s="559" t="s">
        <v>847</v>
      </c>
      <c r="C14" s="576"/>
      <c r="D14" s="576"/>
      <c r="E14" s="576"/>
      <c r="F14" s="576"/>
      <c r="G14" s="576"/>
      <c r="H14" s="576"/>
      <c r="I14" s="576"/>
      <c r="J14" s="576"/>
      <c r="K14" s="576"/>
      <c r="L14" s="523"/>
    </row>
    <row r="15" spans="1:16" ht="20.25" customHeight="1" x14ac:dyDescent="0.15">
      <c r="A15" s="576"/>
      <c r="B15" s="559" t="s">
        <v>848</v>
      </c>
      <c r="C15" s="576"/>
      <c r="D15" s="576"/>
      <c r="E15" s="576"/>
      <c r="F15" s="576"/>
      <c r="G15" s="576"/>
      <c r="H15" s="576"/>
      <c r="I15" s="576"/>
      <c r="J15" s="576"/>
      <c r="K15" s="576"/>
      <c r="L15" s="523"/>
    </row>
    <row r="16" spans="1:16" ht="20.25" customHeight="1" x14ac:dyDescent="0.15">
      <c r="A16" s="576"/>
      <c r="B16" s="559" t="s">
        <v>849</v>
      </c>
      <c r="C16" s="576"/>
      <c r="D16" s="576"/>
      <c r="E16" s="576"/>
      <c r="F16" s="576"/>
      <c r="G16" s="576"/>
      <c r="H16" s="576"/>
      <c r="I16" s="576"/>
      <c r="J16" s="576"/>
      <c r="K16" s="576"/>
      <c r="L16" s="523"/>
    </row>
    <row r="17" spans="1:16" ht="20.25" customHeight="1" x14ac:dyDescent="0.15">
      <c r="A17" s="576"/>
      <c r="B17" s="559" t="s">
        <v>850</v>
      </c>
      <c r="C17" s="576"/>
      <c r="D17" s="576"/>
      <c r="E17" s="576"/>
      <c r="F17" s="576"/>
      <c r="G17" s="576"/>
      <c r="H17" s="576"/>
      <c r="I17" s="576"/>
      <c r="J17" s="576"/>
      <c r="K17" s="576"/>
      <c r="L17" s="523"/>
    </row>
    <row r="18" spans="1:16" ht="20.25" customHeight="1" x14ac:dyDescent="0.15">
      <c r="A18" s="576"/>
      <c r="B18" s="559" t="s">
        <v>851</v>
      </c>
      <c r="C18" s="576"/>
      <c r="D18" s="576"/>
      <c r="E18" s="576"/>
      <c r="F18" s="576"/>
      <c r="G18" s="576"/>
      <c r="H18" s="576"/>
      <c r="I18" s="576"/>
      <c r="J18" s="576"/>
      <c r="K18" s="576"/>
      <c r="L18" s="523"/>
    </row>
    <row r="19" spans="1:16" ht="45" customHeight="1" x14ac:dyDescent="0.15">
      <c r="A19" s="576"/>
      <c r="B19" s="932" t="s">
        <v>852</v>
      </c>
      <c r="C19" s="932"/>
      <c r="D19" s="932"/>
      <c r="E19" s="932"/>
      <c r="F19" s="932"/>
      <c r="G19" s="932"/>
      <c r="H19" s="932"/>
      <c r="I19" s="932"/>
      <c r="J19" s="576"/>
      <c r="K19" s="576"/>
      <c r="L19" s="523"/>
    </row>
    <row r="20" spans="1:16" ht="20.25" customHeight="1" x14ac:dyDescent="0.15">
      <c r="A20" s="576"/>
      <c r="B20" s="559" t="s">
        <v>853</v>
      </c>
      <c r="C20" s="576"/>
      <c r="D20" s="576"/>
      <c r="E20" s="576"/>
      <c r="F20" s="559"/>
      <c r="G20" s="559"/>
      <c r="H20" s="576"/>
      <c r="I20" s="576"/>
      <c r="J20" s="576"/>
      <c r="K20" s="576"/>
      <c r="L20" s="523"/>
    </row>
    <row r="21" spans="1:16" s="579" customFormat="1" ht="19.5" customHeight="1" x14ac:dyDescent="0.15">
      <c r="A21" s="577"/>
      <c r="B21" s="559" t="s">
        <v>854</v>
      </c>
      <c r="C21" s="578"/>
      <c r="D21" s="578"/>
      <c r="E21" s="578"/>
      <c r="F21" s="578"/>
      <c r="G21" s="578"/>
      <c r="H21" s="578"/>
      <c r="I21" s="578"/>
      <c r="J21" s="578"/>
      <c r="K21" s="578"/>
      <c r="L21" s="578"/>
      <c r="O21" s="122"/>
      <c r="P21" s="122"/>
    </row>
    <row r="22" spans="1:16" s="579" customFormat="1" ht="19.5" customHeight="1" x14ac:dyDescent="0.15">
      <c r="A22" s="577"/>
      <c r="B22" s="559" t="s">
        <v>855</v>
      </c>
      <c r="C22" s="578"/>
      <c r="D22" s="578"/>
      <c r="E22" s="578"/>
      <c r="F22" s="578"/>
      <c r="G22" s="578"/>
      <c r="H22" s="578"/>
      <c r="I22" s="578"/>
      <c r="J22" s="578"/>
      <c r="K22" s="578"/>
      <c r="L22" s="578"/>
      <c r="O22" s="122"/>
      <c r="P22" s="122"/>
    </row>
    <row r="23" spans="1:16" s="579" customFormat="1" ht="19.5" customHeight="1" x14ac:dyDescent="0.15">
      <c r="A23" s="577"/>
      <c r="B23" s="559" t="s">
        <v>856</v>
      </c>
      <c r="C23" s="578"/>
      <c r="D23" s="578"/>
      <c r="E23" s="578"/>
      <c r="F23" s="578"/>
      <c r="G23" s="578"/>
      <c r="H23" s="578"/>
      <c r="I23" s="578"/>
      <c r="J23" s="578"/>
      <c r="K23" s="524"/>
      <c r="L23" s="578"/>
      <c r="O23" s="122"/>
      <c r="P23" s="122"/>
    </row>
    <row r="24" spans="1:16" s="579" customFormat="1" ht="19.5" customHeight="1" x14ac:dyDescent="0.15">
      <c r="A24" s="577"/>
      <c r="B24" s="559" t="s">
        <v>857</v>
      </c>
      <c r="C24" s="578"/>
      <c r="D24" s="578"/>
      <c r="E24" s="578"/>
      <c r="F24" s="578"/>
      <c r="G24" s="578"/>
      <c r="H24" s="578"/>
      <c r="I24" s="578"/>
      <c r="J24" s="578"/>
      <c r="K24" s="524"/>
      <c r="L24" s="578"/>
      <c r="O24" s="122"/>
      <c r="P24" s="122"/>
    </row>
    <row r="25" spans="1:16" s="579" customFormat="1" ht="19.5" customHeight="1" x14ac:dyDescent="0.15">
      <c r="A25" s="577"/>
      <c r="B25" s="559" t="s">
        <v>858</v>
      </c>
      <c r="C25" s="578"/>
      <c r="D25" s="578"/>
      <c r="E25" s="578"/>
      <c r="F25" s="578"/>
      <c r="G25" s="578"/>
      <c r="H25" s="578"/>
      <c r="I25" s="578"/>
      <c r="J25" s="578"/>
      <c r="K25" s="524"/>
      <c r="L25" s="578"/>
      <c r="O25" s="122"/>
      <c r="P25" s="122"/>
    </row>
    <row r="26" spans="1:16" s="579" customFormat="1" ht="19.5" customHeight="1" x14ac:dyDescent="0.15">
      <c r="A26" s="577"/>
      <c r="B26" s="559" t="s">
        <v>859</v>
      </c>
      <c r="C26" s="578"/>
      <c r="D26" s="578"/>
      <c r="E26" s="578"/>
      <c r="F26" s="578"/>
      <c r="G26" s="578"/>
      <c r="H26" s="578"/>
      <c r="I26" s="578"/>
      <c r="J26" s="578"/>
      <c r="K26" s="578"/>
      <c r="L26" s="578"/>
      <c r="O26" s="122"/>
      <c r="P26" s="122"/>
    </row>
    <row r="27" spans="1:16" s="579" customFormat="1" ht="19.5" customHeight="1" x14ac:dyDescent="0.15">
      <c r="A27" s="577"/>
      <c r="B27" s="559" t="s">
        <v>860</v>
      </c>
      <c r="C27" s="578"/>
      <c r="D27" s="578"/>
      <c r="E27" s="578"/>
      <c r="F27" s="578"/>
      <c r="G27" s="578"/>
      <c r="H27" s="578"/>
      <c r="I27" s="578"/>
      <c r="J27" s="578"/>
      <c r="K27" s="578"/>
      <c r="L27" s="578"/>
      <c r="O27" s="122"/>
      <c r="P27" s="122"/>
    </row>
    <row r="28" spans="1:16" s="579" customFormat="1" ht="20.25" customHeight="1" x14ac:dyDescent="0.15">
      <c r="A28" s="577"/>
      <c r="B28" s="559" t="s">
        <v>861</v>
      </c>
      <c r="C28" s="578"/>
      <c r="D28" s="578"/>
      <c r="E28" s="578"/>
      <c r="F28" s="578"/>
      <c r="G28" s="578"/>
      <c r="H28" s="578"/>
      <c r="I28" s="578"/>
      <c r="J28" s="578"/>
      <c r="K28" s="578"/>
      <c r="L28" s="578"/>
      <c r="O28" s="122"/>
      <c r="P28" s="122"/>
    </row>
    <row r="29" spans="1:16" ht="20.25" customHeight="1" x14ac:dyDescent="0.15">
      <c r="A29" s="523"/>
      <c r="B29" s="559" t="s">
        <v>862</v>
      </c>
      <c r="C29" s="576"/>
      <c r="D29" s="576"/>
      <c r="E29" s="576"/>
      <c r="F29" s="576"/>
      <c r="G29" s="576"/>
      <c r="H29" s="576"/>
      <c r="I29" s="576"/>
      <c r="J29" s="576"/>
      <c r="K29" s="576"/>
      <c r="L29" s="523"/>
    </row>
    <row r="30" spans="1:16" ht="19.5" customHeight="1" x14ac:dyDescent="0.15">
      <c r="A30" s="523"/>
      <c r="B30" s="559" t="s">
        <v>0</v>
      </c>
      <c r="C30" s="576"/>
      <c r="D30" s="576"/>
      <c r="E30" s="576"/>
      <c r="F30" s="576"/>
      <c r="G30" s="576"/>
      <c r="H30" s="576"/>
      <c r="I30" s="576"/>
      <c r="J30" s="576"/>
      <c r="K30" s="576"/>
      <c r="L30" s="523"/>
    </row>
    <row r="31" spans="1:16" s="580" customFormat="1" ht="20.25" customHeight="1" x14ac:dyDescent="0.15">
      <c r="A31" s="560"/>
      <c r="B31" s="932" t="s">
        <v>863</v>
      </c>
      <c r="C31" s="932"/>
      <c r="D31" s="932"/>
      <c r="E31" s="932"/>
      <c r="F31" s="932"/>
      <c r="G31" s="932"/>
      <c r="H31" s="560"/>
      <c r="I31" s="560"/>
      <c r="J31" s="560"/>
      <c r="K31" s="560"/>
      <c r="L31" s="560"/>
      <c r="O31" s="122"/>
      <c r="P31" s="122"/>
    </row>
    <row r="32" spans="1:16" s="580" customFormat="1" ht="20.25" customHeight="1" x14ac:dyDescent="0.15">
      <c r="A32" s="560"/>
      <c r="B32" s="559" t="s">
        <v>864</v>
      </c>
      <c r="C32" s="578"/>
      <c r="D32" s="578"/>
      <c r="E32" s="578"/>
      <c r="F32" s="560"/>
      <c r="G32" s="560"/>
      <c r="H32" s="560"/>
      <c r="I32" s="560"/>
      <c r="J32" s="560"/>
      <c r="K32" s="560"/>
      <c r="L32" s="560"/>
      <c r="O32" s="122"/>
      <c r="P32" s="122"/>
    </row>
    <row r="33" spans="1:16" s="580" customFormat="1" ht="20.25" customHeight="1" x14ac:dyDescent="0.15">
      <c r="A33" s="560"/>
      <c r="B33" s="559" t="s">
        <v>865</v>
      </c>
      <c r="C33" s="578"/>
      <c r="D33" s="578"/>
      <c r="E33" s="578"/>
      <c r="F33" s="560"/>
      <c r="G33" s="560"/>
      <c r="H33" s="560"/>
      <c r="I33" s="560"/>
      <c r="J33" s="560"/>
      <c r="K33" s="560"/>
      <c r="L33" s="560"/>
      <c r="O33" s="122"/>
      <c r="P33" s="122"/>
    </row>
    <row r="34" spans="1:16" s="580" customFormat="1" ht="20.25" customHeight="1" x14ac:dyDescent="0.15">
      <c r="A34" s="560"/>
      <c r="B34" s="559" t="s">
        <v>866</v>
      </c>
      <c r="C34" s="578"/>
      <c r="D34" s="578"/>
      <c r="E34" s="578"/>
      <c r="F34" s="560"/>
      <c r="G34" s="560"/>
      <c r="H34" s="560"/>
      <c r="I34" s="560"/>
      <c r="J34" s="560"/>
      <c r="K34" s="560"/>
      <c r="L34" s="560"/>
      <c r="O34" s="122"/>
      <c r="P34" s="122"/>
    </row>
    <row r="35" spans="1:16" s="580" customFormat="1" ht="20.25" customHeight="1" x14ac:dyDescent="0.15">
      <c r="A35" s="560"/>
      <c r="B35" s="559" t="s">
        <v>867</v>
      </c>
      <c r="C35" s="578"/>
      <c r="D35" s="578"/>
      <c r="E35" s="578"/>
      <c r="F35" s="560"/>
      <c r="G35" s="560"/>
      <c r="H35" s="560"/>
      <c r="I35" s="560"/>
      <c r="J35" s="560"/>
      <c r="K35" s="560"/>
      <c r="L35" s="560"/>
      <c r="O35" s="122"/>
      <c r="P35" s="122"/>
    </row>
    <row r="36" spans="1:16" s="580" customFormat="1" ht="20.25" customHeight="1" x14ac:dyDescent="0.15">
      <c r="A36" s="560"/>
      <c r="B36" s="932" t="s">
        <v>868</v>
      </c>
      <c r="C36" s="932"/>
      <c r="D36" s="932"/>
      <c r="E36" s="932"/>
      <c r="F36" s="932"/>
      <c r="G36" s="932"/>
      <c r="H36" s="560"/>
      <c r="I36" s="560"/>
      <c r="J36" s="560"/>
      <c r="K36" s="560"/>
      <c r="L36" s="560"/>
      <c r="O36" s="122"/>
      <c r="P36" s="122"/>
    </row>
    <row r="37" spans="1:16" ht="20.25" customHeight="1" x14ac:dyDescent="0.15">
      <c r="A37" s="522"/>
      <c r="B37" s="932" t="s">
        <v>869</v>
      </c>
      <c r="C37" s="932"/>
      <c r="D37" s="932"/>
      <c r="E37" s="932"/>
      <c r="F37" s="932"/>
      <c r="G37" s="932"/>
      <c r="H37" s="523"/>
      <c r="I37" s="523"/>
      <c r="J37" s="523"/>
      <c r="K37" s="523"/>
      <c r="L37" s="523"/>
    </row>
    <row r="38" spans="1:16" ht="20.25" customHeight="1" x14ac:dyDescent="0.15">
      <c r="A38" s="522"/>
      <c r="B38" s="932" t="s">
        <v>870</v>
      </c>
      <c r="C38" s="932"/>
      <c r="D38" s="932"/>
      <c r="E38" s="932"/>
      <c r="F38" s="932"/>
      <c r="G38" s="932"/>
      <c r="H38" s="523"/>
      <c r="I38" s="523"/>
      <c r="J38" s="523"/>
      <c r="K38" s="523"/>
      <c r="L38" s="523"/>
    </row>
    <row r="39" spans="1:16" s="580" customFormat="1" ht="20.25" customHeight="1" x14ac:dyDescent="0.15">
      <c r="A39" s="560"/>
      <c r="B39" s="932" t="s">
        <v>871</v>
      </c>
      <c r="C39" s="932"/>
      <c r="D39" s="932"/>
      <c r="E39" s="932"/>
      <c r="F39" s="932"/>
      <c r="G39" s="932"/>
      <c r="H39" s="932"/>
      <c r="I39" s="932"/>
      <c r="J39" s="932"/>
      <c r="K39" s="932"/>
      <c r="L39" s="560"/>
      <c r="O39" s="122"/>
      <c r="P39" s="122"/>
    </row>
    <row r="40" spans="1:16" s="570" customFormat="1" ht="20.25" customHeight="1" x14ac:dyDescent="0.15">
      <c r="A40" s="568"/>
      <c r="B40" s="559" t="s">
        <v>57</v>
      </c>
      <c r="C40" s="576"/>
      <c r="D40" s="576"/>
      <c r="E40" s="576"/>
      <c r="F40" s="524"/>
      <c r="G40" s="524"/>
      <c r="H40" s="524"/>
      <c r="I40" s="524"/>
      <c r="J40" s="524"/>
      <c r="K40" s="524"/>
      <c r="L40" s="524"/>
      <c r="O40" s="122"/>
      <c r="P40" s="122"/>
    </row>
    <row r="41" spans="1:16" ht="20.25" customHeight="1" x14ac:dyDescent="0.15">
      <c r="A41" s="574"/>
      <c r="B41" s="523"/>
      <c r="C41" s="523"/>
      <c r="D41" s="523"/>
      <c r="E41" s="523"/>
      <c r="F41" s="575"/>
      <c r="G41" s="575"/>
      <c r="H41" s="575"/>
      <c r="I41" s="575"/>
      <c r="J41" s="575"/>
      <c r="K41" s="575"/>
      <c r="L41" s="523"/>
    </row>
    <row r="42" spans="1:16" ht="20.25" customHeight="1" x14ac:dyDescent="0.15">
      <c r="A42" s="522"/>
      <c r="B42" s="571" t="s">
        <v>27</v>
      </c>
      <c r="C42" s="524"/>
      <c r="D42" s="524"/>
      <c r="E42" s="524"/>
      <c r="F42" s="523"/>
      <c r="G42" s="523"/>
      <c r="H42" s="523"/>
      <c r="I42" s="523"/>
      <c r="J42" s="523"/>
      <c r="K42" s="523"/>
      <c r="L42" s="523"/>
    </row>
    <row r="43" spans="1:16" ht="20.25" customHeight="1" x14ac:dyDescent="0.15">
      <c r="A43" s="522"/>
      <c r="B43" s="523"/>
      <c r="C43" s="523"/>
      <c r="D43" s="523"/>
      <c r="E43" s="523"/>
      <c r="F43" s="523"/>
      <c r="G43" s="523"/>
      <c r="H43" s="523"/>
      <c r="I43" s="523"/>
      <c r="J43" s="523"/>
      <c r="K43" s="523"/>
      <c r="L43" s="523"/>
    </row>
    <row r="44" spans="1:16" ht="20.25" customHeight="1" x14ac:dyDescent="0.15">
      <c r="A44" s="522"/>
      <c r="B44" s="559" t="s">
        <v>92</v>
      </c>
      <c r="C44" s="575"/>
      <c r="D44" s="575"/>
      <c r="E44" s="575"/>
      <c r="F44" s="523"/>
      <c r="G44" s="523"/>
      <c r="H44" s="523"/>
      <c r="I44" s="523"/>
      <c r="J44" s="523"/>
      <c r="K44" s="523"/>
      <c r="L44" s="523"/>
    </row>
    <row r="45" spans="1:16" ht="20.25" customHeight="1" x14ac:dyDescent="0.15">
      <c r="A45" s="522"/>
      <c r="B45" s="523"/>
      <c r="C45" s="523"/>
      <c r="D45" s="523"/>
      <c r="E45" s="523"/>
      <c r="F45" s="523"/>
      <c r="G45" s="523"/>
      <c r="H45" s="523"/>
      <c r="I45" s="523"/>
      <c r="J45" s="523"/>
      <c r="K45" s="523"/>
      <c r="L45" s="523"/>
    </row>
    <row r="122" spans="3:7" ht="20.25" customHeight="1" x14ac:dyDescent="0.15">
      <c r="C122" s="581"/>
      <c r="D122" s="581"/>
      <c r="E122" s="581"/>
      <c r="F122" s="581"/>
      <c r="G122" s="581"/>
    </row>
    <row r="123" spans="3:7" ht="20.25" customHeight="1" x14ac:dyDescent="0.15">
      <c r="C123" s="582"/>
    </row>
  </sheetData>
  <mergeCells count="10">
    <mergeCell ref="B37:G37"/>
    <mergeCell ref="B38:G38"/>
    <mergeCell ref="B39:K39"/>
    <mergeCell ref="O3:P4"/>
    <mergeCell ref="B3:G3"/>
    <mergeCell ref="B10:K10"/>
    <mergeCell ref="B11:G11"/>
    <mergeCell ref="B19:I19"/>
    <mergeCell ref="B31:G31"/>
    <mergeCell ref="B36:G36"/>
  </mergeCells>
  <phoneticPr fontId="2"/>
  <hyperlinks>
    <hyperlink ref="O3" location="添付書類一覧!A1" display="添付書類一覧に戻る" xr:uid="{067ED228-7EB4-4BEE-945B-05CEE951028C}"/>
  </hyperlinks>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EEDD0-14CB-4947-B4E0-A72DE76BBD6E}">
  <sheetPr>
    <pageSetUpPr fitToPage="1"/>
  </sheetPr>
  <dimension ref="A1:AI57"/>
  <sheetViews>
    <sheetView showGridLines="0" view="pageBreakPreview" zoomScale="85" zoomScaleNormal="100" zoomScaleSheetLayoutView="85" workbookViewId="0">
      <selection activeCell="AH3" sqref="AH3:AI4"/>
    </sheetView>
  </sheetViews>
  <sheetFormatPr defaultColWidth="4" defaultRowHeight="17.25" x14ac:dyDescent="0.15"/>
  <cols>
    <col min="1" max="12" width="3.25" style="487" customWidth="1"/>
    <col min="13" max="13" width="13" style="487" customWidth="1"/>
    <col min="14" max="14" width="4.125" style="487" bestFit="1" customWidth="1"/>
    <col min="15" max="34" width="3.25" style="487" customWidth="1"/>
    <col min="35" max="35" width="29.625" style="487" customWidth="1"/>
    <col min="36" max="36" width="3.25" style="487" customWidth="1"/>
    <col min="37" max="16384" width="4" style="487"/>
  </cols>
  <sheetData>
    <row r="1" spans="1:35" ht="17.25" customHeight="1" x14ac:dyDescent="0.15"/>
    <row r="2" spans="1:35" ht="17.25" customHeight="1" thickBot="1" x14ac:dyDescent="0.2">
      <c r="B2" s="487" t="s">
        <v>757</v>
      </c>
      <c r="AH2" s="1"/>
      <c r="AI2" s="434"/>
    </row>
    <row r="3" spans="1:35" ht="17.25" customHeight="1" thickTop="1" x14ac:dyDescent="0.15">
      <c r="AH3" s="908" t="s">
        <v>755</v>
      </c>
      <c r="AI3" s="909"/>
    </row>
    <row r="4" spans="1:35" ht="17.25" customHeight="1" thickBot="1" x14ac:dyDescent="0.2">
      <c r="X4" s="488" t="s">
        <v>758</v>
      </c>
      <c r="Y4" s="488"/>
      <c r="Z4" s="488"/>
      <c r="AA4" s="488"/>
      <c r="AB4" s="488"/>
      <c r="AC4" s="488"/>
      <c r="AH4" s="910"/>
      <c r="AI4" s="911"/>
    </row>
    <row r="5" spans="1:35" ht="17.25" customHeight="1" thickTop="1" x14ac:dyDescent="0.15">
      <c r="B5" s="488" t="s">
        <v>759</v>
      </c>
      <c r="C5" s="488"/>
      <c r="D5" s="488"/>
      <c r="E5" s="488"/>
      <c r="F5" s="488"/>
      <c r="G5" s="488"/>
      <c r="H5" s="488"/>
      <c r="I5" s="488"/>
      <c r="J5" s="488"/>
      <c r="AH5" s="489"/>
      <c r="AI5" s="434"/>
    </row>
    <row r="6" spans="1:35" ht="17.25" customHeight="1" x14ac:dyDescent="0.15"/>
    <row r="7" spans="1:35" ht="17.25" customHeight="1" x14ac:dyDescent="0.15">
      <c r="U7" s="487" t="s">
        <v>760</v>
      </c>
    </row>
    <row r="9" spans="1:35" ht="20.25" customHeight="1" x14ac:dyDescent="0.15">
      <c r="B9" s="938" t="s">
        <v>761</v>
      </c>
      <c r="C9" s="938"/>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row>
    <row r="10" spans="1:35" ht="20.25" customHeight="1" x14ac:dyDescent="0.15">
      <c r="B10" s="938"/>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row>
    <row r="11" spans="1:35" x14ac:dyDescent="0.15">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row>
    <row r="12" spans="1:35" x14ac:dyDescent="0.15">
      <c r="A12" s="487" t="s">
        <v>762</v>
      </c>
    </row>
    <row r="14" spans="1:35" ht="36" customHeight="1" x14ac:dyDescent="0.15">
      <c r="R14" s="958" t="s">
        <v>552</v>
      </c>
      <c r="S14" s="959"/>
      <c r="T14" s="959"/>
      <c r="U14" s="959"/>
      <c r="V14" s="960"/>
      <c r="W14" s="491"/>
      <c r="X14" s="492"/>
      <c r="Y14" s="492"/>
      <c r="Z14" s="492"/>
      <c r="AA14" s="492"/>
      <c r="AB14" s="492"/>
      <c r="AC14" s="492"/>
      <c r="AD14" s="492"/>
      <c r="AE14" s="492"/>
      <c r="AF14" s="493"/>
    </row>
    <row r="15" spans="1:35" ht="13.5" customHeight="1" x14ac:dyDescent="0.15"/>
    <row r="16" spans="1:35" s="494" customFormat="1" ht="34.5" customHeight="1" x14ac:dyDescent="0.15">
      <c r="B16" s="958" t="s">
        <v>763</v>
      </c>
      <c r="C16" s="959"/>
      <c r="D16" s="959"/>
      <c r="E16" s="959"/>
      <c r="F16" s="959"/>
      <c r="G16" s="959"/>
      <c r="H16" s="959"/>
      <c r="I16" s="959"/>
      <c r="J16" s="959"/>
      <c r="K16" s="959"/>
      <c r="L16" s="960"/>
      <c r="M16" s="959" t="s">
        <v>764</v>
      </c>
      <c r="N16" s="960"/>
      <c r="O16" s="958" t="s">
        <v>765</v>
      </c>
      <c r="P16" s="959"/>
      <c r="Q16" s="959"/>
      <c r="R16" s="959"/>
      <c r="S16" s="959"/>
      <c r="T16" s="959"/>
      <c r="U16" s="959"/>
      <c r="V16" s="959"/>
      <c r="W16" s="959"/>
      <c r="X16" s="959"/>
      <c r="Y16" s="959"/>
      <c r="Z16" s="959"/>
      <c r="AA16" s="959"/>
      <c r="AB16" s="959"/>
      <c r="AC16" s="959"/>
      <c r="AD16" s="959"/>
      <c r="AE16" s="959"/>
      <c r="AF16" s="960"/>
    </row>
    <row r="17" spans="2:32" s="494" customFormat="1" ht="19.5" customHeight="1" x14ac:dyDescent="0.15">
      <c r="B17" s="934" t="s">
        <v>766</v>
      </c>
      <c r="C17" s="935"/>
      <c r="D17" s="935"/>
      <c r="E17" s="935"/>
      <c r="F17" s="935"/>
      <c r="G17" s="935"/>
      <c r="H17" s="935"/>
      <c r="I17" s="935"/>
      <c r="J17" s="935"/>
      <c r="K17" s="935"/>
      <c r="L17" s="936"/>
      <c r="M17" s="495"/>
      <c r="N17" s="496" t="s">
        <v>767</v>
      </c>
      <c r="O17" s="955"/>
      <c r="P17" s="956"/>
      <c r="Q17" s="956"/>
      <c r="R17" s="956"/>
      <c r="S17" s="956"/>
      <c r="T17" s="956"/>
      <c r="U17" s="956"/>
      <c r="V17" s="956"/>
      <c r="W17" s="956"/>
      <c r="X17" s="956"/>
      <c r="Y17" s="956"/>
      <c r="Z17" s="956"/>
      <c r="AA17" s="956"/>
      <c r="AB17" s="956"/>
      <c r="AC17" s="956"/>
      <c r="AD17" s="956"/>
      <c r="AE17" s="956"/>
      <c r="AF17" s="957"/>
    </row>
    <row r="18" spans="2:32" s="494" customFormat="1" ht="19.5" customHeight="1" x14ac:dyDescent="0.15">
      <c r="B18" s="943"/>
      <c r="C18" s="944"/>
      <c r="D18" s="944"/>
      <c r="E18" s="944"/>
      <c r="F18" s="944"/>
      <c r="G18" s="944"/>
      <c r="H18" s="944"/>
      <c r="I18" s="944"/>
      <c r="J18" s="944"/>
      <c r="K18" s="944"/>
      <c r="L18" s="945"/>
      <c r="M18" s="497"/>
      <c r="N18" s="498" t="s">
        <v>767</v>
      </c>
      <c r="O18" s="497"/>
      <c r="P18" s="499"/>
      <c r="Q18" s="499"/>
      <c r="R18" s="499"/>
      <c r="S18" s="499"/>
      <c r="T18" s="499"/>
      <c r="U18" s="499"/>
      <c r="V18" s="499"/>
      <c r="W18" s="499"/>
      <c r="X18" s="499"/>
      <c r="Y18" s="499"/>
      <c r="Z18" s="499"/>
      <c r="AA18" s="499"/>
      <c r="AB18" s="499"/>
      <c r="AC18" s="499"/>
      <c r="AD18" s="499"/>
      <c r="AE18" s="499"/>
      <c r="AF18" s="498"/>
    </row>
    <row r="19" spans="2:32" s="494" customFormat="1" ht="19.5" customHeight="1" x14ac:dyDescent="0.15">
      <c r="B19" s="946"/>
      <c r="C19" s="947"/>
      <c r="D19" s="947"/>
      <c r="E19" s="947"/>
      <c r="F19" s="947"/>
      <c r="G19" s="947"/>
      <c r="H19" s="947"/>
      <c r="I19" s="947"/>
      <c r="J19" s="947"/>
      <c r="K19" s="947"/>
      <c r="L19" s="948"/>
      <c r="M19" s="497"/>
      <c r="N19" s="498" t="s">
        <v>767</v>
      </c>
      <c r="O19" s="497"/>
      <c r="P19" s="499"/>
      <c r="Q19" s="499"/>
      <c r="R19" s="499"/>
      <c r="S19" s="499"/>
      <c r="T19" s="499"/>
      <c r="U19" s="499"/>
      <c r="V19" s="499"/>
      <c r="W19" s="499"/>
      <c r="X19" s="499"/>
      <c r="Y19" s="499"/>
      <c r="Z19" s="499"/>
      <c r="AA19" s="499"/>
      <c r="AB19" s="499"/>
      <c r="AC19" s="499"/>
      <c r="AD19" s="499"/>
      <c r="AE19" s="499"/>
      <c r="AF19" s="498"/>
    </row>
    <row r="20" spans="2:32" s="494" customFormat="1" ht="19.5" customHeight="1" x14ac:dyDescent="0.15">
      <c r="B20" s="934" t="s">
        <v>768</v>
      </c>
      <c r="C20" s="935"/>
      <c r="D20" s="935"/>
      <c r="E20" s="935"/>
      <c r="F20" s="935"/>
      <c r="G20" s="935"/>
      <c r="H20" s="935"/>
      <c r="I20" s="935"/>
      <c r="J20" s="935"/>
      <c r="K20" s="935"/>
      <c r="L20" s="936"/>
      <c r="M20" s="497"/>
      <c r="N20" s="499" t="s">
        <v>767</v>
      </c>
      <c r="O20" s="497"/>
      <c r="P20" s="499"/>
      <c r="Q20" s="499"/>
      <c r="R20" s="499"/>
      <c r="S20" s="499"/>
      <c r="T20" s="499"/>
      <c r="U20" s="499"/>
      <c r="V20" s="499"/>
      <c r="W20" s="499"/>
      <c r="X20" s="499"/>
      <c r="Y20" s="499"/>
      <c r="Z20" s="499"/>
      <c r="AA20" s="499"/>
      <c r="AB20" s="499"/>
      <c r="AC20" s="499"/>
      <c r="AD20" s="499"/>
      <c r="AE20" s="499"/>
      <c r="AF20" s="498"/>
    </row>
    <row r="21" spans="2:32" s="494" customFormat="1" ht="19.5" customHeight="1" x14ac:dyDescent="0.15">
      <c r="B21" s="943"/>
      <c r="C21" s="944"/>
      <c r="D21" s="944"/>
      <c r="E21" s="944"/>
      <c r="F21" s="944"/>
      <c r="G21" s="944"/>
      <c r="H21" s="944"/>
      <c r="I21" s="944"/>
      <c r="J21" s="944"/>
      <c r="K21" s="944"/>
      <c r="L21" s="945"/>
      <c r="M21" s="497"/>
      <c r="N21" s="499" t="s">
        <v>767</v>
      </c>
      <c r="O21" s="497"/>
      <c r="P21" s="499"/>
      <c r="Q21" s="499"/>
      <c r="R21" s="499"/>
      <c r="S21" s="499"/>
      <c r="T21" s="499"/>
      <c r="U21" s="499"/>
      <c r="V21" s="499"/>
      <c r="W21" s="499"/>
      <c r="X21" s="499"/>
      <c r="Y21" s="499"/>
      <c r="Z21" s="499"/>
      <c r="AA21" s="499"/>
      <c r="AB21" s="499"/>
      <c r="AC21" s="499"/>
      <c r="AD21" s="499"/>
      <c r="AE21" s="499"/>
      <c r="AF21" s="498"/>
    </row>
    <row r="22" spans="2:32" s="494" customFormat="1" ht="19.5" customHeight="1" x14ac:dyDescent="0.15">
      <c r="B22" s="946"/>
      <c r="C22" s="947"/>
      <c r="D22" s="947"/>
      <c r="E22" s="947"/>
      <c r="F22" s="947"/>
      <c r="G22" s="947"/>
      <c r="H22" s="947"/>
      <c r="I22" s="947"/>
      <c r="J22" s="947"/>
      <c r="K22" s="947"/>
      <c r="L22" s="948"/>
      <c r="N22" s="500" t="s">
        <v>767</v>
      </c>
      <c r="O22" s="497"/>
      <c r="P22" s="499"/>
      <c r="Q22" s="499"/>
      <c r="R22" s="499"/>
      <c r="S22" s="499"/>
      <c r="T22" s="499"/>
      <c r="U22" s="499"/>
      <c r="V22" s="499"/>
      <c r="W22" s="499"/>
      <c r="X22" s="499"/>
      <c r="Y22" s="499"/>
      <c r="Z22" s="499"/>
      <c r="AA22" s="499"/>
      <c r="AB22" s="499"/>
      <c r="AC22" s="499"/>
      <c r="AD22" s="499"/>
      <c r="AE22" s="499"/>
      <c r="AF22" s="498"/>
    </row>
    <row r="23" spans="2:32" s="494" customFormat="1" ht="19.5" customHeight="1" x14ac:dyDescent="0.15">
      <c r="B23" s="934" t="s">
        <v>769</v>
      </c>
      <c r="C23" s="935"/>
      <c r="D23" s="935"/>
      <c r="E23" s="935"/>
      <c r="F23" s="935"/>
      <c r="G23" s="935"/>
      <c r="H23" s="935"/>
      <c r="I23" s="935"/>
      <c r="J23" s="935"/>
      <c r="K23" s="935"/>
      <c r="L23" s="936"/>
      <c r="M23" s="497"/>
      <c r="N23" s="499" t="s">
        <v>767</v>
      </c>
      <c r="O23" s="497"/>
      <c r="P23" s="499"/>
      <c r="Q23" s="499"/>
      <c r="R23" s="499"/>
      <c r="S23" s="499"/>
      <c r="T23" s="499"/>
      <c r="U23" s="499"/>
      <c r="V23" s="499"/>
      <c r="W23" s="499"/>
      <c r="X23" s="499"/>
      <c r="Y23" s="499"/>
      <c r="Z23" s="499"/>
      <c r="AA23" s="499"/>
      <c r="AB23" s="499"/>
      <c r="AC23" s="499"/>
      <c r="AD23" s="499"/>
      <c r="AE23" s="499"/>
      <c r="AF23" s="498"/>
    </row>
    <row r="24" spans="2:32" s="494" customFormat="1" ht="19.5" customHeight="1" x14ac:dyDescent="0.15">
      <c r="B24" s="943"/>
      <c r="C24" s="944"/>
      <c r="D24" s="944"/>
      <c r="E24" s="944"/>
      <c r="F24" s="944"/>
      <c r="G24" s="944"/>
      <c r="H24" s="944"/>
      <c r="I24" s="944"/>
      <c r="J24" s="944"/>
      <c r="K24" s="944"/>
      <c r="L24" s="945"/>
      <c r="M24" s="497"/>
      <c r="N24" s="499" t="s">
        <v>767</v>
      </c>
      <c r="O24" s="497"/>
      <c r="P24" s="499"/>
      <c r="Q24" s="499"/>
      <c r="R24" s="499"/>
      <c r="S24" s="499"/>
      <c r="T24" s="499"/>
      <c r="U24" s="499"/>
      <c r="V24" s="499"/>
      <c r="W24" s="499"/>
      <c r="X24" s="499"/>
      <c r="Y24" s="499"/>
      <c r="Z24" s="499"/>
      <c r="AA24" s="499"/>
      <c r="AB24" s="499"/>
      <c r="AC24" s="499"/>
      <c r="AD24" s="499"/>
      <c r="AE24" s="499"/>
      <c r="AF24" s="498"/>
    </row>
    <row r="25" spans="2:32" s="494" customFormat="1" ht="19.5" customHeight="1" x14ac:dyDescent="0.15">
      <c r="B25" s="946"/>
      <c r="C25" s="947"/>
      <c r="D25" s="947"/>
      <c r="E25" s="947"/>
      <c r="F25" s="947"/>
      <c r="G25" s="947"/>
      <c r="H25" s="947"/>
      <c r="I25" s="947"/>
      <c r="J25" s="947"/>
      <c r="K25" s="947"/>
      <c r="L25" s="948"/>
      <c r="N25" s="500" t="s">
        <v>767</v>
      </c>
      <c r="O25" s="497"/>
      <c r="P25" s="499"/>
      <c r="Q25" s="499"/>
      <c r="R25" s="499"/>
      <c r="S25" s="499"/>
      <c r="T25" s="499"/>
      <c r="U25" s="499"/>
      <c r="V25" s="499"/>
      <c r="W25" s="499"/>
      <c r="X25" s="499"/>
      <c r="Y25" s="499"/>
      <c r="Z25" s="499"/>
      <c r="AA25" s="499"/>
      <c r="AB25" s="499"/>
      <c r="AC25" s="499"/>
      <c r="AD25" s="499"/>
      <c r="AE25" s="499"/>
      <c r="AF25" s="498"/>
    </row>
    <row r="26" spans="2:32" s="494" customFormat="1" ht="19.5" customHeight="1" x14ac:dyDescent="0.15">
      <c r="B26" s="934" t="s">
        <v>770</v>
      </c>
      <c r="C26" s="935"/>
      <c r="D26" s="935"/>
      <c r="E26" s="935"/>
      <c r="F26" s="935"/>
      <c r="G26" s="935"/>
      <c r="H26" s="935"/>
      <c r="I26" s="935"/>
      <c r="J26" s="935"/>
      <c r="K26" s="935"/>
      <c r="L26" s="936"/>
      <c r="M26" s="497"/>
      <c r="N26" s="498" t="s">
        <v>767</v>
      </c>
      <c r="O26" s="497"/>
      <c r="P26" s="499"/>
      <c r="Q26" s="499"/>
      <c r="R26" s="499"/>
      <c r="S26" s="499"/>
      <c r="T26" s="499"/>
      <c r="U26" s="499"/>
      <c r="V26" s="499"/>
      <c r="W26" s="499"/>
      <c r="X26" s="499"/>
      <c r="Y26" s="499"/>
      <c r="Z26" s="499"/>
      <c r="AA26" s="499"/>
      <c r="AB26" s="499"/>
      <c r="AC26" s="499"/>
      <c r="AD26" s="499"/>
      <c r="AE26" s="499"/>
      <c r="AF26" s="498"/>
    </row>
    <row r="27" spans="2:32" s="494" customFormat="1" ht="19.5" customHeight="1" x14ac:dyDescent="0.15">
      <c r="B27" s="937"/>
      <c r="C27" s="938"/>
      <c r="D27" s="938"/>
      <c r="E27" s="938"/>
      <c r="F27" s="938"/>
      <c r="G27" s="938"/>
      <c r="H27" s="938"/>
      <c r="I27" s="938"/>
      <c r="J27" s="938"/>
      <c r="K27" s="938"/>
      <c r="L27" s="939"/>
      <c r="M27" s="497"/>
      <c r="N27" s="498" t="s">
        <v>767</v>
      </c>
      <c r="O27" s="497"/>
      <c r="P27" s="499"/>
      <c r="Q27" s="499"/>
      <c r="R27" s="499"/>
      <c r="S27" s="499"/>
      <c r="T27" s="499"/>
      <c r="U27" s="499"/>
      <c r="V27" s="499"/>
      <c r="W27" s="499"/>
      <c r="X27" s="499"/>
      <c r="Y27" s="499"/>
      <c r="Z27" s="499"/>
      <c r="AA27" s="499"/>
      <c r="AB27" s="499"/>
      <c r="AC27" s="499"/>
      <c r="AD27" s="499"/>
      <c r="AE27" s="499"/>
      <c r="AF27" s="498"/>
    </row>
    <row r="28" spans="2:32" s="494" customFormat="1" ht="19.5" customHeight="1" x14ac:dyDescent="0.15">
      <c r="B28" s="940"/>
      <c r="C28" s="941"/>
      <c r="D28" s="941"/>
      <c r="E28" s="941"/>
      <c r="F28" s="941"/>
      <c r="G28" s="941"/>
      <c r="H28" s="941"/>
      <c r="I28" s="941"/>
      <c r="J28" s="941"/>
      <c r="K28" s="941"/>
      <c r="L28" s="942"/>
      <c r="M28" s="497"/>
      <c r="N28" s="498" t="s">
        <v>767</v>
      </c>
      <c r="O28" s="497"/>
      <c r="P28" s="499"/>
      <c r="Q28" s="499"/>
      <c r="R28" s="499"/>
      <c r="S28" s="499"/>
      <c r="T28" s="499"/>
      <c r="U28" s="499"/>
      <c r="V28" s="499"/>
      <c r="W28" s="499"/>
      <c r="X28" s="499"/>
      <c r="Y28" s="499"/>
      <c r="Z28" s="499"/>
      <c r="AA28" s="499"/>
      <c r="AB28" s="499"/>
      <c r="AC28" s="499"/>
      <c r="AD28" s="499"/>
      <c r="AE28" s="499"/>
      <c r="AF28" s="498"/>
    </row>
    <row r="29" spans="2:32" s="494" customFormat="1" ht="19.5" customHeight="1" x14ac:dyDescent="0.15">
      <c r="B29" s="934" t="s">
        <v>744</v>
      </c>
      <c r="C29" s="935"/>
      <c r="D29" s="935"/>
      <c r="E29" s="935"/>
      <c r="F29" s="935"/>
      <c r="G29" s="935"/>
      <c r="H29" s="935"/>
      <c r="I29" s="935"/>
      <c r="J29" s="935"/>
      <c r="K29" s="935"/>
      <c r="L29" s="936"/>
      <c r="M29" s="497"/>
      <c r="N29" s="498" t="s">
        <v>767</v>
      </c>
      <c r="O29" s="497"/>
      <c r="P29" s="499"/>
      <c r="Q29" s="499"/>
      <c r="R29" s="499"/>
      <c r="S29" s="499"/>
      <c r="T29" s="499"/>
      <c r="U29" s="499"/>
      <c r="V29" s="499"/>
      <c r="W29" s="499"/>
      <c r="X29" s="499"/>
      <c r="Y29" s="499"/>
      <c r="Z29" s="499"/>
      <c r="AA29" s="499"/>
      <c r="AB29" s="499"/>
      <c r="AC29" s="499"/>
      <c r="AD29" s="499"/>
      <c r="AE29" s="499"/>
      <c r="AF29" s="498"/>
    </row>
    <row r="30" spans="2:32" s="494" customFormat="1" ht="19.5" customHeight="1" x14ac:dyDescent="0.15">
      <c r="B30" s="943"/>
      <c r="C30" s="944"/>
      <c r="D30" s="944"/>
      <c r="E30" s="944"/>
      <c r="F30" s="944"/>
      <c r="G30" s="944"/>
      <c r="H30" s="944"/>
      <c r="I30" s="944"/>
      <c r="J30" s="944"/>
      <c r="K30" s="944"/>
      <c r="L30" s="945"/>
      <c r="M30" s="497"/>
      <c r="N30" s="498" t="s">
        <v>767</v>
      </c>
      <c r="O30" s="497"/>
      <c r="P30" s="499"/>
      <c r="Q30" s="499"/>
      <c r="R30" s="499"/>
      <c r="S30" s="499"/>
      <c r="T30" s="499"/>
      <c r="U30" s="499"/>
      <c r="V30" s="499"/>
      <c r="W30" s="499"/>
      <c r="X30" s="499"/>
      <c r="Y30" s="499"/>
      <c r="Z30" s="499"/>
      <c r="AA30" s="499"/>
      <c r="AB30" s="499"/>
      <c r="AC30" s="499"/>
      <c r="AD30" s="499"/>
      <c r="AE30" s="499"/>
      <c r="AF30" s="498"/>
    </row>
    <row r="31" spans="2:32" s="494" customFormat="1" ht="19.5" customHeight="1" x14ac:dyDescent="0.15">
      <c r="B31" s="946"/>
      <c r="C31" s="947"/>
      <c r="D31" s="947"/>
      <c r="E31" s="947"/>
      <c r="F31" s="947"/>
      <c r="G31" s="947"/>
      <c r="H31" s="947"/>
      <c r="I31" s="947"/>
      <c r="J31" s="947"/>
      <c r="K31" s="947"/>
      <c r="L31" s="948"/>
      <c r="M31" s="497"/>
      <c r="N31" s="498" t="s">
        <v>767</v>
      </c>
      <c r="O31" s="497"/>
      <c r="P31" s="499"/>
      <c r="Q31" s="499"/>
      <c r="R31" s="499"/>
      <c r="S31" s="499"/>
      <c r="T31" s="499"/>
      <c r="U31" s="499"/>
      <c r="V31" s="499"/>
      <c r="W31" s="499"/>
      <c r="X31" s="499"/>
      <c r="Y31" s="499"/>
      <c r="Z31" s="499"/>
      <c r="AA31" s="499"/>
      <c r="AB31" s="499"/>
      <c r="AC31" s="499"/>
      <c r="AD31" s="499"/>
      <c r="AE31" s="499"/>
      <c r="AF31" s="498"/>
    </row>
    <row r="32" spans="2:32" s="494" customFormat="1" ht="19.5" customHeight="1" x14ac:dyDescent="0.15">
      <c r="B32" s="934" t="s">
        <v>771</v>
      </c>
      <c r="C32" s="935"/>
      <c r="D32" s="935"/>
      <c r="E32" s="935"/>
      <c r="F32" s="935"/>
      <c r="G32" s="935"/>
      <c r="H32" s="935"/>
      <c r="I32" s="935"/>
      <c r="J32" s="935"/>
      <c r="K32" s="935"/>
      <c r="L32" s="936"/>
      <c r="M32" s="497"/>
      <c r="N32" s="498" t="s">
        <v>767</v>
      </c>
      <c r="O32" s="497"/>
      <c r="P32" s="499"/>
      <c r="Q32" s="499"/>
      <c r="R32" s="499"/>
      <c r="S32" s="499"/>
      <c r="T32" s="499"/>
      <c r="U32" s="499"/>
      <c r="V32" s="499"/>
      <c r="W32" s="499"/>
      <c r="X32" s="499"/>
      <c r="Y32" s="499"/>
      <c r="Z32" s="499"/>
      <c r="AA32" s="499"/>
      <c r="AB32" s="499"/>
      <c r="AC32" s="499"/>
      <c r="AD32" s="499"/>
      <c r="AE32" s="499"/>
      <c r="AF32" s="498"/>
    </row>
    <row r="33" spans="2:32" s="494" customFormat="1" ht="19.5" customHeight="1" x14ac:dyDescent="0.15">
      <c r="B33" s="937"/>
      <c r="C33" s="938"/>
      <c r="D33" s="938"/>
      <c r="E33" s="938"/>
      <c r="F33" s="938"/>
      <c r="G33" s="938"/>
      <c r="H33" s="938"/>
      <c r="I33" s="938"/>
      <c r="J33" s="938"/>
      <c r="K33" s="938"/>
      <c r="L33" s="939"/>
      <c r="M33" s="497"/>
      <c r="N33" s="498" t="s">
        <v>767</v>
      </c>
      <c r="O33" s="497"/>
      <c r="P33" s="499"/>
      <c r="Q33" s="499"/>
      <c r="R33" s="499"/>
      <c r="S33" s="499"/>
      <c r="T33" s="499"/>
      <c r="U33" s="499"/>
      <c r="V33" s="499"/>
      <c r="W33" s="499"/>
      <c r="X33" s="499"/>
      <c r="Y33" s="499"/>
      <c r="Z33" s="499"/>
      <c r="AA33" s="499"/>
      <c r="AB33" s="499"/>
      <c r="AC33" s="499"/>
      <c r="AD33" s="499"/>
      <c r="AE33" s="499"/>
      <c r="AF33" s="498"/>
    </row>
    <row r="34" spans="2:32" s="494" customFormat="1" ht="19.5" customHeight="1" x14ac:dyDescent="0.15">
      <c r="B34" s="940"/>
      <c r="C34" s="941"/>
      <c r="D34" s="941"/>
      <c r="E34" s="941"/>
      <c r="F34" s="941"/>
      <c r="G34" s="941"/>
      <c r="H34" s="941"/>
      <c r="I34" s="941"/>
      <c r="J34" s="941"/>
      <c r="K34" s="941"/>
      <c r="L34" s="942"/>
      <c r="M34" s="497"/>
      <c r="N34" s="498" t="s">
        <v>767</v>
      </c>
      <c r="O34" s="497"/>
      <c r="P34" s="499"/>
      <c r="Q34" s="499"/>
      <c r="R34" s="499"/>
      <c r="S34" s="499"/>
      <c r="T34" s="499"/>
      <c r="U34" s="499"/>
      <c r="V34" s="499"/>
      <c r="W34" s="499"/>
      <c r="X34" s="499"/>
      <c r="Y34" s="499"/>
      <c r="Z34" s="499"/>
      <c r="AA34" s="499"/>
      <c r="AB34" s="499"/>
      <c r="AC34" s="499"/>
      <c r="AD34" s="499"/>
      <c r="AE34" s="499"/>
      <c r="AF34" s="498"/>
    </row>
    <row r="35" spans="2:32" s="494" customFormat="1" ht="19.5" customHeight="1" x14ac:dyDescent="0.15">
      <c r="B35" s="934" t="s">
        <v>772</v>
      </c>
      <c r="C35" s="935"/>
      <c r="D35" s="935"/>
      <c r="E35" s="935"/>
      <c r="F35" s="935"/>
      <c r="G35" s="935"/>
      <c r="H35" s="935"/>
      <c r="I35" s="935"/>
      <c r="J35" s="935"/>
      <c r="K35" s="935"/>
      <c r="L35" s="936"/>
      <c r="M35" s="501"/>
      <c r="N35" s="499" t="s">
        <v>767</v>
      </c>
      <c r="O35" s="497"/>
      <c r="P35" s="499"/>
      <c r="Q35" s="499"/>
      <c r="R35" s="499"/>
      <c r="S35" s="499"/>
      <c r="T35" s="499"/>
      <c r="U35" s="499"/>
      <c r="V35" s="499"/>
      <c r="W35" s="499"/>
      <c r="X35" s="499"/>
      <c r="Y35" s="499"/>
      <c r="Z35" s="499"/>
      <c r="AA35" s="499"/>
      <c r="AB35" s="499"/>
      <c r="AC35" s="499"/>
      <c r="AD35" s="499"/>
      <c r="AE35" s="499"/>
      <c r="AF35" s="498"/>
    </row>
    <row r="36" spans="2:32" s="494" customFormat="1" ht="19.5" customHeight="1" x14ac:dyDescent="0.15">
      <c r="B36" s="937"/>
      <c r="C36" s="938"/>
      <c r="D36" s="938"/>
      <c r="E36" s="938"/>
      <c r="F36" s="938"/>
      <c r="G36" s="938"/>
      <c r="H36" s="938"/>
      <c r="I36" s="938"/>
      <c r="J36" s="938"/>
      <c r="K36" s="938"/>
      <c r="L36" s="939"/>
      <c r="M36" s="501"/>
      <c r="N36" s="499" t="s">
        <v>767</v>
      </c>
      <c r="O36" s="497"/>
      <c r="P36" s="499"/>
      <c r="Q36" s="499"/>
      <c r="R36" s="499"/>
      <c r="S36" s="499"/>
      <c r="T36" s="499"/>
      <c r="U36" s="499"/>
      <c r="V36" s="499"/>
      <c r="W36" s="499"/>
      <c r="X36" s="499"/>
      <c r="Y36" s="499"/>
      <c r="Z36" s="499"/>
      <c r="AA36" s="499"/>
      <c r="AB36" s="499"/>
      <c r="AC36" s="499"/>
      <c r="AD36" s="499"/>
      <c r="AE36" s="499"/>
      <c r="AF36" s="498"/>
    </row>
    <row r="37" spans="2:32" s="494" customFormat="1" ht="19.5" customHeight="1" x14ac:dyDescent="0.15">
      <c r="B37" s="940"/>
      <c r="C37" s="941"/>
      <c r="D37" s="941"/>
      <c r="E37" s="941"/>
      <c r="F37" s="941"/>
      <c r="G37" s="941"/>
      <c r="H37" s="941"/>
      <c r="I37" s="941"/>
      <c r="J37" s="941"/>
      <c r="K37" s="941"/>
      <c r="L37" s="942"/>
      <c r="M37" s="497"/>
      <c r="N37" s="500" t="s">
        <v>767</v>
      </c>
      <c r="O37" s="502"/>
      <c r="P37" s="500"/>
      <c r="Q37" s="500"/>
      <c r="R37" s="500"/>
      <c r="S37" s="500"/>
      <c r="T37" s="500"/>
      <c r="U37" s="500"/>
      <c r="V37" s="500"/>
      <c r="W37" s="500"/>
      <c r="X37" s="500"/>
      <c r="Y37" s="500"/>
      <c r="Z37" s="500"/>
      <c r="AA37" s="500"/>
      <c r="AB37" s="500"/>
      <c r="AC37" s="500"/>
      <c r="AD37" s="500"/>
      <c r="AE37" s="500"/>
      <c r="AF37" s="496"/>
    </row>
    <row r="38" spans="2:32" s="494" customFormat="1" ht="19.5" customHeight="1" x14ac:dyDescent="0.15">
      <c r="B38" s="934" t="s">
        <v>773</v>
      </c>
      <c r="C38" s="935"/>
      <c r="D38" s="935"/>
      <c r="E38" s="935"/>
      <c r="F38" s="935"/>
      <c r="G38" s="935"/>
      <c r="H38" s="935"/>
      <c r="I38" s="935"/>
      <c r="J38" s="935"/>
      <c r="K38" s="935"/>
      <c r="L38" s="936"/>
      <c r="M38" s="501"/>
      <c r="N38" s="499" t="s">
        <v>767</v>
      </c>
      <c r="O38" s="497"/>
      <c r="P38" s="499"/>
      <c r="Q38" s="499"/>
      <c r="R38" s="499"/>
      <c r="S38" s="499"/>
      <c r="T38" s="499"/>
      <c r="U38" s="499"/>
      <c r="V38" s="499"/>
      <c r="W38" s="499"/>
      <c r="X38" s="499"/>
      <c r="Y38" s="499"/>
      <c r="Z38" s="499"/>
      <c r="AA38" s="499"/>
      <c r="AB38" s="499"/>
      <c r="AC38" s="499"/>
      <c r="AD38" s="499"/>
      <c r="AE38" s="499"/>
      <c r="AF38" s="498"/>
    </row>
    <row r="39" spans="2:32" s="494" customFormat="1" ht="19.5" customHeight="1" x14ac:dyDescent="0.15">
      <c r="B39" s="937"/>
      <c r="C39" s="938"/>
      <c r="D39" s="938"/>
      <c r="E39" s="938"/>
      <c r="F39" s="938"/>
      <c r="G39" s="938"/>
      <c r="H39" s="938"/>
      <c r="I39" s="938"/>
      <c r="J39" s="938"/>
      <c r="K39" s="938"/>
      <c r="L39" s="939"/>
      <c r="M39" s="501"/>
      <c r="N39" s="499" t="s">
        <v>767</v>
      </c>
      <c r="O39" s="497"/>
      <c r="P39" s="499"/>
      <c r="Q39" s="499"/>
      <c r="R39" s="499"/>
      <c r="S39" s="499"/>
      <c r="T39" s="499"/>
      <c r="U39" s="499"/>
      <c r="V39" s="499"/>
      <c r="W39" s="499"/>
      <c r="X39" s="499"/>
      <c r="Y39" s="499"/>
      <c r="Z39" s="499"/>
      <c r="AA39" s="499"/>
      <c r="AB39" s="499"/>
      <c r="AC39" s="499"/>
      <c r="AD39" s="499"/>
      <c r="AE39" s="499"/>
      <c r="AF39" s="498"/>
    </row>
    <row r="40" spans="2:32" s="494" customFormat="1" ht="19.5" customHeight="1" x14ac:dyDescent="0.15">
      <c r="B40" s="940"/>
      <c r="C40" s="941"/>
      <c r="D40" s="941"/>
      <c r="E40" s="941"/>
      <c r="F40" s="941"/>
      <c r="G40" s="941"/>
      <c r="H40" s="941"/>
      <c r="I40" s="941"/>
      <c r="J40" s="941"/>
      <c r="K40" s="941"/>
      <c r="L40" s="942"/>
      <c r="M40" s="497"/>
      <c r="N40" s="500" t="s">
        <v>767</v>
      </c>
      <c r="O40" s="502"/>
      <c r="P40" s="500"/>
      <c r="Q40" s="500"/>
      <c r="R40" s="500"/>
      <c r="S40" s="500"/>
      <c r="T40" s="500"/>
      <c r="U40" s="500"/>
      <c r="V40" s="500"/>
      <c r="W40" s="500"/>
      <c r="X40" s="500"/>
      <c r="Y40" s="500"/>
      <c r="Z40" s="500"/>
      <c r="AA40" s="500"/>
      <c r="AB40" s="500"/>
      <c r="AC40" s="500"/>
      <c r="AD40" s="500"/>
      <c r="AE40" s="500"/>
      <c r="AF40" s="496"/>
    </row>
    <row r="41" spans="2:32" s="494" customFormat="1" ht="19.5" customHeight="1" x14ac:dyDescent="0.15">
      <c r="B41" s="934" t="s">
        <v>774</v>
      </c>
      <c r="C41" s="935"/>
      <c r="D41" s="935"/>
      <c r="E41" s="935"/>
      <c r="F41" s="935"/>
      <c r="G41" s="935"/>
      <c r="H41" s="935"/>
      <c r="I41" s="935"/>
      <c r="J41" s="935"/>
      <c r="K41" s="935"/>
      <c r="L41" s="936"/>
      <c r="M41" s="501"/>
      <c r="N41" s="499" t="s">
        <v>767</v>
      </c>
      <c r="O41" s="497"/>
      <c r="P41" s="499"/>
      <c r="Q41" s="499"/>
      <c r="R41" s="499"/>
      <c r="S41" s="499"/>
      <c r="T41" s="499"/>
      <c r="U41" s="499"/>
      <c r="V41" s="499"/>
      <c r="W41" s="499"/>
      <c r="X41" s="499"/>
      <c r="Y41" s="499"/>
      <c r="Z41" s="499"/>
      <c r="AA41" s="499"/>
      <c r="AB41" s="499"/>
      <c r="AC41" s="499"/>
      <c r="AD41" s="499"/>
      <c r="AE41" s="499"/>
      <c r="AF41" s="498"/>
    </row>
    <row r="42" spans="2:32" s="494" customFormat="1" ht="19.5" customHeight="1" x14ac:dyDescent="0.15">
      <c r="B42" s="937"/>
      <c r="C42" s="938"/>
      <c r="D42" s="938"/>
      <c r="E42" s="938"/>
      <c r="F42" s="938"/>
      <c r="G42" s="938"/>
      <c r="H42" s="938"/>
      <c r="I42" s="938"/>
      <c r="J42" s="938"/>
      <c r="K42" s="938"/>
      <c r="L42" s="939"/>
      <c r="M42" s="501"/>
      <c r="N42" s="499" t="s">
        <v>767</v>
      </c>
      <c r="O42" s="497"/>
      <c r="P42" s="499"/>
      <c r="Q42" s="499"/>
      <c r="R42" s="499"/>
      <c r="S42" s="499"/>
      <c r="T42" s="499"/>
      <c r="U42" s="499"/>
      <c r="V42" s="499"/>
      <c r="W42" s="499"/>
      <c r="X42" s="499"/>
      <c r="Y42" s="499"/>
      <c r="Z42" s="499"/>
      <c r="AA42" s="499"/>
      <c r="AB42" s="499"/>
      <c r="AC42" s="499"/>
      <c r="AD42" s="499"/>
      <c r="AE42" s="499"/>
      <c r="AF42" s="498"/>
    </row>
    <row r="43" spans="2:32" s="494" customFormat="1" ht="19.5" customHeight="1" thickBot="1" x14ac:dyDescent="0.2">
      <c r="B43" s="940"/>
      <c r="C43" s="941"/>
      <c r="D43" s="941"/>
      <c r="E43" s="941"/>
      <c r="F43" s="941"/>
      <c r="G43" s="941"/>
      <c r="H43" s="941"/>
      <c r="I43" s="941"/>
      <c r="J43" s="941"/>
      <c r="K43" s="941"/>
      <c r="L43" s="942"/>
      <c r="N43" s="500" t="s">
        <v>767</v>
      </c>
      <c r="O43" s="502"/>
      <c r="P43" s="500"/>
      <c r="Q43" s="500"/>
      <c r="R43" s="500"/>
      <c r="S43" s="500"/>
      <c r="T43" s="500"/>
      <c r="U43" s="500"/>
      <c r="V43" s="500"/>
      <c r="W43" s="500"/>
      <c r="X43" s="500"/>
      <c r="Y43" s="500"/>
      <c r="Z43" s="500"/>
      <c r="AA43" s="500"/>
      <c r="AB43" s="500"/>
      <c r="AC43" s="500"/>
      <c r="AD43" s="500"/>
      <c r="AE43" s="500"/>
      <c r="AF43" s="496"/>
    </row>
    <row r="44" spans="2:32" s="494" customFormat="1" ht="19.5" customHeight="1" thickTop="1" x14ac:dyDescent="0.15">
      <c r="B44" s="949" t="s">
        <v>775</v>
      </c>
      <c r="C44" s="950"/>
      <c r="D44" s="950"/>
      <c r="E44" s="950"/>
      <c r="F44" s="950"/>
      <c r="G44" s="950"/>
      <c r="H44" s="950"/>
      <c r="I44" s="950"/>
      <c r="J44" s="950"/>
      <c r="K44" s="950"/>
      <c r="L44" s="951"/>
      <c r="M44" s="503"/>
      <c r="N44" s="504" t="s">
        <v>767</v>
      </c>
      <c r="O44" s="952"/>
      <c r="P44" s="953"/>
      <c r="Q44" s="953"/>
      <c r="R44" s="953"/>
      <c r="S44" s="953"/>
      <c r="T44" s="953"/>
      <c r="U44" s="953"/>
      <c r="V44" s="953"/>
      <c r="W44" s="953"/>
      <c r="X44" s="953"/>
      <c r="Y44" s="953"/>
      <c r="Z44" s="953"/>
      <c r="AA44" s="953"/>
      <c r="AB44" s="953"/>
      <c r="AC44" s="953"/>
      <c r="AD44" s="953"/>
      <c r="AE44" s="953"/>
      <c r="AF44" s="954"/>
    </row>
    <row r="45" spans="2:32" s="494" customFormat="1" ht="19.5" customHeight="1" x14ac:dyDescent="0.15">
      <c r="B45" s="937"/>
      <c r="C45" s="938"/>
      <c r="D45" s="938"/>
      <c r="E45" s="938"/>
      <c r="F45" s="938"/>
      <c r="G45" s="938"/>
      <c r="H45" s="938"/>
      <c r="I45" s="938"/>
      <c r="J45" s="938"/>
      <c r="K45" s="938"/>
      <c r="L45" s="939"/>
      <c r="M45" s="497"/>
      <c r="N45" s="498" t="s">
        <v>767</v>
      </c>
      <c r="O45" s="497"/>
      <c r="P45" s="499"/>
      <c r="Q45" s="499"/>
      <c r="R45" s="499"/>
      <c r="S45" s="499"/>
      <c r="T45" s="499"/>
      <c r="U45" s="499"/>
      <c r="V45" s="499"/>
      <c r="W45" s="499"/>
      <c r="X45" s="499"/>
      <c r="Y45" s="499"/>
      <c r="Z45" s="499"/>
      <c r="AA45" s="499"/>
      <c r="AB45" s="499"/>
      <c r="AC45" s="499"/>
      <c r="AD45" s="499"/>
      <c r="AE45" s="499"/>
      <c r="AF45" s="498"/>
    </row>
    <row r="46" spans="2:32" s="494" customFormat="1" ht="19.5" customHeight="1" x14ac:dyDescent="0.15">
      <c r="B46" s="940"/>
      <c r="C46" s="941"/>
      <c r="D46" s="941"/>
      <c r="E46" s="941"/>
      <c r="F46" s="941"/>
      <c r="G46" s="941"/>
      <c r="H46" s="941"/>
      <c r="I46" s="941"/>
      <c r="J46" s="941"/>
      <c r="K46" s="941"/>
      <c r="L46" s="942"/>
      <c r="M46" s="497"/>
      <c r="N46" s="498" t="s">
        <v>767</v>
      </c>
      <c r="O46" s="497"/>
      <c r="P46" s="499"/>
      <c r="Q46" s="499"/>
      <c r="R46" s="499"/>
      <c r="S46" s="499"/>
      <c r="T46" s="499"/>
      <c r="U46" s="499"/>
      <c r="V46" s="499"/>
      <c r="W46" s="499"/>
      <c r="X46" s="499"/>
      <c r="Y46" s="499"/>
      <c r="Z46" s="499"/>
      <c r="AA46" s="499"/>
      <c r="AB46" s="499"/>
      <c r="AC46" s="499"/>
      <c r="AD46" s="499"/>
      <c r="AE46" s="499"/>
      <c r="AF46" s="498"/>
    </row>
    <row r="47" spans="2:32" s="494" customFormat="1" ht="19.5" customHeight="1" x14ac:dyDescent="0.15">
      <c r="B47" s="934" t="s">
        <v>776</v>
      </c>
      <c r="C47" s="935"/>
      <c r="D47" s="935"/>
      <c r="E47" s="935"/>
      <c r="F47" s="935"/>
      <c r="G47" s="935"/>
      <c r="H47" s="935"/>
      <c r="I47" s="935"/>
      <c r="J47" s="935"/>
      <c r="K47" s="935"/>
      <c r="L47" s="936"/>
      <c r="M47" s="497"/>
      <c r="N47" s="499" t="s">
        <v>767</v>
      </c>
      <c r="O47" s="497"/>
      <c r="P47" s="499"/>
      <c r="Q47" s="499"/>
      <c r="R47" s="499"/>
      <c r="S47" s="499"/>
      <c r="T47" s="499"/>
      <c r="U47" s="499"/>
      <c r="V47" s="499"/>
      <c r="W47" s="499"/>
      <c r="X47" s="499"/>
      <c r="Y47" s="499"/>
      <c r="Z47" s="499"/>
      <c r="AA47" s="499"/>
      <c r="AB47" s="499"/>
      <c r="AC47" s="499"/>
      <c r="AD47" s="499"/>
      <c r="AE47" s="499"/>
      <c r="AF47" s="498"/>
    </row>
    <row r="48" spans="2:32" s="494" customFormat="1" ht="19.5" customHeight="1" x14ac:dyDescent="0.15">
      <c r="B48" s="937"/>
      <c r="C48" s="938"/>
      <c r="D48" s="938"/>
      <c r="E48" s="938"/>
      <c r="F48" s="938"/>
      <c r="G48" s="938"/>
      <c r="H48" s="938"/>
      <c r="I48" s="938"/>
      <c r="J48" s="938"/>
      <c r="K48" s="938"/>
      <c r="L48" s="939"/>
      <c r="M48" s="497"/>
      <c r="N48" s="499" t="s">
        <v>767</v>
      </c>
      <c r="O48" s="497"/>
      <c r="P48" s="499"/>
      <c r="Q48" s="499"/>
      <c r="R48" s="499"/>
      <c r="S48" s="499"/>
      <c r="T48" s="499"/>
      <c r="U48" s="499"/>
      <c r="V48" s="499"/>
      <c r="W48" s="499"/>
      <c r="X48" s="499"/>
      <c r="Y48" s="499"/>
      <c r="Z48" s="499"/>
      <c r="AA48" s="499"/>
      <c r="AB48" s="499"/>
      <c r="AC48" s="499"/>
      <c r="AD48" s="499"/>
      <c r="AE48" s="499"/>
      <c r="AF48" s="498"/>
    </row>
    <row r="49" spans="1:32" s="494" customFormat="1" ht="19.5" customHeight="1" x14ac:dyDescent="0.15">
      <c r="B49" s="940"/>
      <c r="C49" s="941"/>
      <c r="D49" s="941"/>
      <c r="E49" s="941"/>
      <c r="F49" s="941"/>
      <c r="G49" s="941"/>
      <c r="H49" s="941"/>
      <c r="I49" s="941"/>
      <c r="J49" s="941"/>
      <c r="K49" s="941"/>
      <c r="L49" s="942"/>
      <c r="N49" s="500" t="s">
        <v>767</v>
      </c>
      <c r="O49" s="497"/>
      <c r="P49" s="499"/>
      <c r="Q49" s="499"/>
      <c r="R49" s="499"/>
      <c r="S49" s="499"/>
      <c r="T49" s="499"/>
      <c r="U49" s="499"/>
      <c r="V49" s="499"/>
      <c r="W49" s="499"/>
      <c r="X49" s="499"/>
      <c r="Y49" s="499"/>
      <c r="Z49" s="499"/>
      <c r="AA49" s="499"/>
      <c r="AB49" s="499"/>
      <c r="AC49" s="499"/>
      <c r="AD49" s="499"/>
      <c r="AE49" s="499"/>
      <c r="AF49" s="498"/>
    </row>
    <row r="50" spans="1:32" s="494" customFormat="1" ht="19.5" customHeight="1" x14ac:dyDescent="0.15">
      <c r="B50" s="934" t="s">
        <v>777</v>
      </c>
      <c r="C50" s="935"/>
      <c r="D50" s="935"/>
      <c r="E50" s="935"/>
      <c r="F50" s="935"/>
      <c r="G50" s="935"/>
      <c r="H50" s="935"/>
      <c r="I50" s="935"/>
      <c r="J50" s="935"/>
      <c r="K50" s="935"/>
      <c r="L50" s="936"/>
      <c r="M50" s="497"/>
      <c r="N50" s="498" t="s">
        <v>767</v>
      </c>
      <c r="O50" s="497"/>
      <c r="P50" s="499"/>
      <c r="Q50" s="499"/>
      <c r="R50" s="499"/>
      <c r="S50" s="499"/>
      <c r="T50" s="499"/>
      <c r="U50" s="499"/>
      <c r="V50" s="499"/>
      <c r="W50" s="499"/>
      <c r="X50" s="499"/>
      <c r="Y50" s="499"/>
      <c r="Z50" s="499"/>
      <c r="AA50" s="499"/>
      <c r="AB50" s="499"/>
      <c r="AC50" s="499"/>
      <c r="AD50" s="499"/>
      <c r="AE50" s="499"/>
      <c r="AF50" s="498"/>
    </row>
    <row r="51" spans="1:32" s="494" customFormat="1" ht="19.5" customHeight="1" x14ac:dyDescent="0.15">
      <c r="B51" s="943"/>
      <c r="C51" s="944"/>
      <c r="D51" s="944"/>
      <c r="E51" s="944"/>
      <c r="F51" s="944"/>
      <c r="G51" s="944"/>
      <c r="H51" s="944"/>
      <c r="I51" s="944"/>
      <c r="J51" s="944"/>
      <c r="K51" s="944"/>
      <c r="L51" s="945"/>
      <c r="M51" s="497"/>
      <c r="N51" s="498" t="s">
        <v>767</v>
      </c>
      <c r="O51" s="497"/>
      <c r="P51" s="499"/>
      <c r="Q51" s="499"/>
      <c r="R51" s="499"/>
      <c r="S51" s="499"/>
      <c r="T51" s="499"/>
      <c r="U51" s="499"/>
      <c r="V51" s="499"/>
      <c r="W51" s="499"/>
      <c r="X51" s="499"/>
      <c r="Y51" s="499"/>
      <c r="Z51" s="499"/>
      <c r="AA51" s="499"/>
      <c r="AB51" s="499"/>
      <c r="AC51" s="499"/>
      <c r="AD51" s="499"/>
      <c r="AE51" s="499"/>
      <c r="AF51" s="498"/>
    </row>
    <row r="52" spans="1:32" s="494" customFormat="1" ht="19.5" customHeight="1" x14ac:dyDescent="0.15">
      <c r="B52" s="946"/>
      <c r="C52" s="947"/>
      <c r="D52" s="947"/>
      <c r="E52" s="947"/>
      <c r="F52" s="947"/>
      <c r="G52" s="947"/>
      <c r="H52" s="947"/>
      <c r="I52" s="947"/>
      <c r="J52" s="947"/>
      <c r="K52" s="947"/>
      <c r="L52" s="948"/>
      <c r="M52" s="497"/>
      <c r="N52" s="498" t="s">
        <v>767</v>
      </c>
      <c r="O52" s="497"/>
      <c r="P52" s="499"/>
      <c r="Q52" s="499"/>
      <c r="R52" s="499"/>
      <c r="S52" s="499"/>
      <c r="T52" s="499"/>
      <c r="U52" s="499"/>
      <c r="V52" s="499"/>
      <c r="W52" s="499"/>
      <c r="X52" s="499"/>
      <c r="Y52" s="499"/>
      <c r="Z52" s="499"/>
      <c r="AA52" s="499"/>
      <c r="AB52" s="499"/>
      <c r="AC52" s="499"/>
      <c r="AD52" s="499"/>
      <c r="AE52" s="499"/>
      <c r="AF52" s="498"/>
    </row>
    <row r="54" spans="1:32" x14ac:dyDescent="0.15">
      <c r="B54" s="487" t="s">
        <v>778</v>
      </c>
    </row>
    <row r="55" spans="1:32" x14ac:dyDescent="0.15">
      <c r="B55" s="487" t="s">
        <v>779</v>
      </c>
    </row>
    <row r="57" spans="1:32" x14ac:dyDescent="0.15">
      <c r="A57" s="487" t="s">
        <v>780</v>
      </c>
    </row>
  </sheetData>
  <mergeCells count="20">
    <mergeCell ref="AH3:AI4"/>
    <mergeCell ref="B9:AF10"/>
    <mergeCell ref="R14:V14"/>
    <mergeCell ref="B16:L16"/>
    <mergeCell ref="M16:N16"/>
    <mergeCell ref="O16:AF16"/>
    <mergeCell ref="O44:AF44"/>
    <mergeCell ref="B17:L19"/>
    <mergeCell ref="O17:AF17"/>
    <mergeCell ref="B20:L22"/>
    <mergeCell ref="B23:L25"/>
    <mergeCell ref="B26:L28"/>
    <mergeCell ref="B29:L31"/>
    <mergeCell ref="B47:L49"/>
    <mergeCell ref="B50:L52"/>
    <mergeCell ref="B32:L34"/>
    <mergeCell ref="B35:L37"/>
    <mergeCell ref="B38:L40"/>
    <mergeCell ref="B41:L43"/>
    <mergeCell ref="B44:L46"/>
  </mergeCells>
  <phoneticPr fontId="2"/>
  <hyperlinks>
    <hyperlink ref="AH3" location="添付書類一覧!A1" display="添付書類一覧に戻る" xr:uid="{0669AF6F-F2A9-4A83-936D-0216FB13A6D0}"/>
  </hyperlinks>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A585C-5290-4B50-AD01-40D440A66DA5}">
  <sheetPr>
    <tabColor theme="9" tint="0.79998168889431442"/>
    <pageSetUpPr fitToPage="1"/>
  </sheetPr>
  <dimension ref="B1:BS150"/>
  <sheetViews>
    <sheetView showGridLines="0" view="pageBreakPreview" zoomScale="55" zoomScaleNormal="55" zoomScaleSheetLayoutView="55" workbookViewId="0">
      <selection activeCell="BQ1" sqref="BQ1:BR1048576"/>
    </sheetView>
  </sheetViews>
  <sheetFormatPr defaultColWidth="4.5" defaultRowHeight="14.25" x14ac:dyDescent="0.15"/>
  <cols>
    <col min="1" max="1" width="0.875" style="122" customWidth="1"/>
    <col min="2" max="6" width="5.75" style="122" customWidth="1"/>
    <col min="7" max="8" width="8.125" style="122" customWidth="1"/>
    <col min="9" max="12" width="3.25" style="122" hidden="1" customWidth="1"/>
    <col min="13" max="14" width="3.25" style="122" customWidth="1"/>
    <col min="15" max="66" width="5.75" style="122" customWidth="1"/>
    <col min="67" max="67" width="1.125" style="122" customWidth="1"/>
    <col min="68" max="69" width="4.5" style="122"/>
    <col min="70" max="70" width="40.125" style="122" customWidth="1"/>
    <col min="71" max="16384" width="4.5" style="122"/>
  </cols>
  <sheetData>
    <row r="1" spans="2:71" s="103" customFormat="1" ht="20.25" customHeight="1" x14ac:dyDescent="0.15">
      <c r="G1" s="104" t="s">
        <v>149</v>
      </c>
      <c r="H1" s="104"/>
      <c r="I1" s="104"/>
      <c r="J1" s="104"/>
      <c r="K1" s="104"/>
      <c r="L1" s="104"/>
      <c r="M1" s="104"/>
      <c r="N1" s="104"/>
      <c r="Q1" s="105" t="s">
        <v>150</v>
      </c>
      <c r="T1" s="104"/>
      <c r="U1" s="104"/>
      <c r="V1" s="104"/>
      <c r="W1" s="104"/>
      <c r="X1" s="104"/>
      <c r="Y1" s="104"/>
      <c r="Z1" s="104"/>
      <c r="AA1" s="104"/>
      <c r="AW1" s="106" t="s">
        <v>151</v>
      </c>
      <c r="AX1" s="1111" t="s">
        <v>152</v>
      </c>
      <c r="AY1" s="1112"/>
      <c r="AZ1" s="1112"/>
      <c r="BA1" s="1112"/>
      <c r="BB1" s="1112"/>
      <c r="BC1" s="1112"/>
      <c r="BD1" s="1112"/>
      <c r="BE1" s="1112"/>
      <c r="BF1" s="1112"/>
      <c r="BG1" s="1112"/>
      <c r="BH1" s="1112"/>
      <c r="BI1" s="1112"/>
      <c r="BJ1" s="1112"/>
      <c r="BK1" s="1112"/>
      <c r="BL1" s="1112"/>
      <c r="BM1" s="1112"/>
      <c r="BN1" s="106" t="s">
        <v>153</v>
      </c>
    </row>
    <row r="2" spans="2:71" s="107" customFormat="1" ht="20.25" customHeight="1" thickBot="1" x14ac:dyDescent="0.2">
      <c r="N2" s="105"/>
      <c r="Q2" s="105"/>
      <c r="R2" s="105"/>
      <c r="T2" s="106"/>
      <c r="U2" s="106"/>
      <c r="V2" s="106"/>
      <c r="W2" s="106"/>
      <c r="X2" s="106"/>
      <c r="Y2" s="106"/>
      <c r="Z2" s="106"/>
      <c r="AA2" s="106"/>
      <c r="AF2" s="106" t="s">
        <v>154</v>
      </c>
      <c r="AG2" s="1113">
        <v>6</v>
      </c>
      <c r="AH2" s="1113"/>
      <c r="AI2" s="106" t="s">
        <v>155</v>
      </c>
      <c r="AJ2" s="1114">
        <f>IF(AG2=0,"",YEAR(DATE(2018+AG2,1,1)))</f>
        <v>2024</v>
      </c>
      <c r="AK2" s="1114"/>
      <c r="AL2" s="107" t="s">
        <v>156</v>
      </c>
      <c r="AM2" s="107" t="s">
        <v>157</v>
      </c>
      <c r="AN2" s="1113">
        <v>4</v>
      </c>
      <c r="AO2" s="1113"/>
      <c r="AP2" s="107" t="s">
        <v>158</v>
      </c>
      <c r="AW2" s="106" t="s">
        <v>159</v>
      </c>
      <c r="AX2" s="1113" t="s">
        <v>160</v>
      </c>
      <c r="AY2" s="1113"/>
      <c r="AZ2" s="1113"/>
      <c r="BA2" s="1113"/>
      <c r="BB2" s="1113"/>
      <c r="BC2" s="1113"/>
      <c r="BD2" s="1113"/>
      <c r="BE2" s="1113"/>
      <c r="BF2" s="1113"/>
      <c r="BG2" s="1113"/>
      <c r="BH2" s="1113"/>
      <c r="BI2" s="1113"/>
      <c r="BJ2" s="1113"/>
      <c r="BK2" s="1113"/>
      <c r="BL2" s="1113"/>
      <c r="BM2" s="1113"/>
      <c r="BN2" s="106" t="s">
        <v>153</v>
      </c>
      <c r="BO2" s="106"/>
      <c r="BP2" s="106"/>
      <c r="BQ2" s="1"/>
      <c r="BR2" s="434"/>
    </row>
    <row r="3" spans="2:71" s="107" customFormat="1" ht="20.25" customHeight="1" thickTop="1" x14ac:dyDescent="0.15">
      <c r="N3" s="105"/>
      <c r="Q3" s="105"/>
      <c r="S3" s="106"/>
      <c r="T3" s="106"/>
      <c r="U3" s="106"/>
      <c r="V3" s="106"/>
      <c r="W3" s="106"/>
      <c r="X3" s="106"/>
      <c r="Y3" s="106"/>
      <c r="AG3" s="108"/>
      <c r="AH3" s="108"/>
      <c r="AI3" s="108"/>
      <c r="AJ3" s="109"/>
      <c r="AK3" s="108"/>
      <c r="BH3" s="110" t="s">
        <v>161</v>
      </c>
      <c r="BI3" s="1115" t="s">
        <v>162</v>
      </c>
      <c r="BJ3" s="1012"/>
      <c r="BK3" s="1012"/>
      <c r="BL3" s="1116"/>
      <c r="BM3" s="106"/>
      <c r="BQ3" s="908" t="s">
        <v>755</v>
      </c>
      <c r="BR3" s="909"/>
    </row>
    <row r="4" spans="2:71" s="107" customFormat="1" ht="20.25" customHeight="1" thickBot="1" x14ac:dyDescent="0.2">
      <c r="N4" s="105"/>
      <c r="Q4" s="105"/>
      <c r="S4" s="106"/>
      <c r="T4" s="106"/>
      <c r="U4" s="106"/>
      <c r="V4" s="106"/>
      <c r="W4" s="106"/>
      <c r="X4" s="106"/>
      <c r="Y4" s="106"/>
      <c r="AG4" s="108"/>
      <c r="AH4" s="108"/>
      <c r="AI4" s="108"/>
      <c r="AJ4" s="109"/>
      <c r="AK4" s="108"/>
      <c r="BH4" s="110" t="s">
        <v>163</v>
      </c>
      <c r="BI4" s="1115" t="s">
        <v>164</v>
      </c>
      <c r="BJ4" s="1012"/>
      <c r="BK4" s="1012"/>
      <c r="BL4" s="1116"/>
      <c r="BM4" s="106"/>
      <c r="BQ4" s="910"/>
      <c r="BR4" s="911"/>
    </row>
    <row r="5" spans="2:71" s="107" customFormat="1" ht="9" customHeight="1" thickTop="1" x14ac:dyDescent="0.15">
      <c r="N5" s="105"/>
      <c r="Q5" s="105"/>
      <c r="S5" s="106"/>
      <c r="T5" s="106"/>
      <c r="U5" s="106"/>
      <c r="V5" s="106"/>
      <c r="W5" s="106"/>
      <c r="X5" s="106"/>
      <c r="Y5" s="106"/>
      <c r="AG5" s="111"/>
      <c r="AH5" s="111"/>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12"/>
      <c r="BM5" s="112"/>
      <c r="BQ5" s="485"/>
      <c r="BR5" s="434"/>
    </row>
    <row r="6" spans="2:71" s="107" customFormat="1" ht="21" customHeight="1" x14ac:dyDescent="0.15">
      <c r="B6" s="104"/>
      <c r="C6" s="104"/>
      <c r="D6" s="104"/>
      <c r="E6" s="104"/>
      <c r="F6" s="104"/>
      <c r="G6" s="103"/>
      <c r="H6" s="103"/>
      <c r="I6" s="103"/>
      <c r="J6" s="103"/>
      <c r="K6" s="103"/>
      <c r="L6" s="103"/>
      <c r="M6" s="103"/>
      <c r="N6" s="103"/>
      <c r="O6" s="113"/>
      <c r="P6" s="113"/>
      <c r="Q6" s="113"/>
      <c r="R6" s="114"/>
      <c r="S6" s="113"/>
      <c r="T6" s="113"/>
      <c r="U6" s="113"/>
      <c r="AN6" s="103"/>
      <c r="AO6" s="103"/>
      <c r="AP6" s="103"/>
      <c r="AQ6" s="103"/>
      <c r="AR6" s="103"/>
      <c r="AS6" s="103" t="s">
        <v>165</v>
      </c>
      <c r="AT6" s="103"/>
      <c r="AU6" s="103"/>
      <c r="AV6" s="103"/>
      <c r="AW6" s="103"/>
      <c r="AX6" s="103"/>
      <c r="AY6" s="103"/>
      <c r="BA6" s="115"/>
      <c r="BB6" s="115"/>
      <c r="BC6" s="116"/>
      <c r="BD6" s="103"/>
      <c r="BE6" s="1130">
        <v>40</v>
      </c>
      <c r="BF6" s="1131"/>
      <c r="BG6" s="116" t="s">
        <v>166</v>
      </c>
      <c r="BH6" s="103"/>
      <c r="BI6" s="1130">
        <v>160</v>
      </c>
      <c r="BJ6" s="1131"/>
      <c r="BK6" s="116" t="s">
        <v>167</v>
      </c>
      <c r="BL6" s="103"/>
      <c r="BM6" s="112"/>
    </row>
    <row r="7" spans="2:71" s="107" customFormat="1" ht="5.25" customHeight="1" x14ac:dyDescent="0.15">
      <c r="B7" s="104"/>
      <c r="C7" s="104"/>
      <c r="D7" s="104"/>
      <c r="E7" s="104"/>
      <c r="F7" s="104"/>
      <c r="G7" s="117"/>
      <c r="H7" s="117"/>
      <c r="I7" s="117"/>
      <c r="J7" s="117"/>
      <c r="K7" s="117"/>
      <c r="L7" s="117"/>
      <c r="M7" s="117"/>
      <c r="N7" s="113"/>
      <c r="O7" s="113"/>
      <c r="P7" s="113"/>
      <c r="Q7" s="114"/>
      <c r="R7" s="113"/>
      <c r="S7" s="113"/>
      <c r="T7" s="113"/>
      <c r="U7" s="11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12"/>
      <c r="BM7" s="112"/>
    </row>
    <row r="8" spans="2:71" s="107" customFormat="1" ht="21" customHeight="1" x14ac:dyDescent="0.15">
      <c r="B8" s="118"/>
      <c r="C8" s="118"/>
      <c r="D8" s="118"/>
      <c r="E8" s="118"/>
      <c r="F8" s="118"/>
      <c r="G8" s="114"/>
      <c r="H8" s="114"/>
      <c r="I8" s="114"/>
      <c r="J8" s="114"/>
      <c r="K8" s="114"/>
      <c r="L8" s="114"/>
      <c r="M8" s="114"/>
      <c r="N8" s="113"/>
      <c r="O8" s="113"/>
      <c r="P8" s="113"/>
      <c r="Q8" s="114"/>
      <c r="R8" s="113"/>
      <c r="S8" s="113"/>
      <c r="T8" s="113"/>
      <c r="U8" s="113"/>
      <c r="AN8" s="119"/>
      <c r="AO8" s="119"/>
      <c r="AP8" s="119"/>
      <c r="AQ8" s="103"/>
      <c r="AR8" s="112"/>
      <c r="AS8" s="120"/>
      <c r="AT8" s="120"/>
      <c r="AU8" s="104"/>
      <c r="AV8" s="115"/>
      <c r="AW8" s="115"/>
      <c r="AX8" s="115"/>
      <c r="AY8" s="121"/>
      <c r="AZ8" s="121"/>
      <c r="BA8" s="103"/>
      <c r="BB8" s="115"/>
      <c r="BC8" s="115"/>
      <c r="BD8" s="114"/>
      <c r="BE8" s="103"/>
      <c r="BF8" s="103" t="s">
        <v>168</v>
      </c>
      <c r="BG8" s="103"/>
      <c r="BH8" s="103"/>
      <c r="BI8" s="1132">
        <f>DAY(EOMONTH(DATE(AJ2,AN2,1),0))</f>
        <v>30</v>
      </c>
      <c r="BJ8" s="1133"/>
      <c r="BK8" s="103" t="s">
        <v>169</v>
      </c>
      <c r="BL8" s="103"/>
      <c r="BM8" s="103"/>
      <c r="BQ8" s="106"/>
      <c r="BR8" s="106"/>
      <c r="BS8" s="106"/>
    </row>
    <row r="9" spans="2:71" s="107" customFormat="1" ht="5.25" customHeight="1" x14ac:dyDescent="0.15">
      <c r="B9" s="118"/>
      <c r="C9" s="118"/>
      <c r="D9" s="118"/>
      <c r="E9" s="118"/>
      <c r="F9" s="118"/>
      <c r="G9" s="114"/>
      <c r="H9" s="114"/>
      <c r="I9" s="114"/>
      <c r="J9" s="114"/>
      <c r="K9" s="114"/>
      <c r="L9" s="114"/>
      <c r="M9" s="114"/>
      <c r="N9" s="113"/>
      <c r="O9" s="113"/>
      <c r="P9" s="113"/>
      <c r="Q9" s="114"/>
      <c r="R9" s="113"/>
      <c r="S9" s="113"/>
      <c r="T9" s="113"/>
      <c r="U9" s="113"/>
      <c r="AN9" s="119"/>
      <c r="AO9" s="119"/>
      <c r="AP9" s="119"/>
      <c r="AQ9" s="103"/>
      <c r="AR9" s="112"/>
      <c r="AS9" s="120"/>
      <c r="AT9" s="120"/>
      <c r="AU9" s="104"/>
      <c r="AV9" s="115"/>
      <c r="AW9" s="115"/>
      <c r="AX9" s="115"/>
      <c r="AY9" s="121"/>
      <c r="AZ9" s="121"/>
      <c r="BA9" s="103"/>
      <c r="BB9" s="115"/>
      <c r="BC9" s="115"/>
      <c r="BD9" s="114"/>
      <c r="BE9" s="103"/>
      <c r="BF9" s="103"/>
      <c r="BG9" s="103"/>
      <c r="BH9" s="103"/>
      <c r="BI9" s="114"/>
      <c r="BJ9" s="114"/>
      <c r="BK9" s="103"/>
      <c r="BL9" s="103"/>
      <c r="BM9" s="103"/>
      <c r="BQ9" s="106"/>
      <c r="BR9" s="106"/>
      <c r="BS9" s="106"/>
    </row>
    <row r="10" spans="2:71" s="107" customFormat="1" ht="21" customHeight="1" x14ac:dyDescent="0.15">
      <c r="B10" s="118"/>
      <c r="C10" s="118"/>
      <c r="D10" s="118"/>
      <c r="E10" s="118"/>
      <c r="F10" s="118"/>
      <c r="G10" s="114"/>
      <c r="H10" s="114"/>
      <c r="I10" s="114"/>
      <c r="J10" s="114"/>
      <c r="K10" s="114"/>
      <c r="L10" s="114"/>
      <c r="M10" s="114"/>
      <c r="N10" s="113"/>
      <c r="O10" s="113"/>
      <c r="P10" s="113"/>
      <c r="Q10" s="114"/>
      <c r="R10" s="113"/>
      <c r="S10" s="113"/>
      <c r="T10" s="113"/>
      <c r="U10" s="113"/>
      <c r="AN10" s="119"/>
      <c r="AO10" s="119"/>
      <c r="AP10" s="119"/>
      <c r="AQ10" s="103"/>
      <c r="AR10" s="112"/>
      <c r="AS10" s="120"/>
      <c r="AT10" s="120"/>
      <c r="AU10" s="103" t="s">
        <v>170</v>
      </c>
      <c r="AV10" s="115"/>
      <c r="AW10" s="103"/>
      <c r="AX10" s="103"/>
      <c r="AY10" s="103"/>
      <c r="AZ10" s="103"/>
      <c r="BA10" s="103"/>
      <c r="BB10" s="117"/>
      <c r="BC10" s="117"/>
      <c r="BD10" s="117"/>
      <c r="BE10" s="103"/>
      <c r="BF10" s="103"/>
      <c r="BG10" s="112" t="s">
        <v>171</v>
      </c>
      <c r="BH10" s="103"/>
      <c r="BI10" s="1130">
        <v>36</v>
      </c>
      <c r="BJ10" s="1131"/>
      <c r="BK10" s="116" t="s">
        <v>172</v>
      </c>
      <c r="BL10" s="103"/>
      <c r="BM10" s="103"/>
      <c r="BQ10" s="106"/>
      <c r="BR10" s="106"/>
      <c r="BS10" s="106"/>
    </row>
    <row r="11" spans="2:71" ht="5.25" customHeight="1" thickBot="1" x14ac:dyDescent="0.2">
      <c r="G11" s="123"/>
      <c r="H11" s="123"/>
      <c r="I11" s="123"/>
      <c r="J11" s="123"/>
      <c r="K11" s="123"/>
      <c r="L11" s="123"/>
      <c r="M11" s="123"/>
      <c r="N11" s="123"/>
      <c r="AG11" s="123"/>
      <c r="AX11" s="123"/>
      <c r="BO11" s="124"/>
      <c r="BP11" s="124"/>
      <c r="BQ11" s="124"/>
    </row>
    <row r="12" spans="2:71" ht="21.6" customHeight="1" x14ac:dyDescent="0.15">
      <c r="B12" s="1089" t="s">
        <v>173</v>
      </c>
      <c r="C12" s="1092" t="s">
        <v>174</v>
      </c>
      <c r="D12" s="1095" t="s">
        <v>175</v>
      </c>
      <c r="E12" s="1088"/>
      <c r="F12" s="1096"/>
      <c r="G12" s="1095" t="s">
        <v>176</v>
      </c>
      <c r="H12" s="1080"/>
      <c r="I12" s="125"/>
      <c r="J12" s="126"/>
      <c r="K12" s="125"/>
      <c r="L12" s="126"/>
      <c r="M12" s="1105" t="s">
        <v>177</v>
      </c>
      <c r="N12" s="1106"/>
      <c r="O12" s="1078" t="s">
        <v>178</v>
      </c>
      <c r="P12" s="1079"/>
      <c r="Q12" s="1079"/>
      <c r="R12" s="1080"/>
      <c r="S12" s="1078" t="s">
        <v>179</v>
      </c>
      <c r="T12" s="1079"/>
      <c r="U12" s="1079"/>
      <c r="V12" s="1079"/>
      <c r="W12" s="1080"/>
      <c r="X12" s="127"/>
      <c r="Y12" s="127"/>
      <c r="Z12" s="128"/>
      <c r="AA12" s="1087" t="s">
        <v>180</v>
      </c>
      <c r="AB12" s="1088"/>
      <c r="AC12" s="1088"/>
      <c r="AD12" s="1088"/>
      <c r="AE12" s="1088"/>
      <c r="AF12" s="1088"/>
      <c r="AG12" s="1088"/>
      <c r="AH12" s="1088"/>
      <c r="AI12" s="1088"/>
      <c r="AJ12" s="1088"/>
      <c r="AK12" s="1088"/>
      <c r="AL12" s="1088"/>
      <c r="AM12" s="1088"/>
      <c r="AN12" s="1088"/>
      <c r="AO12" s="1088"/>
      <c r="AP12" s="1088"/>
      <c r="AQ12" s="1088"/>
      <c r="AR12" s="1088"/>
      <c r="AS12" s="1088"/>
      <c r="AT12" s="1088"/>
      <c r="AU12" s="1088"/>
      <c r="AV12" s="1088"/>
      <c r="AW12" s="1088"/>
      <c r="AX12" s="1088"/>
      <c r="AY12" s="1088"/>
      <c r="AZ12" s="1088"/>
      <c r="BA12" s="1088"/>
      <c r="BB12" s="1088"/>
      <c r="BC12" s="1088"/>
      <c r="BD12" s="1088"/>
      <c r="BE12" s="1088"/>
      <c r="BF12" s="1117" t="str">
        <f>IF(BI3="４週","(12)1～4週目の勤務時間数合計","(12)1か月の勤務時間数　合計")</f>
        <v>(12)1～4週目の勤務時間数合計</v>
      </c>
      <c r="BG12" s="1118"/>
      <c r="BH12" s="1123" t="s">
        <v>181</v>
      </c>
      <c r="BI12" s="1118"/>
      <c r="BJ12" s="1095" t="s">
        <v>182</v>
      </c>
      <c r="BK12" s="1079"/>
      <c r="BL12" s="1079"/>
      <c r="BM12" s="1079"/>
      <c r="BN12" s="1126"/>
    </row>
    <row r="13" spans="2:71" ht="20.25" customHeight="1" x14ac:dyDescent="0.15">
      <c r="B13" s="1090"/>
      <c r="C13" s="1093"/>
      <c r="D13" s="1097"/>
      <c r="E13" s="1098"/>
      <c r="F13" s="1099"/>
      <c r="G13" s="1103"/>
      <c r="H13" s="1083"/>
      <c r="I13" s="129"/>
      <c r="J13" s="130"/>
      <c r="K13" s="129"/>
      <c r="L13" s="130"/>
      <c r="M13" s="1107"/>
      <c r="N13" s="1108"/>
      <c r="O13" s="1081"/>
      <c r="P13" s="1082"/>
      <c r="Q13" s="1082"/>
      <c r="R13" s="1083"/>
      <c r="S13" s="1081"/>
      <c r="T13" s="1082"/>
      <c r="U13" s="1082"/>
      <c r="V13" s="1082"/>
      <c r="W13" s="1083"/>
      <c r="X13" s="131"/>
      <c r="Y13" s="131"/>
      <c r="Z13" s="132"/>
      <c r="AA13" s="1064" t="s">
        <v>183</v>
      </c>
      <c r="AB13" s="1064"/>
      <c r="AC13" s="1064"/>
      <c r="AD13" s="1064"/>
      <c r="AE13" s="1064"/>
      <c r="AF13" s="1064"/>
      <c r="AG13" s="1129"/>
      <c r="AH13" s="1063" t="s">
        <v>184</v>
      </c>
      <c r="AI13" s="1064"/>
      <c r="AJ13" s="1064"/>
      <c r="AK13" s="1064"/>
      <c r="AL13" s="1064"/>
      <c r="AM13" s="1064"/>
      <c r="AN13" s="1129"/>
      <c r="AO13" s="1063" t="s">
        <v>185</v>
      </c>
      <c r="AP13" s="1064"/>
      <c r="AQ13" s="1064"/>
      <c r="AR13" s="1064"/>
      <c r="AS13" s="1064"/>
      <c r="AT13" s="1064"/>
      <c r="AU13" s="1129"/>
      <c r="AV13" s="1063" t="s">
        <v>186</v>
      </c>
      <c r="AW13" s="1064"/>
      <c r="AX13" s="1064"/>
      <c r="AY13" s="1064"/>
      <c r="AZ13" s="1064"/>
      <c r="BA13" s="1064"/>
      <c r="BB13" s="1129"/>
      <c r="BC13" s="1063" t="s">
        <v>187</v>
      </c>
      <c r="BD13" s="1064"/>
      <c r="BE13" s="1064"/>
      <c r="BF13" s="1119"/>
      <c r="BG13" s="1120"/>
      <c r="BH13" s="1124"/>
      <c r="BI13" s="1120"/>
      <c r="BJ13" s="1103"/>
      <c r="BK13" s="1082"/>
      <c r="BL13" s="1082"/>
      <c r="BM13" s="1082"/>
      <c r="BN13" s="1127"/>
    </row>
    <row r="14" spans="2:71" ht="20.25" customHeight="1" x14ac:dyDescent="0.15">
      <c r="B14" s="1090"/>
      <c r="C14" s="1093"/>
      <c r="D14" s="1097"/>
      <c r="E14" s="1098"/>
      <c r="F14" s="1099"/>
      <c r="G14" s="1103"/>
      <c r="H14" s="1083"/>
      <c r="I14" s="129"/>
      <c r="J14" s="130"/>
      <c r="K14" s="129"/>
      <c r="L14" s="130"/>
      <c r="M14" s="1107"/>
      <c r="N14" s="1108"/>
      <c r="O14" s="1081"/>
      <c r="P14" s="1082"/>
      <c r="Q14" s="1082"/>
      <c r="R14" s="1083"/>
      <c r="S14" s="1081"/>
      <c r="T14" s="1082"/>
      <c r="U14" s="1082"/>
      <c r="V14" s="1082"/>
      <c r="W14" s="1083"/>
      <c r="X14" s="131"/>
      <c r="Y14" s="131"/>
      <c r="Z14" s="132"/>
      <c r="AA14" s="133">
        <v>1</v>
      </c>
      <c r="AB14" s="134">
        <v>2</v>
      </c>
      <c r="AC14" s="134">
        <v>3</v>
      </c>
      <c r="AD14" s="134">
        <v>4</v>
      </c>
      <c r="AE14" s="134">
        <v>5</v>
      </c>
      <c r="AF14" s="134">
        <v>6</v>
      </c>
      <c r="AG14" s="135">
        <v>7</v>
      </c>
      <c r="AH14" s="136">
        <v>8</v>
      </c>
      <c r="AI14" s="134">
        <v>9</v>
      </c>
      <c r="AJ14" s="134">
        <v>10</v>
      </c>
      <c r="AK14" s="134">
        <v>11</v>
      </c>
      <c r="AL14" s="134">
        <v>12</v>
      </c>
      <c r="AM14" s="134">
        <v>13</v>
      </c>
      <c r="AN14" s="135">
        <v>14</v>
      </c>
      <c r="AO14" s="133">
        <v>15</v>
      </c>
      <c r="AP14" s="134">
        <v>16</v>
      </c>
      <c r="AQ14" s="134">
        <v>17</v>
      </c>
      <c r="AR14" s="134">
        <v>18</v>
      </c>
      <c r="AS14" s="134">
        <v>19</v>
      </c>
      <c r="AT14" s="134">
        <v>20</v>
      </c>
      <c r="AU14" s="135">
        <v>21</v>
      </c>
      <c r="AV14" s="136">
        <v>22</v>
      </c>
      <c r="AW14" s="134">
        <v>23</v>
      </c>
      <c r="AX14" s="134">
        <v>24</v>
      </c>
      <c r="AY14" s="134">
        <v>25</v>
      </c>
      <c r="AZ14" s="134">
        <v>26</v>
      </c>
      <c r="BA14" s="134">
        <v>27</v>
      </c>
      <c r="BB14" s="135">
        <v>28</v>
      </c>
      <c r="BC14" s="136" t="str">
        <f>IF($BI$3="暦月",IF(DAY(DATE($AJ$2,$AN$2,29))=29,29,""),"")</f>
        <v/>
      </c>
      <c r="BD14" s="134" t="str">
        <f>IF($BI$3="暦月",IF(DAY(DATE($AJ$2,$AN$2,30))=30,30,""),"")</f>
        <v/>
      </c>
      <c r="BE14" s="135" t="str">
        <f>IF($BI$3="暦月",IF(DAY(DATE($AJ$2,$AN$2,31))=31,31,""),"")</f>
        <v/>
      </c>
      <c r="BF14" s="1119"/>
      <c r="BG14" s="1120"/>
      <c r="BH14" s="1124"/>
      <c r="BI14" s="1120"/>
      <c r="BJ14" s="1103"/>
      <c r="BK14" s="1082"/>
      <c r="BL14" s="1082"/>
      <c r="BM14" s="1082"/>
      <c r="BN14" s="1127"/>
    </row>
    <row r="15" spans="2:71" ht="20.25" hidden="1" customHeight="1" x14ac:dyDescent="0.15">
      <c r="B15" s="1090"/>
      <c r="C15" s="1093"/>
      <c r="D15" s="1097"/>
      <c r="E15" s="1098"/>
      <c r="F15" s="1099"/>
      <c r="G15" s="1103"/>
      <c r="H15" s="1083"/>
      <c r="I15" s="129"/>
      <c r="J15" s="130"/>
      <c r="K15" s="129"/>
      <c r="L15" s="130"/>
      <c r="M15" s="1107"/>
      <c r="N15" s="1108"/>
      <c r="O15" s="1081"/>
      <c r="P15" s="1082"/>
      <c r="Q15" s="1082"/>
      <c r="R15" s="1083"/>
      <c r="S15" s="1081"/>
      <c r="T15" s="1082"/>
      <c r="U15" s="1082"/>
      <c r="V15" s="1082"/>
      <c r="W15" s="1083"/>
      <c r="X15" s="131"/>
      <c r="Y15" s="131"/>
      <c r="Z15" s="132"/>
      <c r="AA15" s="133">
        <f>WEEKDAY(DATE($AJ$2,$AN$2,1))</f>
        <v>2</v>
      </c>
      <c r="AB15" s="134">
        <f>WEEKDAY(DATE($AJ$2,$AN$2,2))</f>
        <v>3</v>
      </c>
      <c r="AC15" s="134">
        <f>WEEKDAY(DATE($AJ$2,$AN$2,3))</f>
        <v>4</v>
      </c>
      <c r="AD15" s="134">
        <f>WEEKDAY(DATE($AJ$2,$AN$2,4))</f>
        <v>5</v>
      </c>
      <c r="AE15" s="134">
        <f>WEEKDAY(DATE($AJ$2,$AN$2,5))</f>
        <v>6</v>
      </c>
      <c r="AF15" s="134">
        <f>WEEKDAY(DATE($AJ$2,$AN$2,6))</f>
        <v>7</v>
      </c>
      <c r="AG15" s="135">
        <f>WEEKDAY(DATE($AJ$2,$AN$2,7))</f>
        <v>1</v>
      </c>
      <c r="AH15" s="136">
        <f>WEEKDAY(DATE($AJ$2,$AN$2,8))</f>
        <v>2</v>
      </c>
      <c r="AI15" s="134">
        <f>WEEKDAY(DATE($AJ$2,$AN$2,9))</f>
        <v>3</v>
      </c>
      <c r="AJ15" s="134">
        <f>WEEKDAY(DATE($AJ$2,$AN$2,10))</f>
        <v>4</v>
      </c>
      <c r="AK15" s="134">
        <f>WEEKDAY(DATE($AJ$2,$AN$2,11))</f>
        <v>5</v>
      </c>
      <c r="AL15" s="134">
        <f>WEEKDAY(DATE($AJ$2,$AN$2,12))</f>
        <v>6</v>
      </c>
      <c r="AM15" s="134">
        <f>WEEKDAY(DATE($AJ$2,$AN$2,13))</f>
        <v>7</v>
      </c>
      <c r="AN15" s="135">
        <f>WEEKDAY(DATE($AJ$2,$AN$2,14))</f>
        <v>1</v>
      </c>
      <c r="AO15" s="136">
        <f>WEEKDAY(DATE($AJ$2,$AN$2,15))</f>
        <v>2</v>
      </c>
      <c r="AP15" s="134">
        <f>WEEKDAY(DATE($AJ$2,$AN$2,16))</f>
        <v>3</v>
      </c>
      <c r="AQ15" s="134">
        <f>WEEKDAY(DATE($AJ$2,$AN$2,17))</f>
        <v>4</v>
      </c>
      <c r="AR15" s="134">
        <f>WEEKDAY(DATE($AJ$2,$AN$2,18))</f>
        <v>5</v>
      </c>
      <c r="AS15" s="134">
        <f>WEEKDAY(DATE($AJ$2,$AN$2,19))</f>
        <v>6</v>
      </c>
      <c r="AT15" s="134">
        <f>WEEKDAY(DATE($AJ$2,$AN$2,20))</f>
        <v>7</v>
      </c>
      <c r="AU15" s="135">
        <f>WEEKDAY(DATE($AJ$2,$AN$2,21))</f>
        <v>1</v>
      </c>
      <c r="AV15" s="136">
        <f>WEEKDAY(DATE($AJ$2,$AN$2,22))</f>
        <v>2</v>
      </c>
      <c r="AW15" s="134">
        <f>WEEKDAY(DATE($AJ$2,$AN$2,23))</f>
        <v>3</v>
      </c>
      <c r="AX15" s="134">
        <f>WEEKDAY(DATE($AJ$2,$AN$2,24))</f>
        <v>4</v>
      </c>
      <c r="AY15" s="134">
        <f>WEEKDAY(DATE($AJ$2,$AN$2,25))</f>
        <v>5</v>
      </c>
      <c r="AZ15" s="134">
        <f>WEEKDAY(DATE($AJ$2,$AN$2,26))</f>
        <v>6</v>
      </c>
      <c r="BA15" s="134">
        <f>WEEKDAY(DATE($AJ$2,$AN$2,27))</f>
        <v>7</v>
      </c>
      <c r="BB15" s="135">
        <f>WEEKDAY(DATE($AJ$2,$AN$2,28))</f>
        <v>1</v>
      </c>
      <c r="BC15" s="136">
        <f>IF(BC14=29,WEEKDAY(DATE($AJ$2,$AN$2,29)),0)</f>
        <v>0</v>
      </c>
      <c r="BD15" s="134">
        <f>IF(BD14=30,WEEKDAY(DATE($AJ$2,$AN$2,30)),0)</f>
        <v>0</v>
      </c>
      <c r="BE15" s="135">
        <f>IF(BE14=31,WEEKDAY(DATE($AJ$2,$AN$2,31)),0)</f>
        <v>0</v>
      </c>
      <c r="BF15" s="1119"/>
      <c r="BG15" s="1120"/>
      <c r="BH15" s="1124"/>
      <c r="BI15" s="1120"/>
      <c r="BJ15" s="1103"/>
      <c r="BK15" s="1082"/>
      <c r="BL15" s="1082"/>
      <c r="BM15" s="1082"/>
      <c r="BN15" s="1127"/>
    </row>
    <row r="16" spans="2:71" ht="20.25" customHeight="1" thickBot="1" x14ac:dyDescent="0.2">
      <c r="B16" s="1091"/>
      <c r="C16" s="1094"/>
      <c r="D16" s="1100"/>
      <c r="E16" s="1101"/>
      <c r="F16" s="1102"/>
      <c r="G16" s="1104"/>
      <c r="H16" s="1086"/>
      <c r="I16" s="137"/>
      <c r="J16" s="138"/>
      <c r="K16" s="137"/>
      <c r="L16" s="138"/>
      <c r="M16" s="1109"/>
      <c r="N16" s="1110"/>
      <c r="O16" s="1084"/>
      <c r="P16" s="1085"/>
      <c r="Q16" s="1085"/>
      <c r="R16" s="1086"/>
      <c r="S16" s="1084"/>
      <c r="T16" s="1085"/>
      <c r="U16" s="1085"/>
      <c r="V16" s="1085"/>
      <c r="W16" s="1086"/>
      <c r="X16" s="139"/>
      <c r="Y16" s="139"/>
      <c r="Z16" s="140"/>
      <c r="AA16" s="141" t="str">
        <f>IF(AA15=1,"日",IF(AA15=2,"月",IF(AA15=3,"火",IF(AA15=4,"水",IF(AA15=5,"木",IF(AA15=6,"金","土"))))))</f>
        <v>月</v>
      </c>
      <c r="AB16" s="142" t="str">
        <f t="shared" ref="AB16:BB16" si="0">IF(AB15=1,"日",IF(AB15=2,"月",IF(AB15=3,"火",IF(AB15=4,"水",IF(AB15=5,"木",IF(AB15=6,"金","土"))))))</f>
        <v>火</v>
      </c>
      <c r="AC16" s="142" t="str">
        <f t="shared" si="0"/>
        <v>水</v>
      </c>
      <c r="AD16" s="142" t="str">
        <f t="shared" si="0"/>
        <v>木</v>
      </c>
      <c r="AE16" s="142" t="str">
        <f t="shared" si="0"/>
        <v>金</v>
      </c>
      <c r="AF16" s="142" t="str">
        <f t="shared" si="0"/>
        <v>土</v>
      </c>
      <c r="AG16" s="143" t="str">
        <f t="shared" si="0"/>
        <v>日</v>
      </c>
      <c r="AH16" s="144" t="str">
        <f>IF(AH15=1,"日",IF(AH15=2,"月",IF(AH15=3,"火",IF(AH15=4,"水",IF(AH15=5,"木",IF(AH15=6,"金","土"))))))</f>
        <v>月</v>
      </c>
      <c r="AI16" s="142" t="str">
        <f t="shared" si="0"/>
        <v>火</v>
      </c>
      <c r="AJ16" s="142" t="str">
        <f t="shared" si="0"/>
        <v>水</v>
      </c>
      <c r="AK16" s="142" t="str">
        <f t="shared" si="0"/>
        <v>木</v>
      </c>
      <c r="AL16" s="142" t="str">
        <f t="shared" si="0"/>
        <v>金</v>
      </c>
      <c r="AM16" s="142" t="str">
        <f t="shared" si="0"/>
        <v>土</v>
      </c>
      <c r="AN16" s="143" t="str">
        <f t="shared" si="0"/>
        <v>日</v>
      </c>
      <c r="AO16" s="144" t="str">
        <f>IF(AO15=1,"日",IF(AO15=2,"月",IF(AO15=3,"火",IF(AO15=4,"水",IF(AO15=5,"木",IF(AO15=6,"金","土"))))))</f>
        <v>月</v>
      </c>
      <c r="AP16" s="142" t="str">
        <f t="shared" si="0"/>
        <v>火</v>
      </c>
      <c r="AQ16" s="142" t="str">
        <f t="shared" si="0"/>
        <v>水</v>
      </c>
      <c r="AR16" s="142" t="str">
        <f t="shared" si="0"/>
        <v>木</v>
      </c>
      <c r="AS16" s="142" t="str">
        <f t="shared" si="0"/>
        <v>金</v>
      </c>
      <c r="AT16" s="142" t="str">
        <f t="shared" si="0"/>
        <v>土</v>
      </c>
      <c r="AU16" s="143" t="str">
        <f t="shared" si="0"/>
        <v>日</v>
      </c>
      <c r="AV16" s="144" t="str">
        <f>IF(AV15=1,"日",IF(AV15=2,"月",IF(AV15=3,"火",IF(AV15=4,"水",IF(AV15=5,"木",IF(AV15=6,"金","土"))))))</f>
        <v>月</v>
      </c>
      <c r="AW16" s="142" t="str">
        <f t="shared" si="0"/>
        <v>火</v>
      </c>
      <c r="AX16" s="142" t="str">
        <f t="shared" si="0"/>
        <v>水</v>
      </c>
      <c r="AY16" s="142" t="str">
        <f t="shared" si="0"/>
        <v>木</v>
      </c>
      <c r="AZ16" s="142" t="str">
        <f t="shared" si="0"/>
        <v>金</v>
      </c>
      <c r="BA16" s="142" t="str">
        <f t="shared" si="0"/>
        <v>土</v>
      </c>
      <c r="BB16" s="143" t="str">
        <f t="shared" si="0"/>
        <v>日</v>
      </c>
      <c r="BC16" s="142" t="str">
        <f>IF(BC15=1,"日",IF(BC15=2,"月",IF(BC15=3,"火",IF(BC15=4,"水",IF(BC15=5,"木",IF(BC15=6,"金",IF(BC15=0,"","土")))))))</f>
        <v/>
      </c>
      <c r="BD16" s="142" t="str">
        <f>IF(BD15=1,"日",IF(BD15=2,"月",IF(BD15=3,"火",IF(BD15=4,"水",IF(BD15=5,"木",IF(BD15=6,"金",IF(BD15=0,"","土")))))))</f>
        <v/>
      </c>
      <c r="BE16" s="142" t="str">
        <f>IF(BE15=1,"日",IF(BE15=2,"月",IF(BE15=3,"火",IF(BE15=4,"水",IF(BE15=5,"木",IF(BE15=6,"金",IF(BE15=0,"","土")))))))</f>
        <v/>
      </c>
      <c r="BF16" s="1121"/>
      <c r="BG16" s="1122"/>
      <c r="BH16" s="1125"/>
      <c r="BI16" s="1122"/>
      <c r="BJ16" s="1104"/>
      <c r="BK16" s="1085"/>
      <c r="BL16" s="1085"/>
      <c r="BM16" s="1085"/>
      <c r="BN16" s="1128"/>
    </row>
    <row r="17" spans="2:66" ht="20.25" customHeight="1" x14ac:dyDescent="0.15">
      <c r="B17" s="1007">
        <f>B15+1</f>
        <v>1</v>
      </c>
      <c r="C17" s="1065"/>
      <c r="D17" s="1066"/>
      <c r="E17" s="1067"/>
      <c r="F17" s="1068"/>
      <c r="G17" s="1069" t="s">
        <v>188</v>
      </c>
      <c r="H17" s="1070"/>
      <c r="I17" s="145"/>
      <c r="J17" s="146"/>
      <c r="K17" s="145"/>
      <c r="L17" s="146"/>
      <c r="M17" s="1071" t="s">
        <v>189</v>
      </c>
      <c r="N17" s="1072"/>
      <c r="O17" s="1073" t="s">
        <v>190</v>
      </c>
      <c r="P17" s="1074"/>
      <c r="Q17" s="1074"/>
      <c r="R17" s="1070"/>
      <c r="S17" s="1075" t="s">
        <v>191</v>
      </c>
      <c r="T17" s="1076"/>
      <c r="U17" s="1076"/>
      <c r="V17" s="1076"/>
      <c r="W17" s="1077"/>
      <c r="X17" s="147" t="s">
        <v>192</v>
      </c>
      <c r="Y17" s="148"/>
      <c r="Z17" s="149"/>
      <c r="AA17" s="150" t="s">
        <v>193</v>
      </c>
      <c r="AB17" s="151" t="s">
        <v>193</v>
      </c>
      <c r="AC17" s="151" t="s">
        <v>194</v>
      </c>
      <c r="AD17" s="151"/>
      <c r="AE17" s="151"/>
      <c r="AF17" s="151" t="s">
        <v>193</v>
      </c>
      <c r="AG17" s="152" t="s">
        <v>193</v>
      </c>
      <c r="AH17" s="150" t="s">
        <v>193</v>
      </c>
      <c r="AI17" s="151" t="s">
        <v>193</v>
      </c>
      <c r="AJ17" s="151" t="s">
        <v>193</v>
      </c>
      <c r="AK17" s="151"/>
      <c r="AL17" s="151"/>
      <c r="AM17" s="151" t="s">
        <v>193</v>
      </c>
      <c r="AN17" s="152" t="s">
        <v>193</v>
      </c>
      <c r="AO17" s="150" t="s">
        <v>193</v>
      </c>
      <c r="AP17" s="151" t="s">
        <v>193</v>
      </c>
      <c r="AQ17" s="151" t="s">
        <v>193</v>
      </c>
      <c r="AR17" s="151"/>
      <c r="AS17" s="151"/>
      <c r="AT17" s="151" t="s">
        <v>193</v>
      </c>
      <c r="AU17" s="152" t="s">
        <v>193</v>
      </c>
      <c r="AV17" s="150" t="s">
        <v>193</v>
      </c>
      <c r="AW17" s="151" t="s">
        <v>193</v>
      </c>
      <c r="AX17" s="151" t="s">
        <v>193</v>
      </c>
      <c r="AY17" s="151"/>
      <c r="AZ17" s="151"/>
      <c r="BA17" s="151" t="s">
        <v>193</v>
      </c>
      <c r="BB17" s="152" t="s">
        <v>193</v>
      </c>
      <c r="BC17" s="150"/>
      <c r="BD17" s="151"/>
      <c r="BE17" s="151"/>
      <c r="BF17" s="1056"/>
      <c r="BG17" s="1057"/>
      <c r="BH17" s="1058"/>
      <c r="BI17" s="1059"/>
      <c r="BJ17" s="1060"/>
      <c r="BK17" s="1061"/>
      <c r="BL17" s="1061"/>
      <c r="BM17" s="1061"/>
      <c r="BN17" s="1062"/>
    </row>
    <row r="18" spans="2:66" ht="20.25" customHeight="1" x14ac:dyDescent="0.15">
      <c r="B18" s="1035"/>
      <c r="C18" s="1036"/>
      <c r="D18" s="1037"/>
      <c r="E18" s="1012"/>
      <c r="F18" s="1013"/>
      <c r="G18" s="1050"/>
      <c r="H18" s="1051"/>
      <c r="I18" s="153"/>
      <c r="J18" s="154" t="str">
        <f>G17</f>
        <v>管理者</v>
      </c>
      <c r="K18" s="153"/>
      <c r="L18" s="154" t="str">
        <f>M17</f>
        <v>A</v>
      </c>
      <c r="M18" s="1052"/>
      <c r="N18" s="1053"/>
      <c r="O18" s="1054"/>
      <c r="P18" s="1055"/>
      <c r="Q18" s="1055"/>
      <c r="R18" s="1051"/>
      <c r="S18" s="986"/>
      <c r="T18" s="987"/>
      <c r="U18" s="987"/>
      <c r="V18" s="987"/>
      <c r="W18" s="988"/>
      <c r="X18" s="155" t="s">
        <v>195</v>
      </c>
      <c r="Y18" s="156"/>
      <c r="Z18" s="157"/>
      <c r="AA18" s="158">
        <f>IF(AA17="","",VLOOKUP(AA17,'【記載例】シフト記号表（勤務時間帯）'!$C$6:$L$47,10,FALSE))</f>
        <v>8</v>
      </c>
      <c r="AB18" s="159">
        <f>IF(AB17="","",VLOOKUP(AB17,'【記載例】シフト記号表（勤務時間帯）'!$C$6:$L$47,10,FALSE))</f>
        <v>8</v>
      </c>
      <c r="AC18" s="159">
        <f>IF(AC17="","",VLOOKUP(AC17,'【記載例】シフト記号表（勤務時間帯）'!$C$6:$L$47,10,FALSE))</f>
        <v>8</v>
      </c>
      <c r="AD18" s="159" t="str">
        <f>IF(AD17="","",VLOOKUP(AD17,'【記載例】シフト記号表（勤務時間帯）'!$C$6:$L$47,10,FALSE))</f>
        <v/>
      </c>
      <c r="AE18" s="159" t="str">
        <f>IF(AE17="","",VLOOKUP(AE17,'【記載例】シフト記号表（勤務時間帯）'!$C$6:$L$47,10,FALSE))</f>
        <v/>
      </c>
      <c r="AF18" s="159">
        <f>IF(AF17="","",VLOOKUP(AF17,'【記載例】シフト記号表（勤務時間帯）'!$C$6:$L$47,10,FALSE))</f>
        <v>8</v>
      </c>
      <c r="AG18" s="160">
        <f>IF(AG17="","",VLOOKUP(AG17,'【記載例】シフト記号表（勤務時間帯）'!$C$6:$L$47,10,FALSE))</f>
        <v>8</v>
      </c>
      <c r="AH18" s="158">
        <f>IF(AH17="","",VLOOKUP(AH17,'【記載例】シフト記号表（勤務時間帯）'!$C$6:$L$47,10,FALSE))</f>
        <v>8</v>
      </c>
      <c r="AI18" s="159">
        <f>IF(AI17="","",VLOOKUP(AI17,'【記載例】シフト記号表（勤務時間帯）'!$C$6:$L$47,10,FALSE))</f>
        <v>8</v>
      </c>
      <c r="AJ18" s="159">
        <f>IF(AJ17="","",VLOOKUP(AJ17,'【記載例】シフト記号表（勤務時間帯）'!$C$6:$L$47,10,FALSE))</f>
        <v>8</v>
      </c>
      <c r="AK18" s="159" t="str">
        <f>IF(AK17="","",VLOOKUP(AK17,'【記載例】シフト記号表（勤務時間帯）'!$C$6:$L$47,10,FALSE))</f>
        <v/>
      </c>
      <c r="AL18" s="159" t="str">
        <f>IF(AL17="","",VLOOKUP(AL17,'【記載例】シフト記号表（勤務時間帯）'!$C$6:$L$47,10,FALSE))</f>
        <v/>
      </c>
      <c r="AM18" s="159">
        <f>IF(AM17="","",VLOOKUP(AM17,'【記載例】シフト記号表（勤務時間帯）'!$C$6:$L$47,10,FALSE))</f>
        <v>8</v>
      </c>
      <c r="AN18" s="160">
        <f>IF(AN17="","",VLOOKUP(AN17,'【記載例】シフト記号表（勤務時間帯）'!$C$6:$L$47,10,FALSE))</f>
        <v>8</v>
      </c>
      <c r="AO18" s="158">
        <f>IF(AO17="","",VLOOKUP(AO17,'【記載例】シフト記号表（勤務時間帯）'!$C$6:$L$47,10,FALSE))</f>
        <v>8</v>
      </c>
      <c r="AP18" s="159">
        <f>IF(AP17="","",VLOOKUP(AP17,'【記載例】シフト記号表（勤務時間帯）'!$C$6:$L$47,10,FALSE))</f>
        <v>8</v>
      </c>
      <c r="AQ18" s="159">
        <f>IF(AQ17="","",VLOOKUP(AQ17,'【記載例】シフト記号表（勤務時間帯）'!$C$6:$L$47,10,FALSE))</f>
        <v>8</v>
      </c>
      <c r="AR18" s="159" t="str">
        <f>IF(AR17="","",VLOOKUP(AR17,'【記載例】シフト記号表（勤務時間帯）'!$C$6:$L$47,10,FALSE))</f>
        <v/>
      </c>
      <c r="AS18" s="159" t="str">
        <f>IF(AS17="","",VLOOKUP(AS17,'【記載例】シフト記号表（勤務時間帯）'!$C$6:$L$47,10,FALSE))</f>
        <v/>
      </c>
      <c r="AT18" s="159">
        <f>IF(AT17="","",VLOOKUP(AT17,'【記載例】シフト記号表（勤務時間帯）'!$C$6:$L$47,10,FALSE))</f>
        <v>8</v>
      </c>
      <c r="AU18" s="160">
        <f>IF(AU17="","",VLOOKUP(AU17,'【記載例】シフト記号表（勤務時間帯）'!$C$6:$L$47,10,FALSE))</f>
        <v>8</v>
      </c>
      <c r="AV18" s="158">
        <f>IF(AV17="","",VLOOKUP(AV17,'【記載例】シフト記号表（勤務時間帯）'!$C$6:$L$47,10,FALSE))</f>
        <v>8</v>
      </c>
      <c r="AW18" s="159">
        <f>IF(AW17="","",VLOOKUP(AW17,'【記載例】シフト記号表（勤務時間帯）'!$C$6:$L$47,10,FALSE))</f>
        <v>8</v>
      </c>
      <c r="AX18" s="159">
        <f>IF(AX17="","",VLOOKUP(AX17,'【記載例】シフト記号表（勤務時間帯）'!$C$6:$L$47,10,FALSE))</f>
        <v>8</v>
      </c>
      <c r="AY18" s="159" t="str">
        <f>IF(AY17="","",VLOOKUP(AY17,'【記載例】シフト記号表（勤務時間帯）'!$C$6:$L$47,10,FALSE))</f>
        <v/>
      </c>
      <c r="AZ18" s="159" t="str">
        <f>IF(AZ17="","",VLOOKUP(AZ17,'【記載例】シフト記号表（勤務時間帯）'!$C$6:$L$47,10,FALSE))</f>
        <v/>
      </c>
      <c r="BA18" s="159">
        <f>IF(BA17="","",VLOOKUP(BA17,'【記載例】シフト記号表（勤務時間帯）'!$C$6:$L$47,10,FALSE))</f>
        <v>8</v>
      </c>
      <c r="BB18" s="160">
        <f>IF(BB17="","",VLOOKUP(BB17,'【記載例】シフト記号表（勤務時間帯）'!$C$6:$L$47,10,FALSE))</f>
        <v>8</v>
      </c>
      <c r="BC18" s="158" t="str">
        <f>IF(BC17="","",VLOOKUP(BC17,'【記載例】シフト記号表（勤務時間帯）'!$C$6:$L$47,10,FALSE))</f>
        <v/>
      </c>
      <c r="BD18" s="159" t="str">
        <f>IF(BD17="","",VLOOKUP(BD17,'【記載例】シフト記号表（勤務時間帯）'!$C$6:$L$47,10,FALSE))</f>
        <v/>
      </c>
      <c r="BE18" s="159" t="str">
        <f>IF(BE17="","",VLOOKUP(BE17,'【記載例】シフト記号表（勤務時間帯）'!$C$6:$L$47,10,FALSE))</f>
        <v/>
      </c>
      <c r="BF18" s="1047">
        <f>IF($BI$3="４週",SUM(AA18:BB18),IF($BI$3="暦月",SUM(AA18:BE18),""))</f>
        <v>160</v>
      </c>
      <c r="BG18" s="1048"/>
      <c r="BH18" s="1049">
        <f>IF($BI$3="４週",BF18/4,IF($BI$3="暦月",(BF18/($BI$8/7)),""))</f>
        <v>40</v>
      </c>
      <c r="BI18" s="1048"/>
      <c r="BJ18" s="1044"/>
      <c r="BK18" s="1045"/>
      <c r="BL18" s="1045"/>
      <c r="BM18" s="1045"/>
      <c r="BN18" s="1046"/>
    </row>
    <row r="19" spans="2:66" ht="20.25" customHeight="1" x14ac:dyDescent="0.15">
      <c r="B19" s="1007">
        <f>B17+1</f>
        <v>2</v>
      </c>
      <c r="C19" s="1009"/>
      <c r="D19" s="1011"/>
      <c r="E19" s="1012"/>
      <c r="F19" s="1013"/>
      <c r="G19" s="1017" t="s">
        <v>196</v>
      </c>
      <c r="H19" s="1018"/>
      <c r="I19" s="161"/>
      <c r="J19" s="162"/>
      <c r="K19" s="161"/>
      <c r="L19" s="162"/>
      <c r="M19" s="1021" t="s">
        <v>197</v>
      </c>
      <c r="N19" s="1022"/>
      <c r="O19" s="1025" t="s">
        <v>196</v>
      </c>
      <c r="P19" s="1026"/>
      <c r="Q19" s="1026"/>
      <c r="R19" s="1018"/>
      <c r="S19" s="986" t="s">
        <v>198</v>
      </c>
      <c r="T19" s="987"/>
      <c r="U19" s="987"/>
      <c r="V19" s="987"/>
      <c r="W19" s="988"/>
      <c r="X19" s="163" t="s">
        <v>192</v>
      </c>
      <c r="Y19" s="164"/>
      <c r="Z19" s="165"/>
      <c r="AA19" s="166" t="s">
        <v>199</v>
      </c>
      <c r="AB19" s="167"/>
      <c r="AC19" s="167" t="s">
        <v>199</v>
      </c>
      <c r="AD19" s="167"/>
      <c r="AE19" s="167"/>
      <c r="AF19" s="167" t="s">
        <v>199</v>
      </c>
      <c r="AG19" s="168"/>
      <c r="AH19" s="166" t="s">
        <v>199</v>
      </c>
      <c r="AI19" s="167"/>
      <c r="AJ19" s="167" t="s">
        <v>199</v>
      </c>
      <c r="AK19" s="167"/>
      <c r="AL19" s="167"/>
      <c r="AM19" s="167" t="s">
        <v>199</v>
      </c>
      <c r="AN19" s="168"/>
      <c r="AO19" s="166" t="s">
        <v>199</v>
      </c>
      <c r="AP19" s="167"/>
      <c r="AQ19" s="167" t="s">
        <v>199</v>
      </c>
      <c r="AR19" s="167"/>
      <c r="AS19" s="167"/>
      <c r="AT19" s="167" t="s">
        <v>199</v>
      </c>
      <c r="AU19" s="168"/>
      <c r="AV19" s="166" t="s">
        <v>199</v>
      </c>
      <c r="AW19" s="167"/>
      <c r="AX19" s="167" t="s">
        <v>199</v>
      </c>
      <c r="AY19" s="167"/>
      <c r="AZ19" s="167"/>
      <c r="BA19" s="167" t="s">
        <v>199</v>
      </c>
      <c r="BB19" s="168"/>
      <c r="BC19" s="166"/>
      <c r="BD19" s="167"/>
      <c r="BE19" s="169"/>
      <c r="BF19" s="992"/>
      <c r="BG19" s="993"/>
      <c r="BH19" s="994"/>
      <c r="BI19" s="995"/>
      <c r="BJ19" s="996"/>
      <c r="BK19" s="997"/>
      <c r="BL19" s="997"/>
      <c r="BM19" s="997"/>
      <c r="BN19" s="998"/>
    </row>
    <row r="20" spans="2:66" ht="20.25" customHeight="1" x14ac:dyDescent="0.15">
      <c r="B20" s="1035"/>
      <c r="C20" s="1036"/>
      <c r="D20" s="1037"/>
      <c r="E20" s="1012"/>
      <c r="F20" s="1013"/>
      <c r="G20" s="1050"/>
      <c r="H20" s="1051"/>
      <c r="I20" s="153"/>
      <c r="J20" s="154" t="str">
        <f>G19</f>
        <v>医師</v>
      </c>
      <c r="K20" s="153"/>
      <c r="L20" s="154" t="str">
        <f>M19</f>
        <v>C</v>
      </c>
      <c r="M20" s="1052"/>
      <c r="N20" s="1053"/>
      <c r="O20" s="1054"/>
      <c r="P20" s="1055"/>
      <c r="Q20" s="1055"/>
      <c r="R20" s="1051"/>
      <c r="S20" s="986"/>
      <c r="T20" s="987"/>
      <c r="U20" s="987"/>
      <c r="V20" s="987"/>
      <c r="W20" s="988"/>
      <c r="X20" s="155" t="s">
        <v>195</v>
      </c>
      <c r="Y20" s="156"/>
      <c r="Z20" s="157"/>
      <c r="AA20" s="158">
        <f>IF(AA19="","",VLOOKUP(AA19,'【記載例】シフト記号表（勤務時間帯）'!$C$6:$L$47,10,FALSE))</f>
        <v>3.9999999999999991</v>
      </c>
      <c r="AB20" s="159" t="str">
        <f>IF(AB19="","",VLOOKUP(AB19,'【記載例】シフト記号表（勤務時間帯）'!$C$6:$L$47,10,FALSE))</f>
        <v/>
      </c>
      <c r="AC20" s="159">
        <f>IF(AC19="","",VLOOKUP(AC19,'【記載例】シフト記号表（勤務時間帯）'!$C$6:$L$47,10,FALSE))</f>
        <v>3.9999999999999991</v>
      </c>
      <c r="AD20" s="159" t="str">
        <f>IF(AD19="","",VLOOKUP(AD19,'【記載例】シフト記号表（勤務時間帯）'!$C$6:$L$47,10,FALSE))</f>
        <v/>
      </c>
      <c r="AE20" s="159" t="str">
        <f>IF(AE19="","",VLOOKUP(AE19,'【記載例】シフト記号表（勤務時間帯）'!$C$6:$L$47,10,FALSE))</f>
        <v/>
      </c>
      <c r="AF20" s="159">
        <f>IF(AF19="","",VLOOKUP(AF19,'【記載例】シフト記号表（勤務時間帯）'!$C$6:$L$47,10,FALSE))</f>
        <v>3.9999999999999991</v>
      </c>
      <c r="AG20" s="160" t="str">
        <f>IF(AG19="","",VLOOKUP(AG19,'【記載例】シフト記号表（勤務時間帯）'!$C$6:$L$47,10,FALSE))</f>
        <v/>
      </c>
      <c r="AH20" s="158">
        <f>IF(AH19="","",VLOOKUP(AH19,'【記載例】シフト記号表（勤務時間帯）'!$C$6:$L$47,10,FALSE))</f>
        <v>3.9999999999999991</v>
      </c>
      <c r="AI20" s="159" t="str">
        <f>IF(AI19="","",VLOOKUP(AI19,'【記載例】シフト記号表（勤務時間帯）'!$C$6:$L$47,10,FALSE))</f>
        <v/>
      </c>
      <c r="AJ20" s="159">
        <f>IF(AJ19="","",VLOOKUP(AJ19,'【記載例】シフト記号表（勤務時間帯）'!$C$6:$L$47,10,FALSE))</f>
        <v>3.9999999999999991</v>
      </c>
      <c r="AK20" s="159" t="str">
        <f>IF(AK19="","",VLOOKUP(AK19,'【記載例】シフト記号表（勤務時間帯）'!$C$6:$L$47,10,FALSE))</f>
        <v/>
      </c>
      <c r="AL20" s="159" t="str">
        <f>IF(AL19="","",VLOOKUP(AL19,'【記載例】シフト記号表（勤務時間帯）'!$C$6:$L$47,10,FALSE))</f>
        <v/>
      </c>
      <c r="AM20" s="159">
        <f>IF(AM19="","",VLOOKUP(AM19,'【記載例】シフト記号表（勤務時間帯）'!$C$6:$L$47,10,FALSE))</f>
        <v>3.9999999999999991</v>
      </c>
      <c r="AN20" s="160" t="str">
        <f>IF(AN19="","",VLOOKUP(AN19,'【記載例】シフト記号表（勤務時間帯）'!$C$6:$L$47,10,FALSE))</f>
        <v/>
      </c>
      <c r="AO20" s="158">
        <f>IF(AO19="","",VLOOKUP(AO19,'【記載例】シフト記号表（勤務時間帯）'!$C$6:$L$47,10,FALSE))</f>
        <v>3.9999999999999991</v>
      </c>
      <c r="AP20" s="159" t="str">
        <f>IF(AP19="","",VLOOKUP(AP19,'【記載例】シフト記号表（勤務時間帯）'!$C$6:$L$47,10,FALSE))</f>
        <v/>
      </c>
      <c r="AQ20" s="159">
        <f>IF(AQ19="","",VLOOKUP(AQ19,'【記載例】シフト記号表（勤務時間帯）'!$C$6:$L$47,10,FALSE))</f>
        <v>3.9999999999999991</v>
      </c>
      <c r="AR20" s="159" t="str">
        <f>IF(AR19="","",VLOOKUP(AR19,'【記載例】シフト記号表（勤務時間帯）'!$C$6:$L$47,10,FALSE))</f>
        <v/>
      </c>
      <c r="AS20" s="159" t="str">
        <f>IF(AS19="","",VLOOKUP(AS19,'【記載例】シフト記号表（勤務時間帯）'!$C$6:$L$47,10,FALSE))</f>
        <v/>
      </c>
      <c r="AT20" s="159">
        <f>IF(AT19="","",VLOOKUP(AT19,'【記載例】シフト記号表（勤務時間帯）'!$C$6:$L$47,10,FALSE))</f>
        <v>3.9999999999999991</v>
      </c>
      <c r="AU20" s="160" t="str">
        <f>IF(AU19="","",VLOOKUP(AU19,'【記載例】シフト記号表（勤務時間帯）'!$C$6:$L$47,10,FALSE))</f>
        <v/>
      </c>
      <c r="AV20" s="158">
        <f>IF(AV19="","",VLOOKUP(AV19,'【記載例】シフト記号表（勤務時間帯）'!$C$6:$L$47,10,FALSE))</f>
        <v>3.9999999999999991</v>
      </c>
      <c r="AW20" s="159" t="str">
        <f>IF(AW19="","",VLOOKUP(AW19,'【記載例】シフト記号表（勤務時間帯）'!$C$6:$L$47,10,FALSE))</f>
        <v/>
      </c>
      <c r="AX20" s="159">
        <f>IF(AX19="","",VLOOKUP(AX19,'【記載例】シフト記号表（勤務時間帯）'!$C$6:$L$47,10,FALSE))</f>
        <v>3.9999999999999991</v>
      </c>
      <c r="AY20" s="159" t="str">
        <f>IF(AY19="","",VLOOKUP(AY19,'【記載例】シフト記号表（勤務時間帯）'!$C$6:$L$47,10,FALSE))</f>
        <v/>
      </c>
      <c r="AZ20" s="159" t="str">
        <f>IF(AZ19="","",VLOOKUP(AZ19,'【記載例】シフト記号表（勤務時間帯）'!$C$6:$L$47,10,FALSE))</f>
        <v/>
      </c>
      <c r="BA20" s="159">
        <f>IF(BA19="","",VLOOKUP(BA19,'【記載例】シフト記号表（勤務時間帯）'!$C$6:$L$47,10,FALSE))</f>
        <v>3.9999999999999991</v>
      </c>
      <c r="BB20" s="160" t="str">
        <f>IF(BB19="","",VLOOKUP(BB19,'【記載例】シフト記号表（勤務時間帯）'!$C$6:$L$47,10,FALSE))</f>
        <v/>
      </c>
      <c r="BC20" s="158" t="str">
        <f>IF(BC19="","",VLOOKUP(BC19,'【記載例】シフト記号表（勤務時間帯）'!$C$6:$L$47,10,FALSE))</f>
        <v/>
      </c>
      <c r="BD20" s="159" t="str">
        <f>IF(BD19="","",VLOOKUP(BD19,'【記載例】シフト記号表（勤務時間帯）'!$C$6:$L$47,10,FALSE))</f>
        <v/>
      </c>
      <c r="BE20" s="159" t="str">
        <f>IF(BE19="","",VLOOKUP(BE19,'【記載例】シフト記号表（勤務時間帯）'!$C$6:$L$47,10,FALSE))</f>
        <v/>
      </c>
      <c r="BF20" s="1047">
        <f>IF($BI$3="４週",SUM(AA20:BB20),IF($BI$3="暦月",SUM(AA20:BE20),""))</f>
        <v>47.999999999999993</v>
      </c>
      <c r="BG20" s="1048"/>
      <c r="BH20" s="1049">
        <f>IF($BI$3="４週",BF20/4,IF($BI$3="暦月",(BF20/($BI$8/7)),""))</f>
        <v>11.999999999999998</v>
      </c>
      <c r="BI20" s="1048"/>
      <c r="BJ20" s="1044"/>
      <c r="BK20" s="1045"/>
      <c r="BL20" s="1045"/>
      <c r="BM20" s="1045"/>
      <c r="BN20" s="1046"/>
    </row>
    <row r="21" spans="2:66" ht="20.25" customHeight="1" x14ac:dyDescent="0.15">
      <c r="B21" s="1007">
        <f>B19+1</f>
        <v>3</v>
      </c>
      <c r="C21" s="1009"/>
      <c r="D21" s="1011"/>
      <c r="E21" s="1012"/>
      <c r="F21" s="1013"/>
      <c r="G21" s="1017" t="s">
        <v>200</v>
      </c>
      <c r="H21" s="1018"/>
      <c r="I21" s="153"/>
      <c r="J21" s="154"/>
      <c r="K21" s="153"/>
      <c r="L21" s="154"/>
      <c r="M21" s="1021" t="s">
        <v>189</v>
      </c>
      <c r="N21" s="1022"/>
      <c r="O21" s="1025" t="s">
        <v>190</v>
      </c>
      <c r="P21" s="1026"/>
      <c r="Q21" s="1026"/>
      <c r="R21" s="1018"/>
      <c r="S21" s="986" t="s">
        <v>201</v>
      </c>
      <c r="T21" s="987"/>
      <c r="U21" s="987"/>
      <c r="V21" s="987"/>
      <c r="W21" s="988"/>
      <c r="X21" s="163" t="s">
        <v>192</v>
      </c>
      <c r="Y21" s="164"/>
      <c r="Z21" s="165"/>
      <c r="AA21" s="166" t="s">
        <v>193</v>
      </c>
      <c r="AB21" s="167" t="s">
        <v>193</v>
      </c>
      <c r="AC21" s="167" t="s">
        <v>193</v>
      </c>
      <c r="AD21" s="167"/>
      <c r="AE21" s="167"/>
      <c r="AF21" s="167" t="s">
        <v>193</v>
      </c>
      <c r="AG21" s="168" t="s">
        <v>193</v>
      </c>
      <c r="AH21" s="166" t="s">
        <v>193</v>
      </c>
      <c r="AI21" s="167" t="s">
        <v>193</v>
      </c>
      <c r="AJ21" s="167" t="s">
        <v>193</v>
      </c>
      <c r="AK21" s="167"/>
      <c r="AL21" s="167"/>
      <c r="AM21" s="167" t="s">
        <v>193</v>
      </c>
      <c r="AN21" s="168" t="s">
        <v>193</v>
      </c>
      <c r="AO21" s="166" t="s">
        <v>193</v>
      </c>
      <c r="AP21" s="167" t="s">
        <v>193</v>
      </c>
      <c r="AQ21" s="167" t="s">
        <v>193</v>
      </c>
      <c r="AR21" s="167"/>
      <c r="AS21" s="167"/>
      <c r="AT21" s="167" t="s">
        <v>193</v>
      </c>
      <c r="AU21" s="168" t="s">
        <v>193</v>
      </c>
      <c r="AV21" s="166" t="s">
        <v>193</v>
      </c>
      <c r="AW21" s="167" t="s">
        <v>193</v>
      </c>
      <c r="AX21" s="167" t="s">
        <v>193</v>
      </c>
      <c r="AY21" s="167"/>
      <c r="AZ21" s="167"/>
      <c r="BA21" s="167" t="s">
        <v>193</v>
      </c>
      <c r="BB21" s="168" t="s">
        <v>193</v>
      </c>
      <c r="BC21" s="166"/>
      <c r="BD21" s="167"/>
      <c r="BE21" s="169"/>
      <c r="BF21" s="992"/>
      <c r="BG21" s="993"/>
      <c r="BH21" s="994"/>
      <c r="BI21" s="995"/>
      <c r="BJ21" s="996"/>
      <c r="BK21" s="997"/>
      <c r="BL21" s="997"/>
      <c r="BM21" s="997"/>
      <c r="BN21" s="998"/>
    </row>
    <row r="22" spans="2:66" ht="20.25" customHeight="1" x14ac:dyDescent="0.15">
      <c r="B22" s="1035"/>
      <c r="C22" s="1036"/>
      <c r="D22" s="1037"/>
      <c r="E22" s="1012"/>
      <c r="F22" s="1013"/>
      <c r="G22" s="1050"/>
      <c r="H22" s="1051"/>
      <c r="I22" s="153"/>
      <c r="J22" s="154" t="str">
        <f>G21</f>
        <v>生活相談員</v>
      </c>
      <c r="K22" s="153"/>
      <c r="L22" s="154" t="str">
        <f>M21</f>
        <v>A</v>
      </c>
      <c r="M22" s="1052"/>
      <c r="N22" s="1053"/>
      <c r="O22" s="1054"/>
      <c r="P22" s="1055"/>
      <c r="Q22" s="1055"/>
      <c r="R22" s="1051"/>
      <c r="S22" s="986"/>
      <c r="T22" s="987"/>
      <c r="U22" s="987"/>
      <c r="V22" s="987"/>
      <c r="W22" s="988"/>
      <c r="X22" s="155" t="s">
        <v>195</v>
      </c>
      <c r="Y22" s="156"/>
      <c r="Z22" s="157"/>
      <c r="AA22" s="158">
        <f>IF(AA21="","",VLOOKUP(AA21,'【記載例】シフト記号表（勤務時間帯）'!$C$6:$L$47,10,FALSE))</f>
        <v>8</v>
      </c>
      <c r="AB22" s="159">
        <f>IF(AB21="","",VLOOKUP(AB21,'【記載例】シフト記号表（勤務時間帯）'!$C$6:$L$47,10,FALSE))</f>
        <v>8</v>
      </c>
      <c r="AC22" s="159">
        <f>IF(AC21="","",VLOOKUP(AC21,'【記載例】シフト記号表（勤務時間帯）'!$C$6:$L$47,10,FALSE))</f>
        <v>8</v>
      </c>
      <c r="AD22" s="159" t="str">
        <f>IF(AD21="","",VLOOKUP(AD21,'【記載例】シフト記号表（勤務時間帯）'!$C$6:$L$47,10,FALSE))</f>
        <v/>
      </c>
      <c r="AE22" s="159" t="str">
        <f>IF(AE21="","",VLOOKUP(AE21,'【記載例】シフト記号表（勤務時間帯）'!$C$6:$L$47,10,FALSE))</f>
        <v/>
      </c>
      <c r="AF22" s="159">
        <f>IF(AF21="","",VLOOKUP(AF21,'【記載例】シフト記号表（勤務時間帯）'!$C$6:$L$47,10,FALSE))</f>
        <v>8</v>
      </c>
      <c r="AG22" s="160">
        <f>IF(AG21="","",VLOOKUP(AG21,'【記載例】シフト記号表（勤務時間帯）'!$C$6:$L$47,10,FALSE))</f>
        <v>8</v>
      </c>
      <c r="AH22" s="158">
        <f>IF(AH21="","",VLOOKUP(AH21,'【記載例】シフト記号表（勤務時間帯）'!$C$6:$L$47,10,FALSE))</f>
        <v>8</v>
      </c>
      <c r="AI22" s="159">
        <f>IF(AI21="","",VLOOKUP(AI21,'【記載例】シフト記号表（勤務時間帯）'!$C$6:$L$47,10,FALSE))</f>
        <v>8</v>
      </c>
      <c r="AJ22" s="159">
        <f>IF(AJ21="","",VLOOKUP(AJ21,'【記載例】シフト記号表（勤務時間帯）'!$C$6:$L$47,10,FALSE))</f>
        <v>8</v>
      </c>
      <c r="AK22" s="159" t="str">
        <f>IF(AK21="","",VLOOKUP(AK21,'【記載例】シフト記号表（勤務時間帯）'!$C$6:$L$47,10,FALSE))</f>
        <v/>
      </c>
      <c r="AL22" s="159" t="str">
        <f>IF(AL21="","",VLOOKUP(AL21,'【記載例】シフト記号表（勤務時間帯）'!$C$6:$L$47,10,FALSE))</f>
        <v/>
      </c>
      <c r="AM22" s="159">
        <f>IF(AM21="","",VLOOKUP(AM21,'【記載例】シフト記号表（勤務時間帯）'!$C$6:$L$47,10,FALSE))</f>
        <v>8</v>
      </c>
      <c r="AN22" s="160">
        <f>IF(AN21="","",VLOOKUP(AN21,'【記載例】シフト記号表（勤務時間帯）'!$C$6:$L$47,10,FALSE))</f>
        <v>8</v>
      </c>
      <c r="AO22" s="158">
        <f>IF(AO21="","",VLOOKUP(AO21,'【記載例】シフト記号表（勤務時間帯）'!$C$6:$L$47,10,FALSE))</f>
        <v>8</v>
      </c>
      <c r="AP22" s="159">
        <f>IF(AP21="","",VLOOKUP(AP21,'【記載例】シフト記号表（勤務時間帯）'!$C$6:$L$47,10,FALSE))</f>
        <v>8</v>
      </c>
      <c r="AQ22" s="159">
        <f>IF(AQ21="","",VLOOKUP(AQ21,'【記載例】シフト記号表（勤務時間帯）'!$C$6:$L$47,10,FALSE))</f>
        <v>8</v>
      </c>
      <c r="AR22" s="159" t="str">
        <f>IF(AR21="","",VLOOKUP(AR21,'【記載例】シフト記号表（勤務時間帯）'!$C$6:$L$47,10,FALSE))</f>
        <v/>
      </c>
      <c r="AS22" s="159" t="str">
        <f>IF(AS21="","",VLOOKUP(AS21,'【記載例】シフト記号表（勤務時間帯）'!$C$6:$L$47,10,FALSE))</f>
        <v/>
      </c>
      <c r="AT22" s="159">
        <f>IF(AT21="","",VLOOKUP(AT21,'【記載例】シフト記号表（勤務時間帯）'!$C$6:$L$47,10,FALSE))</f>
        <v>8</v>
      </c>
      <c r="AU22" s="160">
        <f>IF(AU21="","",VLOOKUP(AU21,'【記載例】シフト記号表（勤務時間帯）'!$C$6:$L$47,10,FALSE))</f>
        <v>8</v>
      </c>
      <c r="AV22" s="158">
        <f>IF(AV21="","",VLOOKUP(AV21,'【記載例】シフト記号表（勤務時間帯）'!$C$6:$L$47,10,FALSE))</f>
        <v>8</v>
      </c>
      <c r="AW22" s="159">
        <f>IF(AW21="","",VLOOKUP(AW21,'【記載例】シフト記号表（勤務時間帯）'!$C$6:$L$47,10,FALSE))</f>
        <v>8</v>
      </c>
      <c r="AX22" s="159">
        <f>IF(AX21="","",VLOOKUP(AX21,'【記載例】シフト記号表（勤務時間帯）'!$C$6:$L$47,10,FALSE))</f>
        <v>8</v>
      </c>
      <c r="AY22" s="159" t="str">
        <f>IF(AY21="","",VLOOKUP(AY21,'【記載例】シフト記号表（勤務時間帯）'!$C$6:$L$47,10,FALSE))</f>
        <v/>
      </c>
      <c r="AZ22" s="159" t="str">
        <f>IF(AZ21="","",VLOOKUP(AZ21,'【記載例】シフト記号表（勤務時間帯）'!$C$6:$L$47,10,FALSE))</f>
        <v/>
      </c>
      <c r="BA22" s="159">
        <f>IF(BA21="","",VLOOKUP(BA21,'【記載例】シフト記号表（勤務時間帯）'!$C$6:$L$47,10,FALSE))</f>
        <v>8</v>
      </c>
      <c r="BB22" s="160">
        <f>IF(BB21="","",VLOOKUP(BB21,'【記載例】シフト記号表（勤務時間帯）'!$C$6:$L$47,10,FALSE))</f>
        <v>8</v>
      </c>
      <c r="BC22" s="158" t="str">
        <f>IF(BC21="","",VLOOKUP(BC21,'【記載例】シフト記号表（勤務時間帯）'!$C$6:$L$47,10,FALSE))</f>
        <v/>
      </c>
      <c r="BD22" s="159" t="str">
        <f>IF(BD21="","",VLOOKUP(BD21,'【記載例】シフト記号表（勤務時間帯）'!$C$6:$L$47,10,FALSE))</f>
        <v/>
      </c>
      <c r="BE22" s="159" t="str">
        <f>IF(BE21="","",VLOOKUP(BE21,'【記載例】シフト記号表（勤務時間帯）'!$C$6:$L$47,10,FALSE))</f>
        <v/>
      </c>
      <c r="BF22" s="1047">
        <f>IF($BI$3="４週",SUM(AA22:BB22),IF($BI$3="暦月",SUM(AA22:BE22),""))</f>
        <v>160</v>
      </c>
      <c r="BG22" s="1048"/>
      <c r="BH22" s="1049">
        <f>IF($BI$3="４週",BF22/4,IF($BI$3="暦月",(BF22/($BI$8/7)),""))</f>
        <v>40</v>
      </c>
      <c r="BI22" s="1048"/>
      <c r="BJ22" s="1044"/>
      <c r="BK22" s="1045"/>
      <c r="BL22" s="1045"/>
      <c r="BM22" s="1045"/>
      <c r="BN22" s="1046"/>
    </row>
    <row r="23" spans="2:66" ht="20.25" customHeight="1" x14ac:dyDescent="0.15">
      <c r="B23" s="1007">
        <f>B21+1</f>
        <v>4</v>
      </c>
      <c r="C23" s="1009"/>
      <c r="D23" s="1011"/>
      <c r="E23" s="1012"/>
      <c r="F23" s="1013"/>
      <c r="G23" s="1017" t="s">
        <v>202</v>
      </c>
      <c r="H23" s="1018"/>
      <c r="I23" s="153"/>
      <c r="J23" s="154"/>
      <c r="K23" s="153"/>
      <c r="L23" s="154"/>
      <c r="M23" s="1021" t="s">
        <v>203</v>
      </c>
      <c r="N23" s="1022"/>
      <c r="O23" s="1025" t="s">
        <v>204</v>
      </c>
      <c r="P23" s="1026"/>
      <c r="Q23" s="1026"/>
      <c r="R23" s="1018"/>
      <c r="S23" s="986" t="s">
        <v>205</v>
      </c>
      <c r="T23" s="987"/>
      <c r="U23" s="987"/>
      <c r="V23" s="987"/>
      <c r="W23" s="988"/>
      <c r="X23" s="163" t="s">
        <v>192</v>
      </c>
      <c r="Y23" s="164"/>
      <c r="Z23" s="165"/>
      <c r="AA23" s="166" t="s">
        <v>206</v>
      </c>
      <c r="AB23" s="167" t="s">
        <v>206</v>
      </c>
      <c r="AC23" s="167" t="s">
        <v>207</v>
      </c>
      <c r="AD23" s="167"/>
      <c r="AE23" s="167"/>
      <c r="AF23" s="167" t="s">
        <v>206</v>
      </c>
      <c r="AG23" s="168" t="s">
        <v>206</v>
      </c>
      <c r="AH23" s="166" t="s">
        <v>206</v>
      </c>
      <c r="AI23" s="167" t="s">
        <v>206</v>
      </c>
      <c r="AJ23" s="167" t="s">
        <v>206</v>
      </c>
      <c r="AK23" s="167"/>
      <c r="AL23" s="167"/>
      <c r="AM23" s="167" t="s">
        <v>206</v>
      </c>
      <c r="AN23" s="168" t="s">
        <v>206</v>
      </c>
      <c r="AO23" s="166" t="s">
        <v>206</v>
      </c>
      <c r="AP23" s="167" t="s">
        <v>206</v>
      </c>
      <c r="AQ23" s="167" t="s">
        <v>206</v>
      </c>
      <c r="AR23" s="167"/>
      <c r="AS23" s="167"/>
      <c r="AT23" s="167" t="s">
        <v>206</v>
      </c>
      <c r="AU23" s="168" t="s">
        <v>206</v>
      </c>
      <c r="AV23" s="166" t="s">
        <v>206</v>
      </c>
      <c r="AW23" s="167" t="s">
        <v>206</v>
      </c>
      <c r="AX23" s="167" t="s">
        <v>206</v>
      </c>
      <c r="AY23" s="167"/>
      <c r="AZ23" s="167"/>
      <c r="BA23" s="167" t="s">
        <v>206</v>
      </c>
      <c r="BB23" s="168" t="s">
        <v>206</v>
      </c>
      <c r="BC23" s="166"/>
      <c r="BD23" s="167"/>
      <c r="BE23" s="169"/>
      <c r="BF23" s="992"/>
      <c r="BG23" s="993"/>
      <c r="BH23" s="994"/>
      <c r="BI23" s="995"/>
      <c r="BJ23" s="996" t="s">
        <v>208</v>
      </c>
      <c r="BK23" s="997"/>
      <c r="BL23" s="997"/>
      <c r="BM23" s="997"/>
      <c r="BN23" s="998"/>
    </row>
    <row r="24" spans="2:66" ht="20.25" customHeight="1" x14ac:dyDescent="0.15">
      <c r="B24" s="1035"/>
      <c r="C24" s="1036"/>
      <c r="D24" s="1037"/>
      <c r="E24" s="1012"/>
      <c r="F24" s="1013"/>
      <c r="G24" s="1050"/>
      <c r="H24" s="1051"/>
      <c r="I24" s="153"/>
      <c r="J24" s="154" t="str">
        <f>G23</f>
        <v>機能訓練指導員</v>
      </c>
      <c r="K24" s="153"/>
      <c r="L24" s="154" t="str">
        <f>M23</f>
        <v>B</v>
      </c>
      <c r="M24" s="1052"/>
      <c r="N24" s="1053"/>
      <c r="O24" s="1054"/>
      <c r="P24" s="1055"/>
      <c r="Q24" s="1055"/>
      <c r="R24" s="1051"/>
      <c r="S24" s="986"/>
      <c r="T24" s="987"/>
      <c r="U24" s="987"/>
      <c r="V24" s="987"/>
      <c r="W24" s="988"/>
      <c r="X24" s="155" t="s">
        <v>195</v>
      </c>
      <c r="Y24" s="156"/>
      <c r="Z24" s="157"/>
      <c r="AA24" s="158">
        <f>IF(AA23="","",VLOOKUP(AA23,'【記載例】シフト記号表（勤務時間帯）'!$C$6:$L$47,10,FALSE))</f>
        <v>4.0000000000000009</v>
      </c>
      <c r="AB24" s="159">
        <f>IF(AB23="","",VLOOKUP(AB23,'【記載例】シフト記号表（勤務時間帯）'!$C$6:$L$47,10,FALSE))</f>
        <v>4.0000000000000009</v>
      </c>
      <c r="AC24" s="159">
        <f>IF(AC23="","",VLOOKUP(AC23,'【記載例】シフト記号表（勤務時間帯）'!$C$6:$L$47,10,FALSE))</f>
        <v>4.0000000000000009</v>
      </c>
      <c r="AD24" s="159" t="str">
        <f>IF(AD23="","",VLOOKUP(AD23,'【記載例】シフト記号表（勤務時間帯）'!$C$6:$L$47,10,FALSE))</f>
        <v/>
      </c>
      <c r="AE24" s="159" t="str">
        <f>IF(AE23="","",VLOOKUP(AE23,'【記載例】シフト記号表（勤務時間帯）'!$C$6:$L$47,10,FALSE))</f>
        <v/>
      </c>
      <c r="AF24" s="159">
        <f>IF(AF23="","",VLOOKUP(AF23,'【記載例】シフト記号表（勤務時間帯）'!$C$6:$L$47,10,FALSE))</f>
        <v>4.0000000000000009</v>
      </c>
      <c r="AG24" s="160">
        <f>IF(AG23="","",VLOOKUP(AG23,'【記載例】シフト記号表（勤務時間帯）'!$C$6:$L$47,10,FALSE))</f>
        <v>4.0000000000000009</v>
      </c>
      <c r="AH24" s="158">
        <f>IF(AH23="","",VLOOKUP(AH23,'【記載例】シフト記号表（勤務時間帯）'!$C$6:$L$47,10,FALSE))</f>
        <v>4.0000000000000009</v>
      </c>
      <c r="AI24" s="159">
        <f>IF(AI23="","",VLOOKUP(AI23,'【記載例】シフト記号表（勤務時間帯）'!$C$6:$L$47,10,FALSE))</f>
        <v>4.0000000000000009</v>
      </c>
      <c r="AJ24" s="159">
        <f>IF(AJ23="","",VLOOKUP(AJ23,'【記載例】シフト記号表（勤務時間帯）'!$C$6:$L$47,10,FALSE))</f>
        <v>4.0000000000000009</v>
      </c>
      <c r="AK24" s="159" t="str">
        <f>IF(AK23="","",VLOOKUP(AK23,'【記載例】シフト記号表（勤務時間帯）'!$C$6:$L$47,10,FALSE))</f>
        <v/>
      </c>
      <c r="AL24" s="159" t="str">
        <f>IF(AL23="","",VLOOKUP(AL23,'【記載例】シフト記号表（勤務時間帯）'!$C$6:$L$47,10,FALSE))</f>
        <v/>
      </c>
      <c r="AM24" s="159">
        <f>IF(AM23="","",VLOOKUP(AM23,'【記載例】シフト記号表（勤務時間帯）'!$C$6:$L$47,10,FALSE))</f>
        <v>4.0000000000000009</v>
      </c>
      <c r="AN24" s="160">
        <f>IF(AN23="","",VLOOKUP(AN23,'【記載例】シフト記号表（勤務時間帯）'!$C$6:$L$47,10,FALSE))</f>
        <v>4.0000000000000009</v>
      </c>
      <c r="AO24" s="158">
        <f>IF(AO23="","",VLOOKUP(AO23,'【記載例】シフト記号表（勤務時間帯）'!$C$6:$L$47,10,FALSE))</f>
        <v>4.0000000000000009</v>
      </c>
      <c r="AP24" s="159">
        <f>IF(AP23="","",VLOOKUP(AP23,'【記載例】シフト記号表（勤務時間帯）'!$C$6:$L$47,10,FALSE))</f>
        <v>4.0000000000000009</v>
      </c>
      <c r="AQ24" s="159">
        <f>IF(AQ23="","",VLOOKUP(AQ23,'【記載例】シフト記号表（勤務時間帯）'!$C$6:$L$47,10,FALSE))</f>
        <v>4.0000000000000009</v>
      </c>
      <c r="AR24" s="159" t="str">
        <f>IF(AR23="","",VLOOKUP(AR23,'【記載例】シフト記号表（勤務時間帯）'!$C$6:$L$47,10,FALSE))</f>
        <v/>
      </c>
      <c r="AS24" s="159" t="str">
        <f>IF(AS23="","",VLOOKUP(AS23,'【記載例】シフト記号表（勤務時間帯）'!$C$6:$L$47,10,FALSE))</f>
        <v/>
      </c>
      <c r="AT24" s="159">
        <f>IF(AT23="","",VLOOKUP(AT23,'【記載例】シフト記号表（勤務時間帯）'!$C$6:$L$47,10,FALSE))</f>
        <v>4.0000000000000009</v>
      </c>
      <c r="AU24" s="160">
        <f>IF(AU23="","",VLOOKUP(AU23,'【記載例】シフト記号表（勤務時間帯）'!$C$6:$L$47,10,FALSE))</f>
        <v>4.0000000000000009</v>
      </c>
      <c r="AV24" s="158">
        <f>IF(AV23="","",VLOOKUP(AV23,'【記載例】シフト記号表（勤務時間帯）'!$C$6:$L$47,10,FALSE))</f>
        <v>4.0000000000000009</v>
      </c>
      <c r="AW24" s="159">
        <f>IF(AW23="","",VLOOKUP(AW23,'【記載例】シフト記号表（勤務時間帯）'!$C$6:$L$47,10,FALSE))</f>
        <v>4.0000000000000009</v>
      </c>
      <c r="AX24" s="159">
        <f>IF(AX23="","",VLOOKUP(AX23,'【記載例】シフト記号表（勤務時間帯）'!$C$6:$L$47,10,FALSE))</f>
        <v>4.0000000000000009</v>
      </c>
      <c r="AY24" s="159" t="str">
        <f>IF(AY23="","",VLOOKUP(AY23,'【記載例】シフト記号表（勤務時間帯）'!$C$6:$L$47,10,FALSE))</f>
        <v/>
      </c>
      <c r="AZ24" s="159" t="str">
        <f>IF(AZ23="","",VLOOKUP(AZ23,'【記載例】シフト記号表（勤務時間帯）'!$C$6:$L$47,10,FALSE))</f>
        <v/>
      </c>
      <c r="BA24" s="159">
        <f>IF(BA23="","",VLOOKUP(BA23,'【記載例】シフト記号表（勤務時間帯）'!$C$6:$L$47,10,FALSE))</f>
        <v>4.0000000000000009</v>
      </c>
      <c r="BB24" s="160">
        <f>IF(BB23="","",VLOOKUP(BB23,'【記載例】シフト記号表（勤務時間帯）'!$C$6:$L$47,10,FALSE))</f>
        <v>4.0000000000000009</v>
      </c>
      <c r="BC24" s="158" t="str">
        <f>IF(BC23="","",VLOOKUP(BC23,'【記載例】シフト記号表（勤務時間帯）'!$C$6:$L$47,10,FALSE))</f>
        <v/>
      </c>
      <c r="BD24" s="159" t="str">
        <f>IF(BD23="","",VLOOKUP(BD23,'【記載例】シフト記号表（勤務時間帯）'!$C$6:$L$47,10,FALSE))</f>
        <v/>
      </c>
      <c r="BE24" s="159" t="str">
        <f>IF(BE23="","",VLOOKUP(BE23,'【記載例】シフト記号表（勤務時間帯）'!$C$6:$L$47,10,FALSE))</f>
        <v/>
      </c>
      <c r="BF24" s="1047">
        <f>IF($BI$3="４週",SUM(AA24:BB24),IF($BI$3="暦月",SUM(AA24:BE24),""))</f>
        <v>80.000000000000014</v>
      </c>
      <c r="BG24" s="1048"/>
      <c r="BH24" s="1049">
        <f>IF($BI$3="４週",BF24/4,IF($BI$3="暦月",(BF24/($BI$8/7)),""))</f>
        <v>20.000000000000004</v>
      </c>
      <c r="BI24" s="1048"/>
      <c r="BJ24" s="1044"/>
      <c r="BK24" s="1045"/>
      <c r="BL24" s="1045"/>
      <c r="BM24" s="1045"/>
      <c r="BN24" s="1046"/>
    </row>
    <row r="25" spans="2:66" ht="20.25" customHeight="1" x14ac:dyDescent="0.15">
      <c r="B25" s="1007">
        <f>B23+1</f>
        <v>5</v>
      </c>
      <c r="C25" s="1009"/>
      <c r="D25" s="1011"/>
      <c r="E25" s="1012"/>
      <c r="F25" s="1013"/>
      <c r="G25" s="1017" t="s">
        <v>209</v>
      </c>
      <c r="H25" s="1018"/>
      <c r="I25" s="153"/>
      <c r="J25" s="154"/>
      <c r="K25" s="153"/>
      <c r="L25" s="154"/>
      <c r="M25" s="1021" t="s">
        <v>197</v>
      </c>
      <c r="N25" s="1022"/>
      <c r="O25" s="1025" t="s">
        <v>210</v>
      </c>
      <c r="P25" s="1026"/>
      <c r="Q25" s="1026"/>
      <c r="R25" s="1018"/>
      <c r="S25" s="986" t="s">
        <v>211</v>
      </c>
      <c r="T25" s="987"/>
      <c r="U25" s="987"/>
      <c r="V25" s="987"/>
      <c r="W25" s="988"/>
      <c r="X25" s="163" t="s">
        <v>192</v>
      </c>
      <c r="Y25" s="164"/>
      <c r="Z25" s="165"/>
      <c r="AA25" s="166" t="s">
        <v>199</v>
      </c>
      <c r="AB25" s="167" t="s">
        <v>199</v>
      </c>
      <c r="AC25" s="167" t="s">
        <v>199</v>
      </c>
      <c r="AD25" s="167"/>
      <c r="AE25" s="167"/>
      <c r="AF25" s="167" t="s">
        <v>199</v>
      </c>
      <c r="AG25" s="168" t="s">
        <v>199</v>
      </c>
      <c r="AH25" s="166" t="s">
        <v>199</v>
      </c>
      <c r="AI25" s="167" t="s">
        <v>199</v>
      </c>
      <c r="AJ25" s="167" t="s">
        <v>199</v>
      </c>
      <c r="AK25" s="167"/>
      <c r="AL25" s="167"/>
      <c r="AM25" s="167" t="s">
        <v>199</v>
      </c>
      <c r="AN25" s="168" t="s">
        <v>199</v>
      </c>
      <c r="AO25" s="166" t="s">
        <v>199</v>
      </c>
      <c r="AP25" s="167" t="s">
        <v>199</v>
      </c>
      <c r="AQ25" s="167" t="s">
        <v>199</v>
      </c>
      <c r="AR25" s="167"/>
      <c r="AS25" s="167"/>
      <c r="AT25" s="167" t="s">
        <v>199</v>
      </c>
      <c r="AU25" s="168" t="s">
        <v>199</v>
      </c>
      <c r="AV25" s="166" t="s">
        <v>199</v>
      </c>
      <c r="AW25" s="167" t="s">
        <v>199</v>
      </c>
      <c r="AX25" s="167" t="s">
        <v>199</v>
      </c>
      <c r="AY25" s="167"/>
      <c r="AZ25" s="167"/>
      <c r="BA25" s="167" t="s">
        <v>199</v>
      </c>
      <c r="BB25" s="168" t="s">
        <v>199</v>
      </c>
      <c r="BC25" s="166"/>
      <c r="BD25" s="167"/>
      <c r="BE25" s="169"/>
      <c r="BF25" s="992"/>
      <c r="BG25" s="993"/>
      <c r="BH25" s="994"/>
      <c r="BI25" s="995"/>
      <c r="BJ25" s="996"/>
      <c r="BK25" s="997"/>
      <c r="BL25" s="997"/>
      <c r="BM25" s="997"/>
      <c r="BN25" s="998"/>
    </row>
    <row r="26" spans="2:66" ht="20.25" customHeight="1" x14ac:dyDescent="0.15">
      <c r="B26" s="1035"/>
      <c r="C26" s="1036"/>
      <c r="D26" s="1037"/>
      <c r="E26" s="1012"/>
      <c r="F26" s="1013"/>
      <c r="G26" s="1050"/>
      <c r="H26" s="1051"/>
      <c r="I26" s="153"/>
      <c r="J26" s="154" t="str">
        <f>G25</f>
        <v>栄養士</v>
      </c>
      <c r="K26" s="153"/>
      <c r="L26" s="154" t="str">
        <f>M25</f>
        <v>C</v>
      </c>
      <c r="M26" s="1052"/>
      <c r="N26" s="1053"/>
      <c r="O26" s="1054"/>
      <c r="P26" s="1055"/>
      <c r="Q26" s="1055"/>
      <c r="R26" s="1051"/>
      <c r="S26" s="986"/>
      <c r="T26" s="987"/>
      <c r="U26" s="987"/>
      <c r="V26" s="987"/>
      <c r="W26" s="988"/>
      <c r="X26" s="170" t="s">
        <v>195</v>
      </c>
      <c r="Y26" s="171"/>
      <c r="Z26" s="172"/>
      <c r="AA26" s="158">
        <f>IF(AA25="","",VLOOKUP(AA25,'【記載例】シフト記号表（勤務時間帯）'!$C$6:$L$47,10,FALSE))</f>
        <v>3.9999999999999991</v>
      </c>
      <c r="AB26" s="159">
        <f>IF(AB25="","",VLOOKUP(AB25,'【記載例】シフト記号表（勤務時間帯）'!$C$6:$L$47,10,FALSE))</f>
        <v>3.9999999999999991</v>
      </c>
      <c r="AC26" s="159">
        <f>IF(AC25="","",VLOOKUP(AC25,'【記載例】シフト記号表（勤務時間帯）'!$C$6:$L$47,10,FALSE))</f>
        <v>3.9999999999999991</v>
      </c>
      <c r="AD26" s="159" t="str">
        <f>IF(AD25="","",VLOOKUP(AD25,'【記載例】シフト記号表（勤務時間帯）'!$C$6:$L$47,10,FALSE))</f>
        <v/>
      </c>
      <c r="AE26" s="159" t="str">
        <f>IF(AE25="","",VLOOKUP(AE25,'【記載例】シフト記号表（勤務時間帯）'!$C$6:$L$47,10,FALSE))</f>
        <v/>
      </c>
      <c r="AF26" s="159">
        <f>IF(AF25="","",VLOOKUP(AF25,'【記載例】シフト記号表（勤務時間帯）'!$C$6:$L$47,10,FALSE))</f>
        <v>3.9999999999999991</v>
      </c>
      <c r="AG26" s="160">
        <f>IF(AG25="","",VLOOKUP(AG25,'【記載例】シフト記号表（勤務時間帯）'!$C$6:$L$47,10,FALSE))</f>
        <v>3.9999999999999991</v>
      </c>
      <c r="AH26" s="158">
        <f>IF(AH25="","",VLOOKUP(AH25,'【記載例】シフト記号表（勤務時間帯）'!$C$6:$L$47,10,FALSE))</f>
        <v>3.9999999999999991</v>
      </c>
      <c r="AI26" s="159">
        <f>IF(AI25="","",VLOOKUP(AI25,'【記載例】シフト記号表（勤務時間帯）'!$C$6:$L$47,10,FALSE))</f>
        <v>3.9999999999999991</v>
      </c>
      <c r="AJ26" s="159">
        <f>IF(AJ25="","",VLOOKUP(AJ25,'【記載例】シフト記号表（勤務時間帯）'!$C$6:$L$47,10,FALSE))</f>
        <v>3.9999999999999991</v>
      </c>
      <c r="AK26" s="159" t="str">
        <f>IF(AK25="","",VLOOKUP(AK25,'【記載例】シフト記号表（勤務時間帯）'!$C$6:$L$47,10,FALSE))</f>
        <v/>
      </c>
      <c r="AL26" s="159" t="str">
        <f>IF(AL25="","",VLOOKUP(AL25,'【記載例】シフト記号表（勤務時間帯）'!$C$6:$L$47,10,FALSE))</f>
        <v/>
      </c>
      <c r="AM26" s="159">
        <f>IF(AM25="","",VLOOKUP(AM25,'【記載例】シフト記号表（勤務時間帯）'!$C$6:$L$47,10,FALSE))</f>
        <v>3.9999999999999991</v>
      </c>
      <c r="AN26" s="160">
        <f>IF(AN25="","",VLOOKUP(AN25,'【記載例】シフト記号表（勤務時間帯）'!$C$6:$L$47,10,FALSE))</f>
        <v>3.9999999999999991</v>
      </c>
      <c r="AO26" s="158">
        <f>IF(AO25="","",VLOOKUP(AO25,'【記載例】シフト記号表（勤務時間帯）'!$C$6:$L$47,10,FALSE))</f>
        <v>3.9999999999999991</v>
      </c>
      <c r="AP26" s="159">
        <f>IF(AP25="","",VLOOKUP(AP25,'【記載例】シフト記号表（勤務時間帯）'!$C$6:$L$47,10,FALSE))</f>
        <v>3.9999999999999991</v>
      </c>
      <c r="AQ26" s="159">
        <f>IF(AQ25="","",VLOOKUP(AQ25,'【記載例】シフト記号表（勤務時間帯）'!$C$6:$L$47,10,FALSE))</f>
        <v>3.9999999999999991</v>
      </c>
      <c r="AR26" s="159" t="str">
        <f>IF(AR25="","",VLOOKUP(AR25,'【記載例】シフト記号表（勤務時間帯）'!$C$6:$L$47,10,FALSE))</f>
        <v/>
      </c>
      <c r="AS26" s="159" t="str">
        <f>IF(AS25="","",VLOOKUP(AS25,'【記載例】シフト記号表（勤務時間帯）'!$C$6:$L$47,10,FALSE))</f>
        <v/>
      </c>
      <c r="AT26" s="159">
        <f>IF(AT25="","",VLOOKUP(AT25,'【記載例】シフト記号表（勤務時間帯）'!$C$6:$L$47,10,FALSE))</f>
        <v>3.9999999999999991</v>
      </c>
      <c r="AU26" s="160">
        <f>IF(AU25="","",VLOOKUP(AU25,'【記載例】シフト記号表（勤務時間帯）'!$C$6:$L$47,10,FALSE))</f>
        <v>3.9999999999999991</v>
      </c>
      <c r="AV26" s="158">
        <f>IF(AV25="","",VLOOKUP(AV25,'【記載例】シフト記号表（勤務時間帯）'!$C$6:$L$47,10,FALSE))</f>
        <v>3.9999999999999991</v>
      </c>
      <c r="AW26" s="159">
        <f>IF(AW25="","",VLOOKUP(AW25,'【記載例】シフト記号表（勤務時間帯）'!$C$6:$L$47,10,FALSE))</f>
        <v>3.9999999999999991</v>
      </c>
      <c r="AX26" s="159">
        <f>IF(AX25="","",VLOOKUP(AX25,'【記載例】シフト記号表（勤務時間帯）'!$C$6:$L$47,10,FALSE))</f>
        <v>3.9999999999999991</v>
      </c>
      <c r="AY26" s="159" t="str">
        <f>IF(AY25="","",VLOOKUP(AY25,'【記載例】シフト記号表（勤務時間帯）'!$C$6:$L$47,10,FALSE))</f>
        <v/>
      </c>
      <c r="AZ26" s="159" t="str">
        <f>IF(AZ25="","",VLOOKUP(AZ25,'【記載例】シフト記号表（勤務時間帯）'!$C$6:$L$47,10,FALSE))</f>
        <v/>
      </c>
      <c r="BA26" s="159">
        <f>IF(BA25="","",VLOOKUP(BA25,'【記載例】シフト記号表（勤務時間帯）'!$C$6:$L$47,10,FALSE))</f>
        <v>3.9999999999999991</v>
      </c>
      <c r="BB26" s="160">
        <f>IF(BB25="","",VLOOKUP(BB25,'【記載例】シフト記号表（勤務時間帯）'!$C$6:$L$47,10,FALSE))</f>
        <v>3.9999999999999991</v>
      </c>
      <c r="BC26" s="158" t="str">
        <f>IF(BC25="","",VLOOKUP(BC25,'【記載例】シフト記号表（勤務時間帯）'!$C$6:$L$47,10,FALSE))</f>
        <v/>
      </c>
      <c r="BD26" s="159" t="str">
        <f>IF(BD25="","",VLOOKUP(BD25,'【記載例】シフト記号表（勤務時間帯）'!$C$6:$L$47,10,FALSE))</f>
        <v/>
      </c>
      <c r="BE26" s="159" t="str">
        <f>IF(BE25="","",VLOOKUP(BE25,'【記載例】シフト記号表（勤務時間帯）'!$C$6:$L$47,10,FALSE))</f>
        <v/>
      </c>
      <c r="BF26" s="1047">
        <f>IF($BI$3="４週",SUM(AA26:BB26),IF($BI$3="暦月",SUM(AA26:BE26),""))</f>
        <v>79.999999999999986</v>
      </c>
      <c r="BG26" s="1048"/>
      <c r="BH26" s="1049">
        <f>IF($BI$3="４週",BF26/4,IF($BI$3="暦月",(BF26/($BI$8/7)),""))</f>
        <v>19.999999999999996</v>
      </c>
      <c r="BI26" s="1048"/>
      <c r="BJ26" s="1044"/>
      <c r="BK26" s="1045"/>
      <c r="BL26" s="1045"/>
      <c r="BM26" s="1045"/>
      <c r="BN26" s="1046"/>
    </row>
    <row r="27" spans="2:66" ht="20.25" customHeight="1" x14ac:dyDescent="0.15">
      <c r="B27" s="1007">
        <f>B25+1</f>
        <v>6</v>
      </c>
      <c r="C27" s="1009"/>
      <c r="D27" s="1011"/>
      <c r="E27" s="1012"/>
      <c r="F27" s="1013"/>
      <c r="G27" s="1017" t="s">
        <v>212</v>
      </c>
      <c r="H27" s="1018"/>
      <c r="I27" s="153"/>
      <c r="J27" s="154"/>
      <c r="K27" s="153"/>
      <c r="L27" s="154"/>
      <c r="M27" s="1021" t="s">
        <v>189</v>
      </c>
      <c r="N27" s="1022"/>
      <c r="O27" s="1025" t="s">
        <v>212</v>
      </c>
      <c r="P27" s="1026"/>
      <c r="Q27" s="1026"/>
      <c r="R27" s="1018"/>
      <c r="S27" s="986" t="s">
        <v>213</v>
      </c>
      <c r="T27" s="987"/>
      <c r="U27" s="987"/>
      <c r="V27" s="987"/>
      <c r="W27" s="988"/>
      <c r="X27" s="173" t="s">
        <v>192</v>
      </c>
      <c r="Z27" s="174"/>
      <c r="AA27" s="166" t="s">
        <v>193</v>
      </c>
      <c r="AB27" s="167" t="s">
        <v>193</v>
      </c>
      <c r="AC27" s="167" t="s">
        <v>214</v>
      </c>
      <c r="AD27" s="167" t="s">
        <v>214</v>
      </c>
      <c r="AE27" s="167"/>
      <c r="AF27" s="167" t="s">
        <v>215</v>
      </c>
      <c r="AG27" s="168"/>
      <c r="AH27" s="166"/>
      <c r="AI27" s="167" t="s">
        <v>193</v>
      </c>
      <c r="AJ27" s="167" t="s">
        <v>193</v>
      </c>
      <c r="AK27" s="167" t="s">
        <v>214</v>
      </c>
      <c r="AL27" s="167" t="s">
        <v>214</v>
      </c>
      <c r="AM27" s="167"/>
      <c r="AN27" s="168" t="s">
        <v>215</v>
      </c>
      <c r="AO27" s="166" t="s">
        <v>215</v>
      </c>
      <c r="AP27" s="167"/>
      <c r="AQ27" s="167" t="s">
        <v>193</v>
      </c>
      <c r="AR27" s="167" t="s">
        <v>193</v>
      </c>
      <c r="AS27" s="167" t="s">
        <v>214</v>
      </c>
      <c r="AT27" s="167" t="s">
        <v>214</v>
      </c>
      <c r="AU27" s="168"/>
      <c r="AV27" s="166" t="s">
        <v>215</v>
      </c>
      <c r="AW27" s="167"/>
      <c r="AX27" s="167"/>
      <c r="AY27" s="167" t="s">
        <v>193</v>
      </c>
      <c r="AZ27" s="167" t="s">
        <v>193</v>
      </c>
      <c r="BA27" s="167" t="s">
        <v>214</v>
      </c>
      <c r="BB27" s="168" t="s">
        <v>214</v>
      </c>
      <c r="BC27" s="166"/>
      <c r="BD27" s="167"/>
      <c r="BE27" s="169"/>
      <c r="BF27" s="992"/>
      <c r="BG27" s="993"/>
      <c r="BH27" s="994"/>
      <c r="BI27" s="995"/>
      <c r="BJ27" s="996"/>
      <c r="BK27" s="997"/>
      <c r="BL27" s="997"/>
      <c r="BM27" s="997"/>
      <c r="BN27" s="998"/>
    </row>
    <row r="28" spans="2:66" ht="20.25" customHeight="1" x14ac:dyDescent="0.15">
      <c r="B28" s="1035"/>
      <c r="C28" s="1036"/>
      <c r="D28" s="1037"/>
      <c r="E28" s="1012"/>
      <c r="F28" s="1013"/>
      <c r="G28" s="1050"/>
      <c r="H28" s="1051"/>
      <c r="I28" s="153"/>
      <c r="J28" s="154" t="str">
        <f>G27</f>
        <v>介護支援専門員</v>
      </c>
      <c r="K28" s="153"/>
      <c r="L28" s="154" t="str">
        <f>M27</f>
        <v>A</v>
      </c>
      <c r="M28" s="1052"/>
      <c r="N28" s="1053"/>
      <c r="O28" s="1054"/>
      <c r="P28" s="1055"/>
      <c r="Q28" s="1055"/>
      <c r="R28" s="1051"/>
      <c r="S28" s="986"/>
      <c r="T28" s="987"/>
      <c r="U28" s="987"/>
      <c r="V28" s="987"/>
      <c r="W28" s="988"/>
      <c r="X28" s="155" t="s">
        <v>195</v>
      </c>
      <c r="Y28" s="156"/>
      <c r="Z28" s="157"/>
      <c r="AA28" s="158">
        <f>IF(AA27="","",VLOOKUP(AA27,'【記載例】シフト記号表（勤務時間帯）'!$C$6:$L$47,10,FALSE))</f>
        <v>8</v>
      </c>
      <c r="AB28" s="159">
        <f>IF(AB27="","",VLOOKUP(AB27,'【記載例】シフト記号表（勤務時間帯）'!$C$6:$L$47,10,FALSE))</f>
        <v>8</v>
      </c>
      <c r="AC28" s="159">
        <f>IF(AC27="","",VLOOKUP(AC27,'【記載例】シフト記号表（勤務時間帯）'!$C$6:$L$47,10,FALSE))</f>
        <v>7.9999999999999982</v>
      </c>
      <c r="AD28" s="159">
        <f>IF(AD27="","",VLOOKUP(AD27,'【記載例】シフト記号表（勤務時間帯）'!$C$6:$L$47,10,FALSE))</f>
        <v>7.9999999999999982</v>
      </c>
      <c r="AE28" s="159" t="str">
        <f>IF(AE27="","",VLOOKUP(AE27,'【記載例】シフト記号表（勤務時間帯）'!$C$6:$L$47,10,FALSE))</f>
        <v/>
      </c>
      <c r="AF28" s="159">
        <f>IF(AF27="","",VLOOKUP(AF27,'【記載例】シフト記号表（勤務時間帯）'!$C$6:$L$47,10,FALSE))</f>
        <v>8</v>
      </c>
      <c r="AG28" s="160" t="str">
        <f>IF(AG27="","",VLOOKUP(AG27,'【記載例】シフト記号表（勤務時間帯）'!$C$6:$L$47,10,FALSE))</f>
        <v/>
      </c>
      <c r="AH28" s="158" t="str">
        <f>IF(AH27="","",VLOOKUP(AH27,'【記載例】シフト記号表（勤務時間帯）'!$C$6:$L$47,10,FALSE))</f>
        <v/>
      </c>
      <c r="AI28" s="159">
        <f>IF(AI27="","",VLOOKUP(AI27,'【記載例】シフト記号表（勤務時間帯）'!$C$6:$L$47,10,FALSE))</f>
        <v>8</v>
      </c>
      <c r="AJ28" s="159">
        <f>IF(AJ27="","",VLOOKUP(AJ27,'【記載例】シフト記号表（勤務時間帯）'!$C$6:$L$47,10,FALSE))</f>
        <v>8</v>
      </c>
      <c r="AK28" s="159">
        <f>IF(AK27="","",VLOOKUP(AK27,'【記載例】シフト記号表（勤務時間帯）'!$C$6:$L$47,10,FALSE))</f>
        <v>7.9999999999999982</v>
      </c>
      <c r="AL28" s="159">
        <f>IF(AL27="","",VLOOKUP(AL27,'【記載例】シフト記号表（勤務時間帯）'!$C$6:$L$47,10,FALSE))</f>
        <v>7.9999999999999982</v>
      </c>
      <c r="AM28" s="159" t="str">
        <f>IF(AM27="","",VLOOKUP(AM27,'【記載例】シフト記号表（勤務時間帯）'!$C$6:$L$47,10,FALSE))</f>
        <v/>
      </c>
      <c r="AN28" s="160">
        <f>IF(AN27="","",VLOOKUP(AN27,'【記載例】シフト記号表（勤務時間帯）'!$C$6:$L$47,10,FALSE))</f>
        <v>8</v>
      </c>
      <c r="AO28" s="158">
        <f>IF(AO27="","",VLOOKUP(AO27,'【記載例】シフト記号表（勤務時間帯）'!$C$6:$L$47,10,FALSE))</f>
        <v>8</v>
      </c>
      <c r="AP28" s="159" t="str">
        <f>IF(AP27="","",VLOOKUP(AP27,'【記載例】シフト記号表（勤務時間帯）'!$C$6:$L$47,10,FALSE))</f>
        <v/>
      </c>
      <c r="AQ28" s="159">
        <f>IF(AQ27="","",VLOOKUP(AQ27,'【記載例】シフト記号表（勤務時間帯）'!$C$6:$L$47,10,FALSE))</f>
        <v>8</v>
      </c>
      <c r="AR28" s="159">
        <f>IF(AR27="","",VLOOKUP(AR27,'【記載例】シフト記号表（勤務時間帯）'!$C$6:$L$47,10,FALSE))</f>
        <v>8</v>
      </c>
      <c r="AS28" s="159">
        <f>IF(AS27="","",VLOOKUP(AS27,'【記載例】シフト記号表（勤務時間帯）'!$C$6:$L$47,10,FALSE))</f>
        <v>7.9999999999999982</v>
      </c>
      <c r="AT28" s="159">
        <f>IF(AT27="","",VLOOKUP(AT27,'【記載例】シフト記号表（勤務時間帯）'!$C$6:$L$47,10,FALSE))</f>
        <v>7.9999999999999982</v>
      </c>
      <c r="AU28" s="160" t="str">
        <f>IF(AU27="","",VLOOKUP(AU27,'【記載例】シフト記号表（勤務時間帯）'!$C$6:$L$47,10,FALSE))</f>
        <v/>
      </c>
      <c r="AV28" s="158">
        <f>IF(AV27="","",VLOOKUP(AV27,'【記載例】シフト記号表（勤務時間帯）'!$C$6:$L$47,10,FALSE))</f>
        <v>8</v>
      </c>
      <c r="AW28" s="159" t="str">
        <f>IF(AW27="","",VLOOKUP(AW27,'【記載例】シフト記号表（勤務時間帯）'!$C$6:$L$47,10,FALSE))</f>
        <v/>
      </c>
      <c r="AX28" s="159" t="str">
        <f>IF(AX27="","",VLOOKUP(AX27,'【記載例】シフト記号表（勤務時間帯）'!$C$6:$L$47,10,FALSE))</f>
        <v/>
      </c>
      <c r="AY28" s="159">
        <f>IF(AY27="","",VLOOKUP(AY27,'【記載例】シフト記号表（勤務時間帯）'!$C$6:$L$47,10,FALSE))</f>
        <v>8</v>
      </c>
      <c r="AZ28" s="159">
        <f>IF(AZ27="","",VLOOKUP(AZ27,'【記載例】シフト記号表（勤務時間帯）'!$C$6:$L$47,10,FALSE))</f>
        <v>8</v>
      </c>
      <c r="BA28" s="159">
        <f>IF(BA27="","",VLOOKUP(BA27,'【記載例】シフト記号表（勤務時間帯）'!$C$6:$L$47,10,FALSE))</f>
        <v>7.9999999999999982</v>
      </c>
      <c r="BB28" s="160">
        <f>IF(BB27="","",VLOOKUP(BB27,'【記載例】シフト記号表（勤務時間帯）'!$C$6:$L$47,10,FALSE))</f>
        <v>7.9999999999999982</v>
      </c>
      <c r="BC28" s="158" t="str">
        <f>IF(BC27="","",VLOOKUP(BC27,'【記載例】シフト記号表（勤務時間帯）'!$C$6:$L$47,10,FALSE))</f>
        <v/>
      </c>
      <c r="BD28" s="159" t="str">
        <f>IF(BD27="","",VLOOKUP(BD27,'【記載例】シフト記号表（勤務時間帯）'!$C$6:$L$47,10,FALSE))</f>
        <v/>
      </c>
      <c r="BE28" s="159" t="str">
        <f>IF(BE27="","",VLOOKUP(BE27,'【記載例】シフト記号表（勤務時間帯）'!$C$6:$L$47,10,FALSE))</f>
        <v/>
      </c>
      <c r="BF28" s="1047">
        <f>IF($BI$3="４週",SUM(AA28:BB28),IF($BI$3="暦月",SUM(AA28:BE28),""))</f>
        <v>160</v>
      </c>
      <c r="BG28" s="1048"/>
      <c r="BH28" s="1049">
        <f>IF($BI$3="４週",BF28/4,IF($BI$3="暦月",(BF28/($BI$8/7)),""))</f>
        <v>40</v>
      </c>
      <c r="BI28" s="1048"/>
      <c r="BJ28" s="1044"/>
      <c r="BK28" s="1045"/>
      <c r="BL28" s="1045"/>
      <c r="BM28" s="1045"/>
      <c r="BN28" s="1046"/>
    </row>
    <row r="29" spans="2:66" ht="20.25" customHeight="1" x14ac:dyDescent="0.15">
      <c r="B29" s="1007">
        <f>B27+1</f>
        <v>7</v>
      </c>
      <c r="C29" s="1009"/>
      <c r="D29" s="1011"/>
      <c r="E29" s="1012"/>
      <c r="F29" s="1013"/>
      <c r="G29" s="1017" t="s">
        <v>216</v>
      </c>
      <c r="H29" s="1018"/>
      <c r="I29" s="153"/>
      <c r="J29" s="154"/>
      <c r="K29" s="153"/>
      <c r="L29" s="154"/>
      <c r="M29" s="1021" t="s">
        <v>203</v>
      </c>
      <c r="N29" s="1022"/>
      <c r="O29" s="1025" t="s">
        <v>217</v>
      </c>
      <c r="P29" s="1026"/>
      <c r="Q29" s="1026"/>
      <c r="R29" s="1018"/>
      <c r="S29" s="986" t="s">
        <v>205</v>
      </c>
      <c r="T29" s="987"/>
      <c r="U29" s="987"/>
      <c r="V29" s="987"/>
      <c r="W29" s="988"/>
      <c r="X29" s="163" t="s">
        <v>192</v>
      </c>
      <c r="Y29" s="164"/>
      <c r="Z29" s="165"/>
      <c r="AA29" s="166" t="s">
        <v>199</v>
      </c>
      <c r="AB29" s="167" t="s">
        <v>199</v>
      </c>
      <c r="AC29" s="167" t="s">
        <v>199</v>
      </c>
      <c r="AD29" s="167"/>
      <c r="AE29" s="167"/>
      <c r="AF29" s="167" t="s">
        <v>199</v>
      </c>
      <c r="AG29" s="168" t="s">
        <v>199</v>
      </c>
      <c r="AH29" s="166" t="s">
        <v>199</v>
      </c>
      <c r="AI29" s="167" t="s">
        <v>199</v>
      </c>
      <c r="AJ29" s="167" t="s">
        <v>199</v>
      </c>
      <c r="AK29" s="167"/>
      <c r="AL29" s="167"/>
      <c r="AM29" s="167" t="s">
        <v>199</v>
      </c>
      <c r="AN29" s="168" t="s">
        <v>199</v>
      </c>
      <c r="AO29" s="166" t="s">
        <v>199</v>
      </c>
      <c r="AP29" s="167" t="s">
        <v>199</v>
      </c>
      <c r="AQ29" s="167" t="s">
        <v>199</v>
      </c>
      <c r="AR29" s="167"/>
      <c r="AS29" s="167"/>
      <c r="AT29" s="167" t="s">
        <v>199</v>
      </c>
      <c r="AU29" s="168" t="s">
        <v>199</v>
      </c>
      <c r="AV29" s="166" t="s">
        <v>199</v>
      </c>
      <c r="AW29" s="167" t="s">
        <v>199</v>
      </c>
      <c r="AX29" s="167" t="s">
        <v>199</v>
      </c>
      <c r="AY29" s="167"/>
      <c r="AZ29" s="167"/>
      <c r="BA29" s="167" t="s">
        <v>199</v>
      </c>
      <c r="BB29" s="168" t="s">
        <v>199</v>
      </c>
      <c r="BC29" s="166"/>
      <c r="BD29" s="167"/>
      <c r="BE29" s="169"/>
      <c r="BF29" s="992"/>
      <c r="BG29" s="993"/>
      <c r="BH29" s="994"/>
      <c r="BI29" s="995"/>
      <c r="BJ29" s="996" t="s">
        <v>218</v>
      </c>
      <c r="BK29" s="997"/>
      <c r="BL29" s="997"/>
      <c r="BM29" s="997"/>
      <c r="BN29" s="998"/>
    </row>
    <row r="30" spans="2:66" ht="20.25" customHeight="1" x14ac:dyDescent="0.15">
      <c r="B30" s="1035"/>
      <c r="C30" s="1036"/>
      <c r="D30" s="1037"/>
      <c r="E30" s="1012"/>
      <c r="F30" s="1013"/>
      <c r="G30" s="1050"/>
      <c r="H30" s="1051"/>
      <c r="I30" s="153"/>
      <c r="J30" s="154" t="str">
        <f>G29</f>
        <v>看護職員</v>
      </c>
      <c r="K30" s="153"/>
      <c r="L30" s="154" t="str">
        <f>M29</f>
        <v>B</v>
      </c>
      <c r="M30" s="1052"/>
      <c r="N30" s="1053"/>
      <c r="O30" s="1054"/>
      <c r="P30" s="1055"/>
      <c r="Q30" s="1055"/>
      <c r="R30" s="1051"/>
      <c r="S30" s="986"/>
      <c r="T30" s="987"/>
      <c r="U30" s="987"/>
      <c r="V30" s="987"/>
      <c r="W30" s="988"/>
      <c r="X30" s="155" t="s">
        <v>195</v>
      </c>
      <c r="Y30" s="156"/>
      <c r="Z30" s="157"/>
      <c r="AA30" s="158">
        <f>IF(AA29="","",VLOOKUP(AA29,'【記載例】シフト記号表（勤務時間帯）'!$C$6:$L$47,10,FALSE))</f>
        <v>3.9999999999999991</v>
      </c>
      <c r="AB30" s="159">
        <f>IF(AB29="","",VLOOKUP(AB29,'【記載例】シフト記号表（勤務時間帯）'!$C$6:$L$47,10,FALSE))</f>
        <v>3.9999999999999991</v>
      </c>
      <c r="AC30" s="159">
        <f>IF(AC29="","",VLOOKUP(AC29,'【記載例】シフト記号表（勤務時間帯）'!$C$6:$L$47,10,FALSE))</f>
        <v>3.9999999999999991</v>
      </c>
      <c r="AD30" s="159" t="str">
        <f>IF(AD29="","",VLOOKUP(AD29,'【記載例】シフト記号表（勤務時間帯）'!$C$6:$L$47,10,FALSE))</f>
        <v/>
      </c>
      <c r="AE30" s="159" t="str">
        <f>IF(AE29="","",VLOOKUP(AE29,'【記載例】シフト記号表（勤務時間帯）'!$C$6:$L$47,10,FALSE))</f>
        <v/>
      </c>
      <c r="AF30" s="159">
        <f>IF(AF29="","",VLOOKUP(AF29,'【記載例】シフト記号表（勤務時間帯）'!$C$6:$L$47,10,FALSE))</f>
        <v>3.9999999999999991</v>
      </c>
      <c r="AG30" s="160">
        <f>IF(AG29="","",VLOOKUP(AG29,'【記載例】シフト記号表（勤務時間帯）'!$C$6:$L$47,10,FALSE))</f>
        <v>3.9999999999999991</v>
      </c>
      <c r="AH30" s="158">
        <f>IF(AH29="","",VLOOKUP(AH29,'【記載例】シフト記号表（勤務時間帯）'!$C$6:$L$47,10,FALSE))</f>
        <v>3.9999999999999991</v>
      </c>
      <c r="AI30" s="159">
        <f>IF(AI29="","",VLOOKUP(AI29,'【記載例】シフト記号表（勤務時間帯）'!$C$6:$L$47,10,FALSE))</f>
        <v>3.9999999999999991</v>
      </c>
      <c r="AJ30" s="159">
        <f>IF(AJ29="","",VLOOKUP(AJ29,'【記載例】シフト記号表（勤務時間帯）'!$C$6:$L$47,10,FALSE))</f>
        <v>3.9999999999999991</v>
      </c>
      <c r="AK30" s="159" t="str">
        <f>IF(AK29="","",VLOOKUP(AK29,'【記載例】シフト記号表（勤務時間帯）'!$C$6:$L$47,10,FALSE))</f>
        <v/>
      </c>
      <c r="AL30" s="159" t="str">
        <f>IF(AL29="","",VLOOKUP(AL29,'【記載例】シフト記号表（勤務時間帯）'!$C$6:$L$47,10,FALSE))</f>
        <v/>
      </c>
      <c r="AM30" s="159">
        <f>IF(AM29="","",VLOOKUP(AM29,'【記載例】シフト記号表（勤務時間帯）'!$C$6:$L$47,10,FALSE))</f>
        <v>3.9999999999999991</v>
      </c>
      <c r="AN30" s="160">
        <f>IF(AN29="","",VLOOKUP(AN29,'【記載例】シフト記号表（勤務時間帯）'!$C$6:$L$47,10,FALSE))</f>
        <v>3.9999999999999991</v>
      </c>
      <c r="AO30" s="158">
        <f>IF(AO29="","",VLOOKUP(AO29,'【記載例】シフト記号表（勤務時間帯）'!$C$6:$L$47,10,FALSE))</f>
        <v>3.9999999999999991</v>
      </c>
      <c r="AP30" s="159">
        <f>IF(AP29="","",VLOOKUP(AP29,'【記載例】シフト記号表（勤務時間帯）'!$C$6:$L$47,10,FALSE))</f>
        <v>3.9999999999999991</v>
      </c>
      <c r="AQ30" s="159">
        <f>IF(AQ29="","",VLOOKUP(AQ29,'【記載例】シフト記号表（勤務時間帯）'!$C$6:$L$47,10,FALSE))</f>
        <v>3.9999999999999991</v>
      </c>
      <c r="AR30" s="159" t="str">
        <f>IF(AR29="","",VLOOKUP(AR29,'【記載例】シフト記号表（勤務時間帯）'!$C$6:$L$47,10,FALSE))</f>
        <v/>
      </c>
      <c r="AS30" s="159" t="str">
        <f>IF(AS29="","",VLOOKUP(AS29,'【記載例】シフト記号表（勤務時間帯）'!$C$6:$L$47,10,FALSE))</f>
        <v/>
      </c>
      <c r="AT30" s="159">
        <f>IF(AT29="","",VLOOKUP(AT29,'【記載例】シフト記号表（勤務時間帯）'!$C$6:$L$47,10,FALSE))</f>
        <v>3.9999999999999991</v>
      </c>
      <c r="AU30" s="160">
        <f>IF(AU29="","",VLOOKUP(AU29,'【記載例】シフト記号表（勤務時間帯）'!$C$6:$L$47,10,FALSE))</f>
        <v>3.9999999999999991</v>
      </c>
      <c r="AV30" s="158">
        <f>IF(AV29="","",VLOOKUP(AV29,'【記載例】シフト記号表（勤務時間帯）'!$C$6:$L$47,10,FALSE))</f>
        <v>3.9999999999999991</v>
      </c>
      <c r="AW30" s="159">
        <f>IF(AW29="","",VLOOKUP(AW29,'【記載例】シフト記号表（勤務時間帯）'!$C$6:$L$47,10,FALSE))</f>
        <v>3.9999999999999991</v>
      </c>
      <c r="AX30" s="159">
        <f>IF(AX29="","",VLOOKUP(AX29,'【記載例】シフト記号表（勤務時間帯）'!$C$6:$L$47,10,FALSE))</f>
        <v>3.9999999999999991</v>
      </c>
      <c r="AY30" s="159" t="str">
        <f>IF(AY29="","",VLOOKUP(AY29,'【記載例】シフト記号表（勤務時間帯）'!$C$6:$L$47,10,FALSE))</f>
        <v/>
      </c>
      <c r="AZ30" s="159" t="str">
        <f>IF(AZ29="","",VLOOKUP(AZ29,'【記載例】シフト記号表（勤務時間帯）'!$C$6:$L$47,10,FALSE))</f>
        <v/>
      </c>
      <c r="BA30" s="159">
        <f>IF(BA29="","",VLOOKUP(BA29,'【記載例】シフト記号表（勤務時間帯）'!$C$6:$L$47,10,FALSE))</f>
        <v>3.9999999999999991</v>
      </c>
      <c r="BB30" s="160">
        <f>IF(BB29="","",VLOOKUP(BB29,'【記載例】シフト記号表（勤務時間帯）'!$C$6:$L$47,10,FALSE))</f>
        <v>3.9999999999999991</v>
      </c>
      <c r="BC30" s="158" t="str">
        <f>IF(BC29="","",VLOOKUP(BC29,'【記載例】シフト記号表（勤務時間帯）'!$C$6:$L$47,10,FALSE))</f>
        <v/>
      </c>
      <c r="BD30" s="159" t="str">
        <f>IF(BD29="","",VLOOKUP(BD29,'【記載例】シフト記号表（勤務時間帯）'!$C$6:$L$47,10,FALSE))</f>
        <v/>
      </c>
      <c r="BE30" s="159" t="str">
        <f>IF(BE29="","",VLOOKUP(BE29,'【記載例】シフト記号表（勤務時間帯）'!$C$6:$L$47,10,FALSE))</f>
        <v/>
      </c>
      <c r="BF30" s="1047">
        <f>IF($BI$3="４週",SUM(AA30:BB30),IF($BI$3="暦月",SUM(AA30:BE30),""))</f>
        <v>79.999999999999986</v>
      </c>
      <c r="BG30" s="1048"/>
      <c r="BH30" s="1049">
        <f>IF($BI$3="４週",BF30/4,IF($BI$3="暦月",(BF30/($BI$8/7)),""))</f>
        <v>19.999999999999996</v>
      </c>
      <c r="BI30" s="1048"/>
      <c r="BJ30" s="1044"/>
      <c r="BK30" s="1045"/>
      <c r="BL30" s="1045"/>
      <c r="BM30" s="1045"/>
      <c r="BN30" s="1046"/>
    </row>
    <row r="31" spans="2:66" ht="20.25" customHeight="1" x14ac:dyDescent="0.15">
      <c r="B31" s="1007">
        <f>B29+1</f>
        <v>8</v>
      </c>
      <c r="C31" s="1009"/>
      <c r="D31" s="1011"/>
      <c r="E31" s="1012"/>
      <c r="F31" s="1013"/>
      <c r="G31" s="1017" t="s">
        <v>216</v>
      </c>
      <c r="H31" s="1018"/>
      <c r="I31" s="153"/>
      <c r="J31" s="154"/>
      <c r="K31" s="153"/>
      <c r="L31" s="154"/>
      <c r="M31" s="1021" t="s">
        <v>189</v>
      </c>
      <c r="N31" s="1022"/>
      <c r="O31" s="1025" t="s">
        <v>217</v>
      </c>
      <c r="P31" s="1026"/>
      <c r="Q31" s="1026"/>
      <c r="R31" s="1018"/>
      <c r="S31" s="986" t="s">
        <v>219</v>
      </c>
      <c r="T31" s="987"/>
      <c r="U31" s="987"/>
      <c r="V31" s="987"/>
      <c r="W31" s="988"/>
      <c r="X31" s="163" t="s">
        <v>192</v>
      </c>
      <c r="Y31" s="164"/>
      <c r="Z31" s="165"/>
      <c r="AA31" s="166"/>
      <c r="AB31" s="167"/>
      <c r="AC31" s="167" t="s">
        <v>193</v>
      </c>
      <c r="AD31" s="167" t="s">
        <v>193</v>
      </c>
      <c r="AE31" s="167" t="s">
        <v>193</v>
      </c>
      <c r="AF31" s="167" t="s">
        <v>193</v>
      </c>
      <c r="AG31" s="168" t="s">
        <v>193</v>
      </c>
      <c r="AH31" s="166"/>
      <c r="AI31" s="167"/>
      <c r="AJ31" s="167" t="s">
        <v>193</v>
      </c>
      <c r="AK31" s="167" t="s">
        <v>193</v>
      </c>
      <c r="AL31" s="167" t="s">
        <v>193</v>
      </c>
      <c r="AM31" s="167" t="s">
        <v>193</v>
      </c>
      <c r="AN31" s="168" t="s">
        <v>193</v>
      </c>
      <c r="AO31" s="166"/>
      <c r="AP31" s="167"/>
      <c r="AQ31" s="167" t="s">
        <v>193</v>
      </c>
      <c r="AR31" s="167" t="s">
        <v>193</v>
      </c>
      <c r="AS31" s="167" t="s">
        <v>193</v>
      </c>
      <c r="AT31" s="167" t="s">
        <v>193</v>
      </c>
      <c r="AU31" s="168" t="s">
        <v>193</v>
      </c>
      <c r="AV31" s="166"/>
      <c r="AW31" s="167"/>
      <c r="AX31" s="167" t="s">
        <v>193</v>
      </c>
      <c r="AY31" s="167" t="s">
        <v>193</v>
      </c>
      <c r="AZ31" s="167" t="s">
        <v>193</v>
      </c>
      <c r="BA31" s="167" t="s">
        <v>193</v>
      </c>
      <c r="BB31" s="168" t="s">
        <v>193</v>
      </c>
      <c r="BC31" s="166"/>
      <c r="BD31" s="167"/>
      <c r="BE31" s="169"/>
      <c r="BF31" s="992"/>
      <c r="BG31" s="993"/>
      <c r="BH31" s="994"/>
      <c r="BI31" s="995"/>
      <c r="BJ31" s="996"/>
      <c r="BK31" s="997"/>
      <c r="BL31" s="997"/>
      <c r="BM31" s="997"/>
      <c r="BN31" s="998"/>
    </row>
    <row r="32" spans="2:66" ht="20.25" customHeight="1" x14ac:dyDescent="0.15">
      <c r="B32" s="1035"/>
      <c r="C32" s="1036"/>
      <c r="D32" s="1037"/>
      <c r="E32" s="1012"/>
      <c r="F32" s="1013"/>
      <c r="G32" s="1050"/>
      <c r="H32" s="1051"/>
      <c r="I32" s="153"/>
      <c r="J32" s="154" t="str">
        <f>G31</f>
        <v>看護職員</v>
      </c>
      <c r="K32" s="153"/>
      <c r="L32" s="154" t="str">
        <f>M31</f>
        <v>A</v>
      </c>
      <c r="M32" s="1052"/>
      <c r="N32" s="1053"/>
      <c r="O32" s="1054"/>
      <c r="P32" s="1055"/>
      <c r="Q32" s="1055"/>
      <c r="R32" s="1051"/>
      <c r="S32" s="986"/>
      <c r="T32" s="987"/>
      <c r="U32" s="987"/>
      <c r="V32" s="987"/>
      <c r="W32" s="988"/>
      <c r="X32" s="155" t="s">
        <v>195</v>
      </c>
      <c r="Y32" s="156"/>
      <c r="Z32" s="157"/>
      <c r="AA32" s="158" t="str">
        <f>IF(AA31="","",VLOOKUP(AA31,'【記載例】シフト記号表（勤務時間帯）'!$C$6:$L$47,10,FALSE))</f>
        <v/>
      </c>
      <c r="AB32" s="159" t="str">
        <f>IF(AB31="","",VLOOKUP(AB31,'【記載例】シフト記号表（勤務時間帯）'!$C$6:$L$47,10,FALSE))</f>
        <v/>
      </c>
      <c r="AC32" s="159">
        <f>IF(AC31="","",VLOOKUP(AC31,'【記載例】シフト記号表（勤務時間帯）'!$C$6:$L$47,10,FALSE))</f>
        <v>8</v>
      </c>
      <c r="AD32" s="159">
        <f>IF(AD31="","",VLOOKUP(AD31,'【記載例】シフト記号表（勤務時間帯）'!$C$6:$L$47,10,FALSE))</f>
        <v>8</v>
      </c>
      <c r="AE32" s="159">
        <f>IF(AE31="","",VLOOKUP(AE31,'【記載例】シフト記号表（勤務時間帯）'!$C$6:$L$47,10,FALSE))</f>
        <v>8</v>
      </c>
      <c r="AF32" s="159">
        <f>IF(AF31="","",VLOOKUP(AF31,'【記載例】シフト記号表（勤務時間帯）'!$C$6:$L$47,10,FALSE))</f>
        <v>8</v>
      </c>
      <c r="AG32" s="160">
        <f>IF(AG31="","",VLOOKUP(AG31,'【記載例】シフト記号表（勤務時間帯）'!$C$6:$L$47,10,FALSE))</f>
        <v>8</v>
      </c>
      <c r="AH32" s="158" t="str">
        <f>IF(AH31="","",VLOOKUP(AH31,'【記載例】シフト記号表（勤務時間帯）'!$C$6:$L$47,10,FALSE))</f>
        <v/>
      </c>
      <c r="AI32" s="159" t="str">
        <f>IF(AI31="","",VLOOKUP(AI31,'【記載例】シフト記号表（勤務時間帯）'!$C$6:$L$47,10,FALSE))</f>
        <v/>
      </c>
      <c r="AJ32" s="159">
        <f>IF(AJ31="","",VLOOKUP(AJ31,'【記載例】シフト記号表（勤務時間帯）'!$C$6:$L$47,10,FALSE))</f>
        <v>8</v>
      </c>
      <c r="AK32" s="159">
        <f>IF(AK31="","",VLOOKUP(AK31,'【記載例】シフト記号表（勤務時間帯）'!$C$6:$L$47,10,FALSE))</f>
        <v>8</v>
      </c>
      <c r="AL32" s="159">
        <f>IF(AL31="","",VLOOKUP(AL31,'【記載例】シフト記号表（勤務時間帯）'!$C$6:$L$47,10,FALSE))</f>
        <v>8</v>
      </c>
      <c r="AM32" s="159">
        <f>IF(AM31="","",VLOOKUP(AM31,'【記載例】シフト記号表（勤務時間帯）'!$C$6:$L$47,10,FALSE))</f>
        <v>8</v>
      </c>
      <c r="AN32" s="160">
        <f>IF(AN31="","",VLOOKUP(AN31,'【記載例】シフト記号表（勤務時間帯）'!$C$6:$L$47,10,FALSE))</f>
        <v>8</v>
      </c>
      <c r="AO32" s="158" t="str">
        <f>IF(AO31="","",VLOOKUP(AO31,'【記載例】シフト記号表（勤務時間帯）'!$C$6:$L$47,10,FALSE))</f>
        <v/>
      </c>
      <c r="AP32" s="159" t="str">
        <f>IF(AP31="","",VLOOKUP(AP31,'【記載例】シフト記号表（勤務時間帯）'!$C$6:$L$47,10,FALSE))</f>
        <v/>
      </c>
      <c r="AQ32" s="159">
        <f>IF(AQ31="","",VLOOKUP(AQ31,'【記載例】シフト記号表（勤務時間帯）'!$C$6:$L$47,10,FALSE))</f>
        <v>8</v>
      </c>
      <c r="AR32" s="159">
        <f>IF(AR31="","",VLOOKUP(AR31,'【記載例】シフト記号表（勤務時間帯）'!$C$6:$L$47,10,FALSE))</f>
        <v>8</v>
      </c>
      <c r="AS32" s="159">
        <f>IF(AS31="","",VLOOKUP(AS31,'【記載例】シフト記号表（勤務時間帯）'!$C$6:$L$47,10,FALSE))</f>
        <v>8</v>
      </c>
      <c r="AT32" s="159">
        <f>IF(AT31="","",VLOOKUP(AT31,'【記載例】シフト記号表（勤務時間帯）'!$C$6:$L$47,10,FALSE))</f>
        <v>8</v>
      </c>
      <c r="AU32" s="160">
        <f>IF(AU31="","",VLOOKUP(AU31,'【記載例】シフト記号表（勤務時間帯）'!$C$6:$L$47,10,FALSE))</f>
        <v>8</v>
      </c>
      <c r="AV32" s="158" t="str">
        <f>IF(AV31="","",VLOOKUP(AV31,'【記載例】シフト記号表（勤務時間帯）'!$C$6:$L$47,10,FALSE))</f>
        <v/>
      </c>
      <c r="AW32" s="159" t="str">
        <f>IF(AW31="","",VLOOKUP(AW31,'【記載例】シフト記号表（勤務時間帯）'!$C$6:$L$47,10,FALSE))</f>
        <v/>
      </c>
      <c r="AX32" s="159">
        <f>IF(AX31="","",VLOOKUP(AX31,'【記載例】シフト記号表（勤務時間帯）'!$C$6:$L$47,10,FALSE))</f>
        <v>8</v>
      </c>
      <c r="AY32" s="159">
        <f>IF(AY31="","",VLOOKUP(AY31,'【記載例】シフト記号表（勤務時間帯）'!$C$6:$L$47,10,FALSE))</f>
        <v>8</v>
      </c>
      <c r="AZ32" s="159">
        <f>IF(AZ31="","",VLOOKUP(AZ31,'【記載例】シフト記号表（勤務時間帯）'!$C$6:$L$47,10,FALSE))</f>
        <v>8</v>
      </c>
      <c r="BA32" s="159">
        <f>IF(BA31="","",VLOOKUP(BA31,'【記載例】シフト記号表（勤務時間帯）'!$C$6:$L$47,10,FALSE))</f>
        <v>8</v>
      </c>
      <c r="BB32" s="160">
        <f>IF(BB31="","",VLOOKUP(BB31,'【記載例】シフト記号表（勤務時間帯）'!$C$6:$L$47,10,FALSE))</f>
        <v>8</v>
      </c>
      <c r="BC32" s="158" t="str">
        <f>IF(BC31="","",VLOOKUP(BC31,'【記載例】シフト記号表（勤務時間帯）'!$C$6:$L$47,10,FALSE))</f>
        <v/>
      </c>
      <c r="BD32" s="159" t="str">
        <f>IF(BD31="","",VLOOKUP(BD31,'【記載例】シフト記号表（勤務時間帯）'!$C$6:$L$47,10,FALSE))</f>
        <v/>
      </c>
      <c r="BE32" s="159" t="str">
        <f>IF(BE31="","",VLOOKUP(BE31,'【記載例】シフト記号表（勤務時間帯）'!$C$6:$L$47,10,FALSE))</f>
        <v/>
      </c>
      <c r="BF32" s="1047">
        <f>IF($BI$3="４週",SUM(AA32:BB32),IF($BI$3="暦月",SUM(AA32:BE32),""))</f>
        <v>160</v>
      </c>
      <c r="BG32" s="1048"/>
      <c r="BH32" s="1049">
        <f>IF($BI$3="４週",BF32/4,IF($BI$3="暦月",(BF32/($BI$8/7)),""))</f>
        <v>40</v>
      </c>
      <c r="BI32" s="1048"/>
      <c r="BJ32" s="1044"/>
      <c r="BK32" s="1045"/>
      <c r="BL32" s="1045"/>
      <c r="BM32" s="1045"/>
      <c r="BN32" s="1046"/>
    </row>
    <row r="33" spans="2:66" ht="20.25" customHeight="1" x14ac:dyDescent="0.15">
      <c r="B33" s="1007">
        <f>B31+1</f>
        <v>9</v>
      </c>
      <c r="C33" s="1009"/>
      <c r="D33" s="1011"/>
      <c r="E33" s="1012"/>
      <c r="F33" s="1013"/>
      <c r="G33" s="1017" t="s">
        <v>216</v>
      </c>
      <c r="H33" s="1018"/>
      <c r="I33" s="153"/>
      <c r="J33" s="154"/>
      <c r="K33" s="153"/>
      <c r="L33" s="154"/>
      <c r="M33" s="1021" t="s">
        <v>189</v>
      </c>
      <c r="N33" s="1022"/>
      <c r="O33" s="1025" t="s">
        <v>217</v>
      </c>
      <c r="P33" s="1026"/>
      <c r="Q33" s="1026"/>
      <c r="R33" s="1018"/>
      <c r="S33" s="986" t="s">
        <v>220</v>
      </c>
      <c r="T33" s="987"/>
      <c r="U33" s="987"/>
      <c r="V33" s="987"/>
      <c r="W33" s="988"/>
      <c r="X33" s="163" t="s">
        <v>192</v>
      </c>
      <c r="Y33" s="164"/>
      <c r="Z33" s="165"/>
      <c r="AA33" s="166" t="s">
        <v>193</v>
      </c>
      <c r="AB33" s="167" t="s">
        <v>193</v>
      </c>
      <c r="AC33" s="167" t="s">
        <v>193</v>
      </c>
      <c r="AD33" s="167"/>
      <c r="AE33" s="167"/>
      <c r="AF33" s="167" t="s">
        <v>193</v>
      </c>
      <c r="AG33" s="168" t="s">
        <v>193</v>
      </c>
      <c r="AH33" s="166" t="s">
        <v>193</v>
      </c>
      <c r="AI33" s="167" t="s">
        <v>193</v>
      </c>
      <c r="AJ33" s="167" t="s">
        <v>193</v>
      </c>
      <c r="AK33" s="167"/>
      <c r="AL33" s="167"/>
      <c r="AM33" s="167" t="s">
        <v>193</v>
      </c>
      <c r="AN33" s="168" t="s">
        <v>193</v>
      </c>
      <c r="AO33" s="166" t="s">
        <v>193</v>
      </c>
      <c r="AP33" s="167" t="s">
        <v>193</v>
      </c>
      <c r="AQ33" s="167" t="s">
        <v>193</v>
      </c>
      <c r="AR33" s="167"/>
      <c r="AS33" s="167"/>
      <c r="AT33" s="167" t="s">
        <v>193</v>
      </c>
      <c r="AU33" s="168" t="s">
        <v>193</v>
      </c>
      <c r="AV33" s="166" t="s">
        <v>193</v>
      </c>
      <c r="AW33" s="167" t="s">
        <v>193</v>
      </c>
      <c r="AX33" s="167" t="s">
        <v>193</v>
      </c>
      <c r="AY33" s="167"/>
      <c r="AZ33" s="167"/>
      <c r="BA33" s="167" t="s">
        <v>193</v>
      </c>
      <c r="BB33" s="168" t="s">
        <v>193</v>
      </c>
      <c r="BC33" s="166"/>
      <c r="BD33" s="167"/>
      <c r="BE33" s="169"/>
      <c r="BF33" s="992"/>
      <c r="BG33" s="993"/>
      <c r="BH33" s="994"/>
      <c r="BI33" s="995"/>
      <c r="BJ33" s="996"/>
      <c r="BK33" s="997"/>
      <c r="BL33" s="997"/>
      <c r="BM33" s="997"/>
      <c r="BN33" s="998"/>
    </row>
    <row r="34" spans="2:66" ht="20.25" customHeight="1" x14ac:dyDescent="0.15">
      <c r="B34" s="1035"/>
      <c r="C34" s="1036"/>
      <c r="D34" s="1037"/>
      <c r="E34" s="1012"/>
      <c r="F34" s="1013"/>
      <c r="G34" s="1050"/>
      <c r="H34" s="1051"/>
      <c r="I34" s="153"/>
      <c r="J34" s="154" t="str">
        <f>G33</f>
        <v>看護職員</v>
      </c>
      <c r="K34" s="153"/>
      <c r="L34" s="154" t="str">
        <f>M33</f>
        <v>A</v>
      </c>
      <c r="M34" s="1052"/>
      <c r="N34" s="1053"/>
      <c r="O34" s="1054"/>
      <c r="P34" s="1055"/>
      <c r="Q34" s="1055"/>
      <c r="R34" s="1051"/>
      <c r="S34" s="986"/>
      <c r="T34" s="987"/>
      <c r="U34" s="987"/>
      <c r="V34" s="987"/>
      <c r="W34" s="988"/>
      <c r="X34" s="170" t="s">
        <v>195</v>
      </c>
      <c r="Y34" s="171"/>
      <c r="Z34" s="172"/>
      <c r="AA34" s="158">
        <f>IF(AA33="","",VLOOKUP(AA33,'【記載例】シフト記号表（勤務時間帯）'!$C$6:$L$47,10,FALSE))</f>
        <v>8</v>
      </c>
      <c r="AB34" s="159">
        <f>IF(AB33="","",VLOOKUP(AB33,'【記載例】シフト記号表（勤務時間帯）'!$C$6:$L$47,10,FALSE))</f>
        <v>8</v>
      </c>
      <c r="AC34" s="159">
        <f>IF(AC33="","",VLOOKUP(AC33,'【記載例】シフト記号表（勤務時間帯）'!$C$6:$L$47,10,FALSE))</f>
        <v>8</v>
      </c>
      <c r="AD34" s="159" t="str">
        <f>IF(AD33="","",VLOOKUP(AD33,'【記載例】シフト記号表（勤務時間帯）'!$C$6:$L$47,10,FALSE))</f>
        <v/>
      </c>
      <c r="AE34" s="159" t="str">
        <f>IF(AE33="","",VLOOKUP(AE33,'【記載例】シフト記号表（勤務時間帯）'!$C$6:$L$47,10,FALSE))</f>
        <v/>
      </c>
      <c r="AF34" s="159">
        <f>IF(AF33="","",VLOOKUP(AF33,'【記載例】シフト記号表（勤務時間帯）'!$C$6:$L$47,10,FALSE))</f>
        <v>8</v>
      </c>
      <c r="AG34" s="160">
        <f>IF(AG33="","",VLOOKUP(AG33,'【記載例】シフト記号表（勤務時間帯）'!$C$6:$L$47,10,FALSE))</f>
        <v>8</v>
      </c>
      <c r="AH34" s="158">
        <f>IF(AH33="","",VLOOKUP(AH33,'【記載例】シフト記号表（勤務時間帯）'!$C$6:$L$47,10,FALSE))</f>
        <v>8</v>
      </c>
      <c r="AI34" s="159">
        <f>IF(AI33="","",VLOOKUP(AI33,'【記載例】シフト記号表（勤務時間帯）'!$C$6:$L$47,10,FALSE))</f>
        <v>8</v>
      </c>
      <c r="AJ34" s="159">
        <f>IF(AJ33="","",VLOOKUP(AJ33,'【記載例】シフト記号表（勤務時間帯）'!$C$6:$L$47,10,FALSE))</f>
        <v>8</v>
      </c>
      <c r="AK34" s="159" t="str">
        <f>IF(AK33="","",VLOOKUP(AK33,'【記載例】シフト記号表（勤務時間帯）'!$C$6:$L$47,10,FALSE))</f>
        <v/>
      </c>
      <c r="AL34" s="159" t="str">
        <f>IF(AL33="","",VLOOKUP(AL33,'【記載例】シフト記号表（勤務時間帯）'!$C$6:$L$47,10,FALSE))</f>
        <v/>
      </c>
      <c r="AM34" s="159">
        <f>IF(AM33="","",VLOOKUP(AM33,'【記載例】シフト記号表（勤務時間帯）'!$C$6:$L$47,10,FALSE))</f>
        <v>8</v>
      </c>
      <c r="AN34" s="160">
        <f>IF(AN33="","",VLOOKUP(AN33,'【記載例】シフト記号表（勤務時間帯）'!$C$6:$L$47,10,FALSE))</f>
        <v>8</v>
      </c>
      <c r="AO34" s="158">
        <f>IF(AO33="","",VLOOKUP(AO33,'【記載例】シフト記号表（勤務時間帯）'!$C$6:$L$47,10,FALSE))</f>
        <v>8</v>
      </c>
      <c r="AP34" s="159">
        <f>IF(AP33="","",VLOOKUP(AP33,'【記載例】シフト記号表（勤務時間帯）'!$C$6:$L$47,10,FALSE))</f>
        <v>8</v>
      </c>
      <c r="AQ34" s="159">
        <f>IF(AQ33="","",VLOOKUP(AQ33,'【記載例】シフト記号表（勤務時間帯）'!$C$6:$L$47,10,FALSE))</f>
        <v>8</v>
      </c>
      <c r="AR34" s="159" t="str">
        <f>IF(AR33="","",VLOOKUP(AR33,'【記載例】シフト記号表（勤務時間帯）'!$C$6:$L$47,10,FALSE))</f>
        <v/>
      </c>
      <c r="AS34" s="159" t="str">
        <f>IF(AS33="","",VLOOKUP(AS33,'【記載例】シフト記号表（勤務時間帯）'!$C$6:$L$47,10,FALSE))</f>
        <v/>
      </c>
      <c r="AT34" s="159">
        <f>IF(AT33="","",VLOOKUP(AT33,'【記載例】シフト記号表（勤務時間帯）'!$C$6:$L$47,10,FALSE))</f>
        <v>8</v>
      </c>
      <c r="AU34" s="160">
        <f>IF(AU33="","",VLOOKUP(AU33,'【記載例】シフト記号表（勤務時間帯）'!$C$6:$L$47,10,FALSE))</f>
        <v>8</v>
      </c>
      <c r="AV34" s="158">
        <f>IF(AV33="","",VLOOKUP(AV33,'【記載例】シフト記号表（勤務時間帯）'!$C$6:$L$47,10,FALSE))</f>
        <v>8</v>
      </c>
      <c r="AW34" s="159">
        <f>IF(AW33="","",VLOOKUP(AW33,'【記載例】シフト記号表（勤務時間帯）'!$C$6:$L$47,10,FALSE))</f>
        <v>8</v>
      </c>
      <c r="AX34" s="159">
        <f>IF(AX33="","",VLOOKUP(AX33,'【記載例】シフト記号表（勤務時間帯）'!$C$6:$L$47,10,FALSE))</f>
        <v>8</v>
      </c>
      <c r="AY34" s="159" t="str">
        <f>IF(AY33="","",VLOOKUP(AY33,'【記載例】シフト記号表（勤務時間帯）'!$C$6:$L$47,10,FALSE))</f>
        <v/>
      </c>
      <c r="AZ34" s="159" t="str">
        <f>IF(AZ33="","",VLOOKUP(AZ33,'【記載例】シフト記号表（勤務時間帯）'!$C$6:$L$47,10,FALSE))</f>
        <v/>
      </c>
      <c r="BA34" s="159">
        <f>IF(BA33="","",VLOOKUP(BA33,'【記載例】シフト記号表（勤務時間帯）'!$C$6:$L$47,10,FALSE))</f>
        <v>8</v>
      </c>
      <c r="BB34" s="160">
        <f>IF(BB33="","",VLOOKUP(BB33,'【記載例】シフト記号表（勤務時間帯）'!$C$6:$L$47,10,FALSE))</f>
        <v>8</v>
      </c>
      <c r="BC34" s="158" t="str">
        <f>IF(BC33="","",VLOOKUP(BC33,'【記載例】シフト記号表（勤務時間帯）'!$C$6:$L$47,10,FALSE))</f>
        <v/>
      </c>
      <c r="BD34" s="159" t="str">
        <f>IF(BD33="","",VLOOKUP(BD33,'【記載例】シフト記号表（勤務時間帯）'!$C$6:$L$47,10,FALSE))</f>
        <v/>
      </c>
      <c r="BE34" s="159" t="str">
        <f>IF(BE33="","",VLOOKUP(BE33,'【記載例】シフト記号表（勤務時間帯）'!$C$6:$L$47,10,FALSE))</f>
        <v/>
      </c>
      <c r="BF34" s="1047">
        <f>IF($BI$3="４週",SUM(AA34:BB34),IF($BI$3="暦月",SUM(AA34:BE34),""))</f>
        <v>160</v>
      </c>
      <c r="BG34" s="1048"/>
      <c r="BH34" s="1049">
        <f>IF($BI$3="４週",BF34/4,IF($BI$3="暦月",(BF34/($BI$8/7)),""))</f>
        <v>40</v>
      </c>
      <c r="BI34" s="1048"/>
      <c r="BJ34" s="1044"/>
      <c r="BK34" s="1045"/>
      <c r="BL34" s="1045"/>
      <c r="BM34" s="1045"/>
      <c r="BN34" s="1046"/>
    </row>
    <row r="35" spans="2:66" ht="20.25" customHeight="1" x14ac:dyDescent="0.15">
      <c r="B35" s="1007">
        <f>B33+1</f>
        <v>10</v>
      </c>
      <c r="C35" s="1009" t="s">
        <v>221</v>
      </c>
      <c r="D35" s="1011" t="s">
        <v>222</v>
      </c>
      <c r="E35" s="1012"/>
      <c r="F35" s="1013"/>
      <c r="G35" s="1017" t="s">
        <v>223</v>
      </c>
      <c r="H35" s="1018"/>
      <c r="I35" s="153"/>
      <c r="J35" s="154"/>
      <c r="K35" s="153"/>
      <c r="L35" s="154"/>
      <c r="M35" s="1021" t="s">
        <v>189</v>
      </c>
      <c r="N35" s="1022"/>
      <c r="O35" s="1025" t="s">
        <v>224</v>
      </c>
      <c r="P35" s="1026"/>
      <c r="Q35" s="1026"/>
      <c r="R35" s="1018"/>
      <c r="S35" s="986" t="s">
        <v>225</v>
      </c>
      <c r="T35" s="987"/>
      <c r="U35" s="987"/>
      <c r="V35" s="987"/>
      <c r="W35" s="988"/>
      <c r="X35" s="173" t="s">
        <v>192</v>
      </c>
      <c r="Z35" s="174"/>
      <c r="AA35" s="166" t="s">
        <v>226</v>
      </c>
      <c r="AB35" s="167" t="s">
        <v>227</v>
      </c>
      <c r="AC35" s="167" t="s">
        <v>214</v>
      </c>
      <c r="AD35" s="167" t="s">
        <v>214</v>
      </c>
      <c r="AE35" s="167"/>
      <c r="AF35" s="167" t="s">
        <v>215</v>
      </c>
      <c r="AG35" s="168"/>
      <c r="AH35" s="166"/>
      <c r="AI35" s="167" t="s">
        <v>226</v>
      </c>
      <c r="AJ35" s="167" t="s">
        <v>227</v>
      </c>
      <c r="AK35" s="167" t="s">
        <v>214</v>
      </c>
      <c r="AL35" s="167" t="s">
        <v>214</v>
      </c>
      <c r="AM35" s="167"/>
      <c r="AN35" s="168" t="s">
        <v>215</v>
      </c>
      <c r="AO35" s="166" t="s">
        <v>215</v>
      </c>
      <c r="AP35" s="167"/>
      <c r="AQ35" s="167" t="s">
        <v>226</v>
      </c>
      <c r="AR35" s="167" t="s">
        <v>227</v>
      </c>
      <c r="AS35" s="167" t="s">
        <v>214</v>
      </c>
      <c r="AT35" s="167" t="s">
        <v>214</v>
      </c>
      <c r="AU35" s="168"/>
      <c r="AV35" s="166" t="s">
        <v>215</v>
      </c>
      <c r="AW35" s="167"/>
      <c r="AX35" s="167"/>
      <c r="AY35" s="167" t="s">
        <v>226</v>
      </c>
      <c r="AZ35" s="167" t="s">
        <v>227</v>
      </c>
      <c r="BA35" s="167" t="s">
        <v>214</v>
      </c>
      <c r="BB35" s="168" t="s">
        <v>214</v>
      </c>
      <c r="BC35" s="166"/>
      <c r="BD35" s="167"/>
      <c r="BE35" s="169"/>
      <c r="BF35" s="992"/>
      <c r="BG35" s="993"/>
      <c r="BH35" s="994"/>
      <c r="BI35" s="995"/>
      <c r="BJ35" s="996"/>
      <c r="BK35" s="997"/>
      <c r="BL35" s="997"/>
      <c r="BM35" s="997"/>
      <c r="BN35" s="998"/>
    </row>
    <row r="36" spans="2:66" ht="20.25" customHeight="1" x14ac:dyDescent="0.15">
      <c r="B36" s="1035"/>
      <c r="C36" s="1036"/>
      <c r="D36" s="1037"/>
      <c r="E36" s="1012"/>
      <c r="F36" s="1013"/>
      <c r="G36" s="1050"/>
      <c r="H36" s="1051"/>
      <c r="I36" s="153"/>
      <c r="J36" s="154" t="str">
        <f>G35</f>
        <v>介護職員</v>
      </c>
      <c r="K36" s="153"/>
      <c r="L36" s="154" t="str">
        <f>M35</f>
        <v>A</v>
      </c>
      <c r="M36" s="1052"/>
      <c r="N36" s="1053"/>
      <c r="O36" s="1054"/>
      <c r="P36" s="1055"/>
      <c r="Q36" s="1055"/>
      <c r="R36" s="1051"/>
      <c r="S36" s="986"/>
      <c r="T36" s="987"/>
      <c r="U36" s="987"/>
      <c r="V36" s="987"/>
      <c r="W36" s="988"/>
      <c r="X36" s="170" t="s">
        <v>195</v>
      </c>
      <c r="Y36" s="171"/>
      <c r="Z36" s="172"/>
      <c r="AA36" s="158">
        <f>IF(AA35="","",VLOOKUP(AA35,'【記載例】シフト記号表（勤務時間帯）'!$C$6:$L$47,10,FALSE))</f>
        <v>8</v>
      </c>
      <c r="AB36" s="159">
        <f>IF(AB35="","",VLOOKUP(AB35,'【記載例】シフト記号表（勤務時間帯）'!$C$6:$L$47,10,FALSE))</f>
        <v>8</v>
      </c>
      <c r="AC36" s="159">
        <f>IF(AC35="","",VLOOKUP(AC35,'【記載例】シフト記号表（勤務時間帯）'!$C$6:$L$47,10,FALSE))</f>
        <v>7.9999999999999982</v>
      </c>
      <c r="AD36" s="159">
        <f>IF(AD35="","",VLOOKUP(AD35,'【記載例】シフト記号表（勤務時間帯）'!$C$6:$L$47,10,FALSE))</f>
        <v>7.9999999999999982</v>
      </c>
      <c r="AE36" s="159" t="str">
        <f>IF(AE35="","",VLOOKUP(AE35,'【記載例】シフト記号表（勤務時間帯）'!$C$6:$L$47,10,FALSE))</f>
        <v/>
      </c>
      <c r="AF36" s="159">
        <f>IF(AF35="","",VLOOKUP(AF35,'【記載例】シフト記号表（勤務時間帯）'!$C$6:$L$47,10,FALSE))</f>
        <v>8</v>
      </c>
      <c r="AG36" s="160" t="str">
        <f>IF(AG35="","",VLOOKUP(AG35,'【記載例】シフト記号表（勤務時間帯）'!$C$6:$L$47,10,FALSE))</f>
        <v/>
      </c>
      <c r="AH36" s="158" t="str">
        <f>IF(AH35="","",VLOOKUP(AH35,'【記載例】シフト記号表（勤務時間帯）'!$C$6:$L$47,10,FALSE))</f>
        <v/>
      </c>
      <c r="AI36" s="159">
        <f>IF(AI35="","",VLOOKUP(AI35,'【記載例】シフト記号表（勤務時間帯）'!$C$6:$L$47,10,FALSE))</f>
        <v>8</v>
      </c>
      <c r="AJ36" s="159">
        <f>IF(AJ35="","",VLOOKUP(AJ35,'【記載例】シフト記号表（勤務時間帯）'!$C$6:$L$47,10,FALSE))</f>
        <v>8</v>
      </c>
      <c r="AK36" s="159">
        <f>IF(AK35="","",VLOOKUP(AK35,'【記載例】シフト記号表（勤務時間帯）'!$C$6:$L$47,10,FALSE))</f>
        <v>7.9999999999999982</v>
      </c>
      <c r="AL36" s="159">
        <f>IF(AL35="","",VLOOKUP(AL35,'【記載例】シフト記号表（勤務時間帯）'!$C$6:$L$47,10,FALSE))</f>
        <v>7.9999999999999982</v>
      </c>
      <c r="AM36" s="159" t="str">
        <f>IF(AM35="","",VLOOKUP(AM35,'【記載例】シフト記号表（勤務時間帯）'!$C$6:$L$47,10,FALSE))</f>
        <v/>
      </c>
      <c r="AN36" s="160">
        <f>IF(AN35="","",VLOOKUP(AN35,'【記載例】シフト記号表（勤務時間帯）'!$C$6:$L$47,10,FALSE))</f>
        <v>8</v>
      </c>
      <c r="AO36" s="158">
        <f>IF(AO35="","",VLOOKUP(AO35,'【記載例】シフト記号表（勤務時間帯）'!$C$6:$L$47,10,FALSE))</f>
        <v>8</v>
      </c>
      <c r="AP36" s="159" t="str">
        <f>IF(AP35="","",VLOOKUP(AP35,'【記載例】シフト記号表（勤務時間帯）'!$C$6:$L$47,10,FALSE))</f>
        <v/>
      </c>
      <c r="AQ36" s="159">
        <f>IF(AQ35="","",VLOOKUP(AQ35,'【記載例】シフト記号表（勤務時間帯）'!$C$6:$L$47,10,FALSE))</f>
        <v>8</v>
      </c>
      <c r="AR36" s="159">
        <f>IF(AR35="","",VLOOKUP(AR35,'【記載例】シフト記号表（勤務時間帯）'!$C$6:$L$47,10,FALSE))</f>
        <v>8</v>
      </c>
      <c r="AS36" s="159">
        <f>IF(AS35="","",VLOOKUP(AS35,'【記載例】シフト記号表（勤務時間帯）'!$C$6:$L$47,10,FALSE))</f>
        <v>7.9999999999999982</v>
      </c>
      <c r="AT36" s="159">
        <f>IF(AT35="","",VLOOKUP(AT35,'【記載例】シフト記号表（勤務時間帯）'!$C$6:$L$47,10,FALSE))</f>
        <v>7.9999999999999982</v>
      </c>
      <c r="AU36" s="160" t="str">
        <f>IF(AU35="","",VLOOKUP(AU35,'【記載例】シフト記号表（勤務時間帯）'!$C$6:$L$47,10,FALSE))</f>
        <v/>
      </c>
      <c r="AV36" s="158">
        <f>IF(AV35="","",VLOOKUP(AV35,'【記載例】シフト記号表（勤務時間帯）'!$C$6:$L$47,10,FALSE))</f>
        <v>8</v>
      </c>
      <c r="AW36" s="159" t="str">
        <f>IF(AW35="","",VLOOKUP(AW35,'【記載例】シフト記号表（勤務時間帯）'!$C$6:$L$47,10,FALSE))</f>
        <v/>
      </c>
      <c r="AX36" s="159" t="str">
        <f>IF(AX35="","",VLOOKUP(AX35,'【記載例】シフト記号表（勤務時間帯）'!$C$6:$L$47,10,FALSE))</f>
        <v/>
      </c>
      <c r="AY36" s="159">
        <f>IF(AY35="","",VLOOKUP(AY35,'【記載例】シフト記号表（勤務時間帯）'!$C$6:$L$47,10,FALSE))</f>
        <v>8</v>
      </c>
      <c r="AZ36" s="159">
        <f>IF(AZ35="","",VLOOKUP(AZ35,'【記載例】シフト記号表（勤務時間帯）'!$C$6:$L$47,10,FALSE))</f>
        <v>8</v>
      </c>
      <c r="BA36" s="159">
        <f>IF(BA35="","",VLOOKUP(BA35,'【記載例】シフト記号表（勤務時間帯）'!$C$6:$L$47,10,FALSE))</f>
        <v>7.9999999999999982</v>
      </c>
      <c r="BB36" s="160">
        <f>IF(BB35="","",VLOOKUP(BB35,'【記載例】シフト記号表（勤務時間帯）'!$C$6:$L$47,10,FALSE))</f>
        <v>7.9999999999999982</v>
      </c>
      <c r="BC36" s="158" t="str">
        <f>IF(BC35="","",VLOOKUP(BC35,'【記載例】シフト記号表（勤務時間帯）'!$C$6:$L$47,10,FALSE))</f>
        <v/>
      </c>
      <c r="BD36" s="159" t="str">
        <f>IF(BD35="","",VLOOKUP(BD35,'【記載例】シフト記号表（勤務時間帯）'!$C$6:$L$47,10,FALSE))</f>
        <v/>
      </c>
      <c r="BE36" s="159" t="str">
        <f>IF(BE35="","",VLOOKUP(BE35,'【記載例】シフト記号表（勤務時間帯）'!$C$6:$L$47,10,FALSE))</f>
        <v/>
      </c>
      <c r="BF36" s="1047">
        <f>IF($BI$3="４週",SUM(AA36:BB36),IF($BI$3="暦月",SUM(AA36:BE36),""))</f>
        <v>160</v>
      </c>
      <c r="BG36" s="1048"/>
      <c r="BH36" s="1049">
        <f>IF($BI$3="４週",BF36/4,IF($BI$3="暦月",(BF36/($BI$8/7)),""))</f>
        <v>40</v>
      </c>
      <c r="BI36" s="1048"/>
      <c r="BJ36" s="1044"/>
      <c r="BK36" s="1045"/>
      <c r="BL36" s="1045"/>
      <c r="BM36" s="1045"/>
      <c r="BN36" s="1046"/>
    </row>
    <row r="37" spans="2:66" ht="20.25" customHeight="1" x14ac:dyDescent="0.15">
      <c r="B37" s="1007">
        <f>B35+1</f>
        <v>11</v>
      </c>
      <c r="C37" s="1009"/>
      <c r="D37" s="1011" t="s">
        <v>222</v>
      </c>
      <c r="E37" s="1012"/>
      <c r="F37" s="1013"/>
      <c r="G37" s="1017" t="s">
        <v>223</v>
      </c>
      <c r="H37" s="1018"/>
      <c r="I37" s="153"/>
      <c r="J37" s="154"/>
      <c r="K37" s="153"/>
      <c r="L37" s="154"/>
      <c r="M37" s="1021" t="s">
        <v>189</v>
      </c>
      <c r="N37" s="1022"/>
      <c r="O37" s="1025" t="s">
        <v>228</v>
      </c>
      <c r="P37" s="1026"/>
      <c r="Q37" s="1026"/>
      <c r="R37" s="1018"/>
      <c r="S37" s="986" t="s">
        <v>229</v>
      </c>
      <c r="T37" s="987"/>
      <c r="U37" s="987"/>
      <c r="V37" s="987"/>
      <c r="W37" s="988"/>
      <c r="X37" s="173" t="s">
        <v>192</v>
      </c>
      <c r="Z37" s="174"/>
      <c r="AA37" s="166"/>
      <c r="AB37" s="167" t="s">
        <v>226</v>
      </c>
      <c r="AC37" s="167" t="s">
        <v>227</v>
      </c>
      <c r="AD37" s="167" t="s">
        <v>215</v>
      </c>
      <c r="AE37" s="167" t="s">
        <v>214</v>
      </c>
      <c r="AF37" s="167"/>
      <c r="AG37" s="168" t="s">
        <v>215</v>
      </c>
      <c r="AH37" s="166" t="s">
        <v>215</v>
      </c>
      <c r="AI37" s="167"/>
      <c r="AJ37" s="167" t="s">
        <v>226</v>
      </c>
      <c r="AK37" s="167" t="s">
        <v>227</v>
      </c>
      <c r="AL37" s="167" t="s">
        <v>215</v>
      </c>
      <c r="AM37" s="167" t="s">
        <v>214</v>
      </c>
      <c r="AN37" s="168"/>
      <c r="AO37" s="166" t="s">
        <v>215</v>
      </c>
      <c r="AP37" s="167" t="s">
        <v>214</v>
      </c>
      <c r="AQ37" s="167"/>
      <c r="AR37" s="167" t="s">
        <v>226</v>
      </c>
      <c r="AS37" s="167" t="s">
        <v>227</v>
      </c>
      <c r="AT37" s="167" t="s">
        <v>215</v>
      </c>
      <c r="AU37" s="168"/>
      <c r="AV37" s="166"/>
      <c r="AW37" s="167" t="s">
        <v>215</v>
      </c>
      <c r="AX37" s="167" t="s">
        <v>214</v>
      </c>
      <c r="AY37" s="167"/>
      <c r="AZ37" s="167" t="s">
        <v>226</v>
      </c>
      <c r="BA37" s="167" t="s">
        <v>227</v>
      </c>
      <c r="BB37" s="168" t="s">
        <v>215</v>
      </c>
      <c r="BC37" s="166"/>
      <c r="BD37" s="167"/>
      <c r="BE37" s="169"/>
      <c r="BF37" s="992"/>
      <c r="BG37" s="993"/>
      <c r="BH37" s="994"/>
      <c r="BI37" s="995"/>
      <c r="BJ37" s="996"/>
      <c r="BK37" s="997"/>
      <c r="BL37" s="997"/>
      <c r="BM37" s="997"/>
      <c r="BN37" s="998"/>
    </row>
    <row r="38" spans="2:66" ht="20.25" customHeight="1" x14ac:dyDescent="0.15">
      <c r="B38" s="1035"/>
      <c r="C38" s="1036"/>
      <c r="D38" s="1037"/>
      <c r="E38" s="1012"/>
      <c r="F38" s="1013"/>
      <c r="G38" s="1050"/>
      <c r="H38" s="1051"/>
      <c r="I38" s="153"/>
      <c r="J38" s="154" t="str">
        <f>G37</f>
        <v>介護職員</v>
      </c>
      <c r="K38" s="153"/>
      <c r="L38" s="154" t="str">
        <f>M37</f>
        <v>A</v>
      </c>
      <c r="M38" s="1052"/>
      <c r="N38" s="1053"/>
      <c r="O38" s="1054"/>
      <c r="P38" s="1055"/>
      <c r="Q38" s="1055"/>
      <c r="R38" s="1051"/>
      <c r="S38" s="986"/>
      <c r="T38" s="987"/>
      <c r="U38" s="987"/>
      <c r="V38" s="987"/>
      <c r="W38" s="988"/>
      <c r="X38" s="170" t="s">
        <v>195</v>
      </c>
      <c r="Y38" s="171"/>
      <c r="Z38" s="172"/>
      <c r="AA38" s="158" t="str">
        <f>IF(AA37="","",VLOOKUP(AA37,'【記載例】シフト記号表（勤務時間帯）'!$C$6:$L$47,10,FALSE))</f>
        <v/>
      </c>
      <c r="AB38" s="159">
        <f>IF(AB37="","",VLOOKUP(AB37,'【記載例】シフト記号表（勤務時間帯）'!$C$6:$L$47,10,FALSE))</f>
        <v>8</v>
      </c>
      <c r="AC38" s="159">
        <f>IF(AC37="","",VLOOKUP(AC37,'【記載例】シフト記号表（勤務時間帯）'!$C$6:$L$47,10,FALSE))</f>
        <v>8</v>
      </c>
      <c r="AD38" s="159">
        <f>IF(AD37="","",VLOOKUP(AD37,'【記載例】シフト記号表（勤務時間帯）'!$C$6:$L$47,10,FALSE))</f>
        <v>8</v>
      </c>
      <c r="AE38" s="159">
        <f>IF(AE37="","",VLOOKUP(AE37,'【記載例】シフト記号表（勤務時間帯）'!$C$6:$L$47,10,FALSE))</f>
        <v>7.9999999999999982</v>
      </c>
      <c r="AF38" s="159" t="str">
        <f>IF(AF37="","",VLOOKUP(AF37,'【記載例】シフト記号表（勤務時間帯）'!$C$6:$L$47,10,FALSE))</f>
        <v/>
      </c>
      <c r="AG38" s="160">
        <f>IF(AG37="","",VLOOKUP(AG37,'【記載例】シフト記号表（勤務時間帯）'!$C$6:$L$47,10,FALSE))</f>
        <v>8</v>
      </c>
      <c r="AH38" s="158">
        <f>IF(AH37="","",VLOOKUP(AH37,'【記載例】シフト記号表（勤務時間帯）'!$C$6:$L$47,10,FALSE))</f>
        <v>8</v>
      </c>
      <c r="AI38" s="159" t="str">
        <f>IF(AI37="","",VLOOKUP(AI37,'【記載例】シフト記号表（勤務時間帯）'!$C$6:$L$47,10,FALSE))</f>
        <v/>
      </c>
      <c r="AJ38" s="159">
        <f>IF(AJ37="","",VLOOKUP(AJ37,'【記載例】シフト記号表（勤務時間帯）'!$C$6:$L$47,10,FALSE))</f>
        <v>8</v>
      </c>
      <c r="AK38" s="159">
        <f>IF(AK37="","",VLOOKUP(AK37,'【記載例】シフト記号表（勤務時間帯）'!$C$6:$L$47,10,FALSE))</f>
        <v>8</v>
      </c>
      <c r="AL38" s="159">
        <f>IF(AL37="","",VLOOKUP(AL37,'【記載例】シフト記号表（勤務時間帯）'!$C$6:$L$47,10,FALSE))</f>
        <v>8</v>
      </c>
      <c r="AM38" s="159">
        <f>IF(AM37="","",VLOOKUP(AM37,'【記載例】シフト記号表（勤務時間帯）'!$C$6:$L$47,10,FALSE))</f>
        <v>7.9999999999999982</v>
      </c>
      <c r="AN38" s="160" t="str">
        <f>IF(AN37="","",VLOOKUP(AN37,'【記載例】シフト記号表（勤務時間帯）'!$C$6:$L$47,10,FALSE))</f>
        <v/>
      </c>
      <c r="AO38" s="158">
        <f>IF(AO37="","",VLOOKUP(AO37,'【記載例】シフト記号表（勤務時間帯）'!$C$6:$L$47,10,FALSE))</f>
        <v>8</v>
      </c>
      <c r="AP38" s="159">
        <f>IF(AP37="","",VLOOKUP(AP37,'【記載例】シフト記号表（勤務時間帯）'!$C$6:$L$47,10,FALSE))</f>
        <v>7.9999999999999982</v>
      </c>
      <c r="AQ38" s="159" t="str">
        <f>IF(AQ37="","",VLOOKUP(AQ37,'【記載例】シフト記号表（勤務時間帯）'!$C$6:$L$47,10,FALSE))</f>
        <v/>
      </c>
      <c r="AR38" s="159">
        <f>IF(AR37="","",VLOOKUP(AR37,'【記載例】シフト記号表（勤務時間帯）'!$C$6:$L$47,10,FALSE))</f>
        <v>8</v>
      </c>
      <c r="AS38" s="159">
        <f>IF(AS37="","",VLOOKUP(AS37,'【記載例】シフト記号表（勤務時間帯）'!$C$6:$L$47,10,FALSE))</f>
        <v>8</v>
      </c>
      <c r="AT38" s="159">
        <f>IF(AT37="","",VLOOKUP(AT37,'【記載例】シフト記号表（勤務時間帯）'!$C$6:$L$47,10,FALSE))</f>
        <v>8</v>
      </c>
      <c r="AU38" s="160" t="str">
        <f>IF(AU37="","",VLOOKUP(AU37,'【記載例】シフト記号表（勤務時間帯）'!$C$6:$L$47,10,FALSE))</f>
        <v/>
      </c>
      <c r="AV38" s="158" t="str">
        <f>IF(AV37="","",VLOOKUP(AV37,'【記載例】シフト記号表（勤務時間帯）'!$C$6:$L$47,10,FALSE))</f>
        <v/>
      </c>
      <c r="AW38" s="159">
        <f>IF(AW37="","",VLOOKUP(AW37,'【記載例】シフト記号表（勤務時間帯）'!$C$6:$L$47,10,FALSE))</f>
        <v>8</v>
      </c>
      <c r="AX38" s="159">
        <f>IF(AX37="","",VLOOKUP(AX37,'【記載例】シフト記号表（勤務時間帯）'!$C$6:$L$47,10,FALSE))</f>
        <v>7.9999999999999982</v>
      </c>
      <c r="AY38" s="159" t="str">
        <f>IF(AY37="","",VLOOKUP(AY37,'【記載例】シフト記号表（勤務時間帯）'!$C$6:$L$47,10,FALSE))</f>
        <v/>
      </c>
      <c r="AZ38" s="159">
        <f>IF(AZ37="","",VLOOKUP(AZ37,'【記載例】シフト記号表（勤務時間帯）'!$C$6:$L$47,10,FALSE))</f>
        <v>8</v>
      </c>
      <c r="BA38" s="159">
        <f>IF(BA37="","",VLOOKUP(BA37,'【記載例】シフト記号表（勤務時間帯）'!$C$6:$L$47,10,FALSE))</f>
        <v>8</v>
      </c>
      <c r="BB38" s="160">
        <f>IF(BB37="","",VLOOKUP(BB37,'【記載例】シフト記号表（勤務時間帯）'!$C$6:$L$47,10,FALSE))</f>
        <v>8</v>
      </c>
      <c r="BC38" s="158" t="str">
        <f>IF(BC37="","",VLOOKUP(BC37,'【記載例】シフト記号表（勤務時間帯）'!$C$6:$L$47,10,FALSE))</f>
        <v/>
      </c>
      <c r="BD38" s="159" t="str">
        <f>IF(BD37="","",VLOOKUP(BD37,'【記載例】シフト記号表（勤務時間帯）'!$C$6:$L$47,10,FALSE))</f>
        <v/>
      </c>
      <c r="BE38" s="159" t="str">
        <f>IF(BE37="","",VLOOKUP(BE37,'【記載例】シフト記号表（勤務時間帯）'!$C$6:$L$47,10,FALSE))</f>
        <v/>
      </c>
      <c r="BF38" s="1047">
        <f>IF($BI$3="４週",SUM(AA38:BB38),IF($BI$3="暦月",SUM(AA38:BE38),""))</f>
        <v>160</v>
      </c>
      <c r="BG38" s="1048"/>
      <c r="BH38" s="1049">
        <f>IF($BI$3="４週",BF38/4,IF($BI$3="暦月",(BF38/($BI$8/7)),""))</f>
        <v>40</v>
      </c>
      <c r="BI38" s="1048"/>
      <c r="BJ38" s="1044"/>
      <c r="BK38" s="1045"/>
      <c r="BL38" s="1045"/>
      <c r="BM38" s="1045"/>
      <c r="BN38" s="1046"/>
    </row>
    <row r="39" spans="2:66" ht="20.25" customHeight="1" x14ac:dyDescent="0.15">
      <c r="B39" s="1007">
        <f>B37+1</f>
        <v>12</v>
      </c>
      <c r="C39" s="1009"/>
      <c r="D39" s="1011" t="s">
        <v>222</v>
      </c>
      <c r="E39" s="1012"/>
      <c r="F39" s="1013"/>
      <c r="G39" s="1017" t="s">
        <v>223</v>
      </c>
      <c r="H39" s="1018"/>
      <c r="I39" s="153"/>
      <c r="J39" s="154"/>
      <c r="K39" s="153"/>
      <c r="L39" s="154"/>
      <c r="M39" s="1021" t="s">
        <v>189</v>
      </c>
      <c r="N39" s="1022"/>
      <c r="O39" s="1025" t="s">
        <v>228</v>
      </c>
      <c r="P39" s="1026"/>
      <c r="Q39" s="1026"/>
      <c r="R39" s="1018"/>
      <c r="S39" s="986" t="s">
        <v>230</v>
      </c>
      <c r="T39" s="987"/>
      <c r="U39" s="987"/>
      <c r="V39" s="987"/>
      <c r="W39" s="988"/>
      <c r="X39" s="173" t="s">
        <v>192</v>
      </c>
      <c r="Z39" s="174"/>
      <c r="AA39" s="166" t="s">
        <v>215</v>
      </c>
      <c r="AB39" s="167"/>
      <c r="AC39" s="167" t="s">
        <v>226</v>
      </c>
      <c r="AD39" s="167" t="s">
        <v>227</v>
      </c>
      <c r="AE39" s="167" t="s">
        <v>215</v>
      </c>
      <c r="AF39" s="167" t="s">
        <v>214</v>
      </c>
      <c r="AG39" s="168"/>
      <c r="AH39" s="166" t="s">
        <v>214</v>
      </c>
      <c r="AI39" s="167" t="s">
        <v>215</v>
      </c>
      <c r="AJ39" s="167"/>
      <c r="AK39" s="167" t="s">
        <v>226</v>
      </c>
      <c r="AL39" s="167" t="s">
        <v>227</v>
      </c>
      <c r="AM39" s="167" t="s">
        <v>215</v>
      </c>
      <c r="AN39" s="168"/>
      <c r="AO39" s="166" t="s">
        <v>214</v>
      </c>
      <c r="AP39" s="167" t="s">
        <v>215</v>
      </c>
      <c r="AQ39" s="167"/>
      <c r="AR39" s="167"/>
      <c r="AS39" s="167" t="s">
        <v>226</v>
      </c>
      <c r="AT39" s="167" t="s">
        <v>227</v>
      </c>
      <c r="AU39" s="168" t="s">
        <v>214</v>
      </c>
      <c r="AV39" s="166" t="s">
        <v>214</v>
      </c>
      <c r="AW39" s="167"/>
      <c r="AX39" s="167" t="s">
        <v>215</v>
      </c>
      <c r="AY39" s="167" t="s">
        <v>214</v>
      </c>
      <c r="AZ39" s="167"/>
      <c r="BA39" s="167" t="s">
        <v>226</v>
      </c>
      <c r="BB39" s="168" t="s">
        <v>227</v>
      </c>
      <c r="BC39" s="166"/>
      <c r="BD39" s="167"/>
      <c r="BE39" s="169"/>
      <c r="BF39" s="992"/>
      <c r="BG39" s="993"/>
      <c r="BH39" s="994"/>
      <c r="BI39" s="995"/>
      <c r="BJ39" s="996"/>
      <c r="BK39" s="997"/>
      <c r="BL39" s="997"/>
      <c r="BM39" s="997"/>
      <c r="BN39" s="998"/>
    </row>
    <row r="40" spans="2:66" ht="20.25" customHeight="1" x14ac:dyDescent="0.15">
      <c r="B40" s="1035"/>
      <c r="C40" s="1036"/>
      <c r="D40" s="1037"/>
      <c r="E40" s="1012"/>
      <c r="F40" s="1013"/>
      <c r="G40" s="1050"/>
      <c r="H40" s="1051"/>
      <c r="I40" s="153"/>
      <c r="J40" s="154" t="str">
        <f>G39</f>
        <v>介護職員</v>
      </c>
      <c r="K40" s="153"/>
      <c r="L40" s="154" t="str">
        <f>M39</f>
        <v>A</v>
      </c>
      <c r="M40" s="1052"/>
      <c r="N40" s="1053"/>
      <c r="O40" s="1054"/>
      <c r="P40" s="1055"/>
      <c r="Q40" s="1055"/>
      <c r="R40" s="1051"/>
      <c r="S40" s="986"/>
      <c r="T40" s="987"/>
      <c r="U40" s="987"/>
      <c r="V40" s="987"/>
      <c r="W40" s="988"/>
      <c r="X40" s="170" t="s">
        <v>195</v>
      </c>
      <c r="Y40" s="171"/>
      <c r="Z40" s="172"/>
      <c r="AA40" s="158">
        <f>IF(AA39="","",VLOOKUP(AA39,'【記載例】シフト記号表（勤務時間帯）'!$C$6:$L$47,10,FALSE))</f>
        <v>8</v>
      </c>
      <c r="AB40" s="159" t="str">
        <f>IF(AB39="","",VLOOKUP(AB39,'【記載例】シフト記号表（勤務時間帯）'!$C$6:$L$47,10,FALSE))</f>
        <v/>
      </c>
      <c r="AC40" s="159">
        <f>IF(AC39="","",VLOOKUP(AC39,'【記載例】シフト記号表（勤務時間帯）'!$C$6:$L$47,10,FALSE))</f>
        <v>8</v>
      </c>
      <c r="AD40" s="159">
        <f>IF(AD39="","",VLOOKUP(AD39,'【記載例】シフト記号表（勤務時間帯）'!$C$6:$L$47,10,FALSE))</f>
        <v>8</v>
      </c>
      <c r="AE40" s="159">
        <f>IF(AE39="","",VLOOKUP(AE39,'【記載例】シフト記号表（勤務時間帯）'!$C$6:$L$47,10,FALSE))</f>
        <v>8</v>
      </c>
      <c r="AF40" s="159">
        <f>IF(AF39="","",VLOOKUP(AF39,'【記載例】シフト記号表（勤務時間帯）'!$C$6:$L$47,10,FALSE))</f>
        <v>7.9999999999999982</v>
      </c>
      <c r="AG40" s="160" t="str">
        <f>IF(AG39="","",VLOOKUP(AG39,'【記載例】シフト記号表（勤務時間帯）'!$C$6:$L$47,10,FALSE))</f>
        <v/>
      </c>
      <c r="AH40" s="158">
        <f>IF(AH39="","",VLOOKUP(AH39,'【記載例】シフト記号表（勤務時間帯）'!$C$6:$L$47,10,FALSE))</f>
        <v>7.9999999999999982</v>
      </c>
      <c r="AI40" s="159">
        <f>IF(AI39="","",VLOOKUP(AI39,'【記載例】シフト記号表（勤務時間帯）'!$C$6:$L$47,10,FALSE))</f>
        <v>8</v>
      </c>
      <c r="AJ40" s="159" t="str">
        <f>IF(AJ39="","",VLOOKUP(AJ39,'【記載例】シフト記号表（勤務時間帯）'!$C$6:$L$47,10,FALSE))</f>
        <v/>
      </c>
      <c r="AK40" s="159">
        <f>IF(AK39="","",VLOOKUP(AK39,'【記載例】シフト記号表（勤務時間帯）'!$C$6:$L$47,10,FALSE))</f>
        <v>8</v>
      </c>
      <c r="AL40" s="159">
        <f>IF(AL39="","",VLOOKUP(AL39,'【記載例】シフト記号表（勤務時間帯）'!$C$6:$L$47,10,FALSE))</f>
        <v>8</v>
      </c>
      <c r="AM40" s="159">
        <f>IF(AM39="","",VLOOKUP(AM39,'【記載例】シフト記号表（勤務時間帯）'!$C$6:$L$47,10,FALSE))</f>
        <v>8</v>
      </c>
      <c r="AN40" s="160" t="str">
        <f>IF(AN39="","",VLOOKUP(AN39,'【記載例】シフト記号表（勤務時間帯）'!$C$6:$L$47,10,FALSE))</f>
        <v/>
      </c>
      <c r="AO40" s="158">
        <f>IF(AO39="","",VLOOKUP(AO39,'【記載例】シフト記号表（勤務時間帯）'!$C$6:$L$47,10,FALSE))</f>
        <v>7.9999999999999982</v>
      </c>
      <c r="AP40" s="159">
        <f>IF(AP39="","",VLOOKUP(AP39,'【記載例】シフト記号表（勤務時間帯）'!$C$6:$L$47,10,FALSE))</f>
        <v>8</v>
      </c>
      <c r="AQ40" s="159" t="str">
        <f>IF(AQ39="","",VLOOKUP(AQ39,'【記載例】シフト記号表（勤務時間帯）'!$C$6:$L$47,10,FALSE))</f>
        <v/>
      </c>
      <c r="AR40" s="159" t="str">
        <f>IF(AR39="","",VLOOKUP(AR39,'【記載例】シフト記号表（勤務時間帯）'!$C$6:$L$47,10,FALSE))</f>
        <v/>
      </c>
      <c r="AS40" s="159">
        <f>IF(AS39="","",VLOOKUP(AS39,'【記載例】シフト記号表（勤務時間帯）'!$C$6:$L$47,10,FALSE))</f>
        <v>8</v>
      </c>
      <c r="AT40" s="159">
        <f>IF(AT39="","",VLOOKUP(AT39,'【記載例】シフト記号表（勤務時間帯）'!$C$6:$L$47,10,FALSE))</f>
        <v>8</v>
      </c>
      <c r="AU40" s="160">
        <f>IF(AU39="","",VLOOKUP(AU39,'【記載例】シフト記号表（勤務時間帯）'!$C$6:$L$47,10,FALSE))</f>
        <v>7.9999999999999982</v>
      </c>
      <c r="AV40" s="158">
        <f>IF(AV39="","",VLOOKUP(AV39,'【記載例】シフト記号表（勤務時間帯）'!$C$6:$L$47,10,FALSE))</f>
        <v>7.9999999999999982</v>
      </c>
      <c r="AW40" s="159" t="str">
        <f>IF(AW39="","",VLOOKUP(AW39,'【記載例】シフト記号表（勤務時間帯）'!$C$6:$L$47,10,FALSE))</f>
        <v/>
      </c>
      <c r="AX40" s="159">
        <f>IF(AX39="","",VLOOKUP(AX39,'【記載例】シフト記号表（勤務時間帯）'!$C$6:$L$47,10,FALSE))</f>
        <v>8</v>
      </c>
      <c r="AY40" s="159">
        <f>IF(AY39="","",VLOOKUP(AY39,'【記載例】シフト記号表（勤務時間帯）'!$C$6:$L$47,10,FALSE))</f>
        <v>7.9999999999999982</v>
      </c>
      <c r="AZ40" s="159" t="str">
        <f>IF(AZ39="","",VLOOKUP(AZ39,'【記載例】シフト記号表（勤務時間帯）'!$C$6:$L$47,10,FALSE))</f>
        <v/>
      </c>
      <c r="BA40" s="159">
        <f>IF(BA39="","",VLOOKUP(BA39,'【記載例】シフト記号表（勤務時間帯）'!$C$6:$L$47,10,FALSE))</f>
        <v>8</v>
      </c>
      <c r="BB40" s="160">
        <f>IF(BB39="","",VLOOKUP(BB39,'【記載例】シフト記号表（勤務時間帯）'!$C$6:$L$47,10,FALSE))</f>
        <v>8</v>
      </c>
      <c r="BC40" s="158" t="str">
        <f>IF(BC39="","",VLOOKUP(BC39,'【記載例】シフト記号表（勤務時間帯）'!$C$6:$L$47,10,FALSE))</f>
        <v/>
      </c>
      <c r="BD40" s="159" t="str">
        <f>IF(BD39="","",VLOOKUP(BD39,'【記載例】シフト記号表（勤務時間帯）'!$C$6:$L$47,10,FALSE))</f>
        <v/>
      </c>
      <c r="BE40" s="159" t="str">
        <f>IF(BE39="","",VLOOKUP(BE39,'【記載例】シフト記号表（勤務時間帯）'!$C$6:$L$47,10,FALSE))</f>
        <v/>
      </c>
      <c r="BF40" s="1047">
        <f>IF($BI$3="４週",SUM(AA40:BB40),IF($BI$3="暦月",SUM(AA40:BE40),""))</f>
        <v>160</v>
      </c>
      <c r="BG40" s="1048"/>
      <c r="BH40" s="1049">
        <f>IF($BI$3="４週",BF40/4,IF($BI$3="暦月",(BF40/($BI$8/7)),""))</f>
        <v>40</v>
      </c>
      <c r="BI40" s="1048"/>
      <c r="BJ40" s="1044"/>
      <c r="BK40" s="1045"/>
      <c r="BL40" s="1045"/>
      <c r="BM40" s="1045"/>
      <c r="BN40" s="1046"/>
    </row>
    <row r="41" spans="2:66" ht="20.25" customHeight="1" x14ac:dyDescent="0.15">
      <c r="B41" s="1007">
        <f>B39+1</f>
        <v>13</v>
      </c>
      <c r="C41" s="1009"/>
      <c r="D41" s="1011" t="s">
        <v>222</v>
      </c>
      <c r="E41" s="1012"/>
      <c r="F41" s="1013"/>
      <c r="G41" s="1017" t="s">
        <v>223</v>
      </c>
      <c r="H41" s="1018"/>
      <c r="I41" s="153"/>
      <c r="J41" s="154"/>
      <c r="K41" s="153"/>
      <c r="L41" s="154"/>
      <c r="M41" s="1021" t="s">
        <v>189</v>
      </c>
      <c r="N41" s="1022"/>
      <c r="O41" s="1025" t="s">
        <v>228</v>
      </c>
      <c r="P41" s="1026"/>
      <c r="Q41" s="1026"/>
      <c r="R41" s="1018"/>
      <c r="S41" s="986" t="s">
        <v>231</v>
      </c>
      <c r="T41" s="987"/>
      <c r="U41" s="987"/>
      <c r="V41" s="987"/>
      <c r="W41" s="988"/>
      <c r="X41" s="173" t="s">
        <v>192</v>
      </c>
      <c r="Z41" s="174"/>
      <c r="AA41" s="166" t="s">
        <v>214</v>
      </c>
      <c r="AB41" s="167" t="s">
        <v>215</v>
      </c>
      <c r="AC41" s="167"/>
      <c r="AD41" s="167" t="s">
        <v>226</v>
      </c>
      <c r="AE41" s="167" t="s">
        <v>227</v>
      </c>
      <c r="AF41" s="167"/>
      <c r="AG41" s="168" t="s">
        <v>214</v>
      </c>
      <c r="AH41" s="166" t="s">
        <v>215</v>
      </c>
      <c r="AI41" s="167" t="s">
        <v>215</v>
      </c>
      <c r="AJ41" s="167" t="s">
        <v>214</v>
      </c>
      <c r="AK41" s="167"/>
      <c r="AL41" s="167" t="s">
        <v>226</v>
      </c>
      <c r="AM41" s="167" t="s">
        <v>227</v>
      </c>
      <c r="AN41" s="168"/>
      <c r="AO41" s="166" t="s">
        <v>215</v>
      </c>
      <c r="AP41" s="167"/>
      <c r="AQ41" s="167" t="s">
        <v>215</v>
      </c>
      <c r="AR41" s="167" t="s">
        <v>215</v>
      </c>
      <c r="AS41" s="167"/>
      <c r="AT41" s="167" t="s">
        <v>226</v>
      </c>
      <c r="AU41" s="168" t="s">
        <v>227</v>
      </c>
      <c r="AV41" s="166" t="s">
        <v>215</v>
      </c>
      <c r="AW41" s="167" t="s">
        <v>214</v>
      </c>
      <c r="AX41" s="167"/>
      <c r="AY41" s="167" t="s">
        <v>215</v>
      </c>
      <c r="AZ41" s="167" t="s">
        <v>232</v>
      </c>
      <c r="BA41" s="167"/>
      <c r="BB41" s="168" t="s">
        <v>226</v>
      </c>
      <c r="BC41" s="166"/>
      <c r="BD41" s="167"/>
      <c r="BE41" s="169"/>
      <c r="BF41" s="992"/>
      <c r="BG41" s="993"/>
      <c r="BH41" s="994"/>
      <c r="BI41" s="995"/>
      <c r="BJ41" s="996"/>
      <c r="BK41" s="997"/>
      <c r="BL41" s="997"/>
      <c r="BM41" s="997"/>
      <c r="BN41" s="998"/>
    </row>
    <row r="42" spans="2:66" ht="20.25" customHeight="1" x14ac:dyDescent="0.15">
      <c r="B42" s="1035"/>
      <c r="C42" s="1036"/>
      <c r="D42" s="1037"/>
      <c r="E42" s="1012"/>
      <c r="F42" s="1013"/>
      <c r="G42" s="1050"/>
      <c r="H42" s="1051"/>
      <c r="I42" s="153"/>
      <c r="J42" s="154" t="str">
        <f>G41</f>
        <v>介護職員</v>
      </c>
      <c r="K42" s="153"/>
      <c r="L42" s="154" t="str">
        <f>M41</f>
        <v>A</v>
      </c>
      <c r="M42" s="1052"/>
      <c r="N42" s="1053"/>
      <c r="O42" s="1054"/>
      <c r="P42" s="1055"/>
      <c r="Q42" s="1055"/>
      <c r="R42" s="1051"/>
      <c r="S42" s="986"/>
      <c r="T42" s="987"/>
      <c r="U42" s="987"/>
      <c r="V42" s="987"/>
      <c r="W42" s="988"/>
      <c r="X42" s="170" t="s">
        <v>195</v>
      </c>
      <c r="Y42" s="171"/>
      <c r="Z42" s="172"/>
      <c r="AA42" s="158">
        <f>IF(AA41="","",VLOOKUP(AA41,'【記載例】シフト記号表（勤務時間帯）'!$C$6:$L$47,10,FALSE))</f>
        <v>7.9999999999999982</v>
      </c>
      <c r="AB42" s="159">
        <f>IF(AB41="","",VLOOKUP(AB41,'【記載例】シフト記号表（勤務時間帯）'!$C$6:$L$47,10,FALSE))</f>
        <v>8</v>
      </c>
      <c r="AC42" s="159" t="str">
        <f>IF(AC41="","",VLOOKUP(AC41,'【記載例】シフト記号表（勤務時間帯）'!$C$6:$L$47,10,FALSE))</f>
        <v/>
      </c>
      <c r="AD42" s="159">
        <f>IF(AD41="","",VLOOKUP(AD41,'【記載例】シフト記号表（勤務時間帯）'!$C$6:$L$47,10,FALSE))</f>
        <v>8</v>
      </c>
      <c r="AE42" s="159">
        <f>IF(AE41="","",VLOOKUP(AE41,'【記載例】シフト記号表（勤務時間帯）'!$C$6:$L$47,10,FALSE))</f>
        <v>8</v>
      </c>
      <c r="AF42" s="159" t="str">
        <f>IF(AF41="","",VLOOKUP(AF41,'【記載例】シフト記号表（勤務時間帯）'!$C$6:$L$47,10,FALSE))</f>
        <v/>
      </c>
      <c r="AG42" s="160">
        <f>IF(AG41="","",VLOOKUP(AG41,'【記載例】シフト記号表（勤務時間帯）'!$C$6:$L$47,10,FALSE))</f>
        <v>7.9999999999999982</v>
      </c>
      <c r="AH42" s="158">
        <f>IF(AH41="","",VLOOKUP(AH41,'【記載例】シフト記号表（勤務時間帯）'!$C$6:$L$47,10,FALSE))</f>
        <v>8</v>
      </c>
      <c r="AI42" s="159">
        <f>IF(AI41="","",VLOOKUP(AI41,'【記載例】シフト記号表（勤務時間帯）'!$C$6:$L$47,10,FALSE))</f>
        <v>8</v>
      </c>
      <c r="AJ42" s="159">
        <f>IF(AJ41="","",VLOOKUP(AJ41,'【記載例】シフト記号表（勤務時間帯）'!$C$6:$L$47,10,FALSE))</f>
        <v>7.9999999999999982</v>
      </c>
      <c r="AK42" s="159" t="str">
        <f>IF(AK41="","",VLOOKUP(AK41,'【記載例】シフト記号表（勤務時間帯）'!$C$6:$L$47,10,FALSE))</f>
        <v/>
      </c>
      <c r="AL42" s="159">
        <f>IF(AL41="","",VLOOKUP(AL41,'【記載例】シフト記号表（勤務時間帯）'!$C$6:$L$47,10,FALSE))</f>
        <v>8</v>
      </c>
      <c r="AM42" s="159">
        <f>IF(AM41="","",VLOOKUP(AM41,'【記載例】シフト記号表（勤務時間帯）'!$C$6:$L$47,10,FALSE))</f>
        <v>8</v>
      </c>
      <c r="AN42" s="160" t="str">
        <f>IF(AN41="","",VLOOKUP(AN41,'【記載例】シフト記号表（勤務時間帯）'!$C$6:$L$47,10,FALSE))</f>
        <v/>
      </c>
      <c r="AO42" s="158">
        <f>IF(AO41="","",VLOOKUP(AO41,'【記載例】シフト記号表（勤務時間帯）'!$C$6:$L$47,10,FALSE))</f>
        <v>8</v>
      </c>
      <c r="AP42" s="159" t="str">
        <f>IF(AP41="","",VLOOKUP(AP41,'【記載例】シフト記号表（勤務時間帯）'!$C$6:$L$47,10,FALSE))</f>
        <v/>
      </c>
      <c r="AQ42" s="159">
        <f>IF(AQ41="","",VLOOKUP(AQ41,'【記載例】シフト記号表（勤務時間帯）'!$C$6:$L$47,10,FALSE))</f>
        <v>8</v>
      </c>
      <c r="AR42" s="159">
        <f>IF(AR41="","",VLOOKUP(AR41,'【記載例】シフト記号表（勤務時間帯）'!$C$6:$L$47,10,FALSE))</f>
        <v>8</v>
      </c>
      <c r="AS42" s="159" t="str">
        <f>IF(AS41="","",VLOOKUP(AS41,'【記載例】シフト記号表（勤務時間帯）'!$C$6:$L$47,10,FALSE))</f>
        <v/>
      </c>
      <c r="AT42" s="159">
        <f>IF(AT41="","",VLOOKUP(AT41,'【記載例】シフト記号表（勤務時間帯）'!$C$6:$L$47,10,FALSE))</f>
        <v>8</v>
      </c>
      <c r="AU42" s="160">
        <f>IF(AU41="","",VLOOKUP(AU41,'【記載例】シフト記号表（勤務時間帯）'!$C$6:$L$47,10,FALSE))</f>
        <v>8</v>
      </c>
      <c r="AV42" s="158">
        <f>IF(AV41="","",VLOOKUP(AV41,'【記載例】シフト記号表（勤務時間帯）'!$C$6:$L$47,10,FALSE))</f>
        <v>8</v>
      </c>
      <c r="AW42" s="159">
        <f>IF(AW41="","",VLOOKUP(AW41,'【記載例】シフト記号表（勤務時間帯）'!$C$6:$L$47,10,FALSE))</f>
        <v>7.9999999999999982</v>
      </c>
      <c r="AX42" s="159" t="str">
        <f>IF(AX41="","",VLOOKUP(AX41,'【記載例】シフト記号表（勤務時間帯）'!$C$6:$L$47,10,FALSE))</f>
        <v/>
      </c>
      <c r="AY42" s="159">
        <f>IF(AY41="","",VLOOKUP(AY41,'【記載例】シフト記号表（勤務時間帯）'!$C$6:$L$47,10,FALSE))</f>
        <v>8</v>
      </c>
      <c r="AZ42" s="159">
        <f>IF(AZ41="","",VLOOKUP(AZ41,'【記載例】シフト記号表（勤務時間帯）'!$C$6:$L$47,10,FALSE))</f>
        <v>8</v>
      </c>
      <c r="BA42" s="159" t="str">
        <f>IF(BA41="","",VLOOKUP(BA41,'【記載例】シフト記号表（勤務時間帯）'!$C$6:$L$47,10,FALSE))</f>
        <v/>
      </c>
      <c r="BB42" s="160">
        <f>IF(BB41="","",VLOOKUP(BB41,'【記載例】シフト記号表（勤務時間帯）'!$C$6:$L$47,10,FALSE))</f>
        <v>8</v>
      </c>
      <c r="BC42" s="158" t="str">
        <f>IF(BC41="","",VLOOKUP(BC41,'【記載例】シフト記号表（勤務時間帯）'!$C$6:$L$47,10,FALSE))</f>
        <v/>
      </c>
      <c r="BD42" s="159" t="str">
        <f>IF(BD41="","",VLOOKUP(BD41,'【記載例】シフト記号表（勤務時間帯）'!$C$6:$L$47,10,FALSE))</f>
        <v/>
      </c>
      <c r="BE42" s="159" t="str">
        <f>IF(BE41="","",VLOOKUP(BE41,'【記載例】シフト記号表（勤務時間帯）'!$C$6:$L$47,10,FALSE))</f>
        <v/>
      </c>
      <c r="BF42" s="1047">
        <f>IF($BI$3="４週",SUM(AA42:BB42),IF($BI$3="暦月",SUM(AA42:BE42),""))</f>
        <v>160</v>
      </c>
      <c r="BG42" s="1048"/>
      <c r="BH42" s="1049">
        <f>IF($BI$3="４週",BF42/4,IF($BI$3="暦月",(BF42/($BI$8/7)),""))</f>
        <v>40</v>
      </c>
      <c r="BI42" s="1048"/>
      <c r="BJ42" s="1044"/>
      <c r="BK42" s="1045"/>
      <c r="BL42" s="1045"/>
      <c r="BM42" s="1045"/>
      <c r="BN42" s="1046"/>
    </row>
    <row r="43" spans="2:66" ht="20.25" customHeight="1" x14ac:dyDescent="0.15">
      <c r="B43" s="1007">
        <f>B41+1</f>
        <v>14</v>
      </c>
      <c r="C43" s="1009"/>
      <c r="D43" s="1011" t="s">
        <v>222</v>
      </c>
      <c r="E43" s="1012"/>
      <c r="F43" s="1013"/>
      <c r="G43" s="1017" t="s">
        <v>223</v>
      </c>
      <c r="H43" s="1018"/>
      <c r="I43" s="153"/>
      <c r="J43" s="154"/>
      <c r="K43" s="153"/>
      <c r="L43" s="154"/>
      <c r="M43" s="1021" t="s">
        <v>197</v>
      </c>
      <c r="N43" s="1022"/>
      <c r="O43" s="1025" t="s">
        <v>228</v>
      </c>
      <c r="P43" s="1026"/>
      <c r="Q43" s="1026"/>
      <c r="R43" s="1018"/>
      <c r="S43" s="986" t="s">
        <v>233</v>
      </c>
      <c r="T43" s="987"/>
      <c r="U43" s="987"/>
      <c r="V43" s="987"/>
      <c r="W43" s="988"/>
      <c r="X43" s="173" t="s">
        <v>192</v>
      </c>
      <c r="Z43" s="174"/>
      <c r="AA43" s="166"/>
      <c r="AB43" s="167" t="s">
        <v>214</v>
      </c>
      <c r="AC43" s="167" t="s">
        <v>215</v>
      </c>
      <c r="AD43" s="167"/>
      <c r="AE43" s="167" t="s">
        <v>215</v>
      </c>
      <c r="AF43" s="167" t="s">
        <v>215</v>
      </c>
      <c r="AG43" s="168"/>
      <c r="AH43" s="166"/>
      <c r="AI43" s="167" t="s">
        <v>214</v>
      </c>
      <c r="AJ43" s="167" t="s">
        <v>215</v>
      </c>
      <c r="AK43" s="167" t="s">
        <v>215</v>
      </c>
      <c r="AL43" s="167"/>
      <c r="AM43" s="167"/>
      <c r="AN43" s="168" t="s">
        <v>214</v>
      </c>
      <c r="AO43" s="166"/>
      <c r="AP43" s="167"/>
      <c r="AQ43" s="167" t="s">
        <v>214</v>
      </c>
      <c r="AR43" s="167" t="s">
        <v>214</v>
      </c>
      <c r="AS43" s="167" t="s">
        <v>215</v>
      </c>
      <c r="AT43" s="167"/>
      <c r="AU43" s="168" t="s">
        <v>215</v>
      </c>
      <c r="AV43" s="166"/>
      <c r="AW43" s="167" t="s">
        <v>215</v>
      </c>
      <c r="AX43" s="167" t="s">
        <v>215</v>
      </c>
      <c r="AY43" s="167"/>
      <c r="AZ43" s="167" t="s">
        <v>215</v>
      </c>
      <c r="BA43" s="167" t="s">
        <v>214</v>
      </c>
      <c r="BB43" s="168"/>
      <c r="BC43" s="166"/>
      <c r="BD43" s="167"/>
      <c r="BE43" s="169"/>
      <c r="BF43" s="992"/>
      <c r="BG43" s="993"/>
      <c r="BH43" s="994"/>
      <c r="BI43" s="995"/>
      <c r="BJ43" s="996"/>
      <c r="BK43" s="997"/>
      <c r="BL43" s="997"/>
      <c r="BM43" s="997"/>
      <c r="BN43" s="998"/>
    </row>
    <row r="44" spans="2:66" ht="20.25" customHeight="1" x14ac:dyDescent="0.15">
      <c r="B44" s="1035"/>
      <c r="C44" s="1036"/>
      <c r="D44" s="1037"/>
      <c r="E44" s="1012"/>
      <c r="F44" s="1013"/>
      <c r="G44" s="1050"/>
      <c r="H44" s="1051"/>
      <c r="I44" s="153"/>
      <c r="J44" s="154" t="str">
        <f>G43</f>
        <v>介護職員</v>
      </c>
      <c r="K44" s="153"/>
      <c r="L44" s="154" t="str">
        <f>M43</f>
        <v>C</v>
      </c>
      <c r="M44" s="1052"/>
      <c r="N44" s="1053"/>
      <c r="O44" s="1054"/>
      <c r="P44" s="1055"/>
      <c r="Q44" s="1055"/>
      <c r="R44" s="1051"/>
      <c r="S44" s="986"/>
      <c r="T44" s="987"/>
      <c r="U44" s="987"/>
      <c r="V44" s="987"/>
      <c r="W44" s="988"/>
      <c r="X44" s="170" t="s">
        <v>195</v>
      </c>
      <c r="Y44" s="171"/>
      <c r="Z44" s="172"/>
      <c r="AA44" s="158" t="str">
        <f>IF(AA43="","",VLOOKUP(AA43,'【記載例】シフト記号表（勤務時間帯）'!$C$6:$L$47,10,FALSE))</f>
        <v/>
      </c>
      <c r="AB44" s="159">
        <f>IF(AB43="","",VLOOKUP(AB43,'【記載例】シフト記号表（勤務時間帯）'!$C$6:$L$47,10,FALSE))</f>
        <v>7.9999999999999982</v>
      </c>
      <c r="AC44" s="159">
        <f>IF(AC43="","",VLOOKUP(AC43,'【記載例】シフト記号表（勤務時間帯）'!$C$6:$L$47,10,FALSE))</f>
        <v>8</v>
      </c>
      <c r="AD44" s="159" t="str">
        <f>IF(AD43="","",VLOOKUP(AD43,'【記載例】シフト記号表（勤務時間帯）'!$C$6:$L$47,10,FALSE))</f>
        <v/>
      </c>
      <c r="AE44" s="159">
        <f>IF(AE43="","",VLOOKUP(AE43,'【記載例】シフト記号表（勤務時間帯）'!$C$6:$L$47,10,FALSE))</f>
        <v>8</v>
      </c>
      <c r="AF44" s="159">
        <f>IF(AF43="","",VLOOKUP(AF43,'【記載例】シフト記号表（勤務時間帯）'!$C$6:$L$47,10,FALSE))</f>
        <v>8</v>
      </c>
      <c r="AG44" s="160" t="str">
        <f>IF(AG43="","",VLOOKUP(AG43,'【記載例】シフト記号表（勤務時間帯）'!$C$6:$L$47,10,FALSE))</f>
        <v/>
      </c>
      <c r="AH44" s="158" t="str">
        <f>IF(AH43="","",VLOOKUP(AH43,'【記載例】シフト記号表（勤務時間帯）'!$C$6:$L$47,10,FALSE))</f>
        <v/>
      </c>
      <c r="AI44" s="159">
        <f>IF(AI43="","",VLOOKUP(AI43,'【記載例】シフト記号表（勤務時間帯）'!$C$6:$L$47,10,FALSE))</f>
        <v>7.9999999999999982</v>
      </c>
      <c r="AJ44" s="159">
        <f>IF(AJ43="","",VLOOKUP(AJ43,'【記載例】シフト記号表（勤務時間帯）'!$C$6:$L$47,10,FALSE))</f>
        <v>8</v>
      </c>
      <c r="AK44" s="159">
        <f>IF(AK43="","",VLOOKUP(AK43,'【記載例】シフト記号表（勤務時間帯）'!$C$6:$L$47,10,FALSE))</f>
        <v>8</v>
      </c>
      <c r="AL44" s="159" t="str">
        <f>IF(AL43="","",VLOOKUP(AL43,'【記載例】シフト記号表（勤務時間帯）'!$C$6:$L$47,10,FALSE))</f>
        <v/>
      </c>
      <c r="AM44" s="159" t="str">
        <f>IF(AM43="","",VLOOKUP(AM43,'【記載例】シフト記号表（勤務時間帯）'!$C$6:$L$47,10,FALSE))</f>
        <v/>
      </c>
      <c r="AN44" s="160">
        <f>IF(AN43="","",VLOOKUP(AN43,'【記載例】シフト記号表（勤務時間帯）'!$C$6:$L$47,10,FALSE))</f>
        <v>7.9999999999999982</v>
      </c>
      <c r="AO44" s="158" t="str">
        <f>IF(AO43="","",VLOOKUP(AO43,'【記載例】シフト記号表（勤務時間帯）'!$C$6:$L$47,10,FALSE))</f>
        <v/>
      </c>
      <c r="AP44" s="159" t="str">
        <f>IF(AP43="","",VLOOKUP(AP43,'【記載例】シフト記号表（勤務時間帯）'!$C$6:$L$47,10,FALSE))</f>
        <v/>
      </c>
      <c r="AQ44" s="159">
        <f>IF(AQ43="","",VLOOKUP(AQ43,'【記載例】シフト記号表（勤務時間帯）'!$C$6:$L$47,10,FALSE))</f>
        <v>7.9999999999999982</v>
      </c>
      <c r="AR44" s="159">
        <f>IF(AR43="","",VLOOKUP(AR43,'【記載例】シフト記号表（勤務時間帯）'!$C$6:$L$47,10,FALSE))</f>
        <v>7.9999999999999982</v>
      </c>
      <c r="AS44" s="159">
        <f>IF(AS43="","",VLOOKUP(AS43,'【記載例】シフト記号表（勤務時間帯）'!$C$6:$L$47,10,FALSE))</f>
        <v>8</v>
      </c>
      <c r="AT44" s="159" t="str">
        <f>IF(AT43="","",VLOOKUP(AT43,'【記載例】シフト記号表（勤務時間帯）'!$C$6:$L$47,10,FALSE))</f>
        <v/>
      </c>
      <c r="AU44" s="160">
        <f>IF(AU43="","",VLOOKUP(AU43,'【記載例】シフト記号表（勤務時間帯）'!$C$6:$L$47,10,FALSE))</f>
        <v>8</v>
      </c>
      <c r="AV44" s="158" t="str">
        <f>IF(AV43="","",VLOOKUP(AV43,'【記載例】シフト記号表（勤務時間帯）'!$C$6:$L$47,10,FALSE))</f>
        <v/>
      </c>
      <c r="AW44" s="159">
        <f>IF(AW43="","",VLOOKUP(AW43,'【記載例】シフト記号表（勤務時間帯）'!$C$6:$L$47,10,FALSE))</f>
        <v>8</v>
      </c>
      <c r="AX44" s="159">
        <f>IF(AX43="","",VLOOKUP(AX43,'【記載例】シフト記号表（勤務時間帯）'!$C$6:$L$47,10,FALSE))</f>
        <v>8</v>
      </c>
      <c r="AY44" s="159" t="str">
        <f>IF(AY43="","",VLOOKUP(AY43,'【記載例】シフト記号表（勤務時間帯）'!$C$6:$L$47,10,FALSE))</f>
        <v/>
      </c>
      <c r="AZ44" s="159">
        <f>IF(AZ43="","",VLOOKUP(AZ43,'【記載例】シフト記号表（勤務時間帯）'!$C$6:$L$47,10,FALSE))</f>
        <v>8</v>
      </c>
      <c r="BA44" s="159">
        <f>IF(BA43="","",VLOOKUP(BA43,'【記載例】シフト記号表（勤務時間帯）'!$C$6:$L$47,10,FALSE))</f>
        <v>7.9999999999999982</v>
      </c>
      <c r="BB44" s="160" t="str">
        <f>IF(BB43="","",VLOOKUP(BB43,'【記載例】シフト記号表（勤務時間帯）'!$C$6:$L$47,10,FALSE))</f>
        <v/>
      </c>
      <c r="BC44" s="158" t="str">
        <f>IF(BC43="","",VLOOKUP(BC43,'【記載例】シフト記号表（勤務時間帯）'!$C$6:$L$47,10,FALSE))</f>
        <v/>
      </c>
      <c r="BD44" s="159" t="str">
        <f>IF(BD43="","",VLOOKUP(BD43,'【記載例】シフト記号表（勤務時間帯）'!$C$6:$L$47,10,FALSE))</f>
        <v/>
      </c>
      <c r="BE44" s="159" t="str">
        <f>IF(BE43="","",VLOOKUP(BE43,'【記載例】シフト記号表（勤務時間帯）'!$C$6:$L$47,10,FALSE))</f>
        <v/>
      </c>
      <c r="BF44" s="1047">
        <f>IF($BI$3="４週",SUM(AA44:BB44),IF($BI$3="暦月",SUM(AA44:BE44),""))</f>
        <v>128</v>
      </c>
      <c r="BG44" s="1048"/>
      <c r="BH44" s="1049">
        <f>IF($BI$3="４週",BF44/4,IF($BI$3="暦月",(BF44/($BI$8/7)),""))</f>
        <v>32</v>
      </c>
      <c r="BI44" s="1048"/>
      <c r="BJ44" s="1044"/>
      <c r="BK44" s="1045"/>
      <c r="BL44" s="1045"/>
      <c r="BM44" s="1045"/>
      <c r="BN44" s="1046"/>
    </row>
    <row r="45" spans="2:66" ht="20.25" customHeight="1" x14ac:dyDescent="0.15">
      <c r="B45" s="1007">
        <f>B43+1</f>
        <v>15</v>
      </c>
      <c r="C45" s="1009" t="s">
        <v>234</v>
      </c>
      <c r="D45" s="1011" t="s">
        <v>235</v>
      </c>
      <c r="E45" s="1012"/>
      <c r="F45" s="1013"/>
      <c r="G45" s="1017" t="s">
        <v>223</v>
      </c>
      <c r="H45" s="1018"/>
      <c r="I45" s="153"/>
      <c r="J45" s="154"/>
      <c r="K45" s="153"/>
      <c r="L45" s="154"/>
      <c r="M45" s="1021" t="s">
        <v>189</v>
      </c>
      <c r="N45" s="1022"/>
      <c r="O45" s="1025" t="s">
        <v>224</v>
      </c>
      <c r="P45" s="1026"/>
      <c r="Q45" s="1026"/>
      <c r="R45" s="1018"/>
      <c r="S45" s="986" t="s">
        <v>236</v>
      </c>
      <c r="T45" s="987"/>
      <c r="U45" s="987"/>
      <c r="V45" s="987"/>
      <c r="W45" s="988"/>
      <c r="X45" s="173" t="s">
        <v>192</v>
      </c>
      <c r="Z45" s="174"/>
      <c r="AA45" s="166" t="s">
        <v>215</v>
      </c>
      <c r="AB45" s="167" t="s">
        <v>215</v>
      </c>
      <c r="AC45" s="167"/>
      <c r="AD45" s="167"/>
      <c r="AE45" s="167" t="s">
        <v>226</v>
      </c>
      <c r="AF45" s="167" t="s">
        <v>227</v>
      </c>
      <c r="AG45" s="168" t="s">
        <v>214</v>
      </c>
      <c r="AH45" s="166" t="s">
        <v>214</v>
      </c>
      <c r="AI45" s="167"/>
      <c r="AJ45" s="167" t="s">
        <v>215</v>
      </c>
      <c r="AK45" s="167" t="s">
        <v>215</v>
      </c>
      <c r="AL45" s="167"/>
      <c r="AM45" s="167" t="s">
        <v>226</v>
      </c>
      <c r="AN45" s="168" t="s">
        <v>227</v>
      </c>
      <c r="AO45" s="166" t="s">
        <v>214</v>
      </c>
      <c r="AP45" s="167" t="s">
        <v>214</v>
      </c>
      <c r="AQ45" s="167"/>
      <c r="AR45" s="167" t="s">
        <v>215</v>
      </c>
      <c r="AS45" s="167"/>
      <c r="AT45" s="167"/>
      <c r="AU45" s="168" t="s">
        <v>226</v>
      </c>
      <c r="AV45" s="166" t="s">
        <v>227</v>
      </c>
      <c r="AW45" s="167" t="s">
        <v>214</v>
      </c>
      <c r="AX45" s="167" t="s">
        <v>214</v>
      </c>
      <c r="AY45" s="167"/>
      <c r="AZ45" s="167" t="s">
        <v>214</v>
      </c>
      <c r="BA45" s="167" t="s">
        <v>215</v>
      </c>
      <c r="BB45" s="168" t="s">
        <v>215</v>
      </c>
      <c r="BC45" s="166"/>
      <c r="BD45" s="167"/>
      <c r="BE45" s="169"/>
      <c r="BF45" s="992"/>
      <c r="BG45" s="993"/>
      <c r="BH45" s="994"/>
      <c r="BI45" s="995"/>
      <c r="BJ45" s="996"/>
      <c r="BK45" s="997"/>
      <c r="BL45" s="997"/>
      <c r="BM45" s="997"/>
      <c r="BN45" s="998"/>
    </row>
    <row r="46" spans="2:66" ht="20.25" customHeight="1" x14ac:dyDescent="0.15">
      <c r="B46" s="1035"/>
      <c r="C46" s="1036"/>
      <c r="D46" s="1037"/>
      <c r="E46" s="1012"/>
      <c r="F46" s="1013"/>
      <c r="G46" s="1050"/>
      <c r="H46" s="1051"/>
      <c r="I46" s="153"/>
      <c r="J46" s="154" t="str">
        <f>G45</f>
        <v>介護職員</v>
      </c>
      <c r="K46" s="153"/>
      <c r="L46" s="154" t="str">
        <f>M45</f>
        <v>A</v>
      </c>
      <c r="M46" s="1052"/>
      <c r="N46" s="1053"/>
      <c r="O46" s="1054"/>
      <c r="P46" s="1055"/>
      <c r="Q46" s="1055"/>
      <c r="R46" s="1051"/>
      <c r="S46" s="986"/>
      <c r="T46" s="987"/>
      <c r="U46" s="987"/>
      <c r="V46" s="987"/>
      <c r="W46" s="988"/>
      <c r="X46" s="170" t="s">
        <v>195</v>
      </c>
      <c r="Y46" s="171"/>
      <c r="Z46" s="172"/>
      <c r="AA46" s="158">
        <f>IF(AA45="","",VLOOKUP(AA45,'【記載例】シフト記号表（勤務時間帯）'!$C$6:$L$47,10,FALSE))</f>
        <v>8</v>
      </c>
      <c r="AB46" s="159">
        <f>IF(AB45="","",VLOOKUP(AB45,'【記載例】シフト記号表（勤務時間帯）'!$C$6:$L$47,10,FALSE))</f>
        <v>8</v>
      </c>
      <c r="AC46" s="159" t="str">
        <f>IF(AC45="","",VLOOKUP(AC45,'【記載例】シフト記号表（勤務時間帯）'!$C$6:$L$47,10,FALSE))</f>
        <v/>
      </c>
      <c r="AD46" s="159" t="str">
        <f>IF(AD45="","",VLOOKUP(AD45,'【記載例】シフト記号表（勤務時間帯）'!$C$6:$L$47,10,FALSE))</f>
        <v/>
      </c>
      <c r="AE46" s="159">
        <f>IF(AE45="","",VLOOKUP(AE45,'【記載例】シフト記号表（勤務時間帯）'!$C$6:$L$47,10,FALSE))</f>
        <v>8</v>
      </c>
      <c r="AF46" s="159">
        <f>IF(AF45="","",VLOOKUP(AF45,'【記載例】シフト記号表（勤務時間帯）'!$C$6:$L$47,10,FALSE))</f>
        <v>8</v>
      </c>
      <c r="AG46" s="160">
        <f>IF(AG45="","",VLOOKUP(AG45,'【記載例】シフト記号表（勤務時間帯）'!$C$6:$L$47,10,FALSE))</f>
        <v>7.9999999999999982</v>
      </c>
      <c r="AH46" s="158">
        <f>IF(AH45="","",VLOOKUP(AH45,'【記載例】シフト記号表（勤務時間帯）'!$C$6:$L$47,10,FALSE))</f>
        <v>7.9999999999999982</v>
      </c>
      <c r="AI46" s="159" t="str">
        <f>IF(AI45="","",VLOOKUP(AI45,'【記載例】シフト記号表（勤務時間帯）'!$C$6:$L$47,10,FALSE))</f>
        <v/>
      </c>
      <c r="AJ46" s="159">
        <f>IF(AJ45="","",VLOOKUP(AJ45,'【記載例】シフト記号表（勤務時間帯）'!$C$6:$L$47,10,FALSE))</f>
        <v>8</v>
      </c>
      <c r="AK46" s="159">
        <f>IF(AK45="","",VLOOKUP(AK45,'【記載例】シフト記号表（勤務時間帯）'!$C$6:$L$47,10,FALSE))</f>
        <v>8</v>
      </c>
      <c r="AL46" s="159" t="str">
        <f>IF(AL45="","",VLOOKUP(AL45,'【記載例】シフト記号表（勤務時間帯）'!$C$6:$L$47,10,FALSE))</f>
        <v/>
      </c>
      <c r="AM46" s="159">
        <f>IF(AM45="","",VLOOKUP(AM45,'【記載例】シフト記号表（勤務時間帯）'!$C$6:$L$47,10,FALSE))</f>
        <v>8</v>
      </c>
      <c r="AN46" s="160">
        <f>IF(AN45="","",VLOOKUP(AN45,'【記載例】シフト記号表（勤務時間帯）'!$C$6:$L$47,10,FALSE))</f>
        <v>8</v>
      </c>
      <c r="AO46" s="158">
        <f>IF(AO45="","",VLOOKUP(AO45,'【記載例】シフト記号表（勤務時間帯）'!$C$6:$L$47,10,FALSE))</f>
        <v>7.9999999999999982</v>
      </c>
      <c r="AP46" s="159">
        <f>IF(AP45="","",VLOOKUP(AP45,'【記載例】シフト記号表（勤務時間帯）'!$C$6:$L$47,10,FALSE))</f>
        <v>7.9999999999999982</v>
      </c>
      <c r="AQ46" s="159" t="str">
        <f>IF(AQ45="","",VLOOKUP(AQ45,'【記載例】シフト記号表（勤務時間帯）'!$C$6:$L$47,10,FALSE))</f>
        <v/>
      </c>
      <c r="AR46" s="159">
        <f>IF(AR45="","",VLOOKUP(AR45,'【記載例】シフト記号表（勤務時間帯）'!$C$6:$L$47,10,FALSE))</f>
        <v>8</v>
      </c>
      <c r="AS46" s="159" t="str">
        <f>IF(AS45="","",VLOOKUP(AS45,'【記載例】シフト記号表（勤務時間帯）'!$C$6:$L$47,10,FALSE))</f>
        <v/>
      </c>
      <c r="AT46" s="159" t="str">
        <f>IF(AT45="","",VLOOKUP(AT45,'【記載例】シフト記号表（勤務時間帯）'!$C$6:$L$47,10,FALSE))</f>
        <v/>
      </c>
      <c r="AU46" s="160">
        <f>IF(AU45="","",VLOOKUP(AU45,'【記載例】シフト記号表（勤務時間帯）'!$C$6:$L$47,10,FALSE))</f>
        <v>8</v>
      </c>
      <c r="AV46" s="158">
        <f>IF(AV45="","",VLOOKUP(AV45,'【記載例】シフト記号表（勤務時間帯）'!$C$6:$L$47,10,FALSE))</f>
        <v>8</v>
      </c>
      <c r="AW46" s="159">
        <f>IF(AW45="","",VLOOKUP(AW45,'【記載例】シフト記号表（勤務時間帯）'!$C$6:$L$47,10,FALSE))</f>
        <v>7.9999999999999982</v>
      </c>
      <c r="AX46" s="159">
        <f>IF(AX45="","",VLOOKUP(AX45,'【記載例】シフト記号表（勤務時間帯）'!$C$6:$L$47,10,FALSE))</f>
        <v>7.9999999999999982</v>
      </c>
      <c r="AY46" s="159" t="str">
        <f>IF(AY45="","",VLOOKUP(AY45,'【記載例】シフト記号表（勤務時間帯）'!$C$6:$L$47,10,FALSE))</f>
        <v/>
      </c>
      <c r="AZ46" s="159">
        <f>IF(AZ45="","",VLOOKUP(AZ45,'【記載例】シフト記号表（勤務時間帯）'!$C$6:$L$47,10,FALSE))</f>
        <v>7.9999999999999982</v>
      </c>
      <c r="BA46" s="159">
        <f>IF(BA45="","",VLOOKUP(BA45,'【記載例】シフト記号表（勤務時間帯）'!$C$6:$L$47,10,FALSE))</f>
        <v>8</v>
      </c>
      <c r="BB46" s="160">
        <f>IF(BB45="","",VLOOKUP(BB45,'【記載例】シフト記号表（勤務時間帯）'!$C$6:$L$47,10,FALSE))</f>
        <v>8</v>
      </c>
      <c r="BC46" s="158" t="str">
        <f>IF(BC45="","",VLOOKUP(BC45,'【記載例】シフト記号表（勤務時間帯）'!$C$6:$L$47,10,FALSE))</f>
        <v/>
      </c>
      <c r="BD46" s="159" t="str">
        <f>IF(BD45="","",VLOOKUP(BD45,'【記載例】シフト記号表（勤務時間帯）'!$C$6:$L$47,10,FALSE))</f>
        <v/>
      </c>
      <c r="BE46" s="159" t="str">
        <f>IF(BE45="","",VLOOKUP(BE45,'【記載例】シフト記号表（勤務時間帯）'!$C$6:$L$47,10,FALSE))</f>
        <v/>
      </c>
      <c r="BF46" s="1047">
        <f>IF($BI$3="４週",SUM(AA46:BB46),IF($BI$3="暦月",SUM(AA46:BE46),""))</f>
        <v>160</v>
      </c>
      <c r="BG46" s="1048"/>
      <c r="BH46" s="1049">
        <f>IF($BI$3="４週",BF46/4,IF($BI$3="暦月",(BF46/($BI$8/7)),""))</f>
        <v>40</v>
      </c>
      <c r="BI46" s="1048"/>
      <c r="BJ46" s="1044"/>
      <c r="BK46" s="1045"/>
      <c r="BL46" s="1045"/>
      <c r="BM46" s="1045"/>
      <c r="BN46" s="1046"/>
    </row>
    <row r="47" spans="2:66" ht="20.25" customHeight="1" x14ac:dyDescent="0.15">
      <c r="B47" s="1007">
        <f>B45+1</f>
        <v>16</v>
      </c>
      <c r="C47" s="1009"/>
      <c r="D47" s="1011" t="s">
        <v>235</v>
      </c>
      <c r="E47" s="1012"/>
      <c r="F47" s="1013"/>
      <c r="G47" s="1017" t="s">
        <v>223</v>
      </c>
      <c r="H47" s="1018"/>
      <c r="I47" s="153"/>
      <c r="J47" s="154"/>
      <c r="K47" s="153"/>
      <c r="L47" s="154"/>
      <c r="M47" s="1021" t="s">
        <v>189</v>
      </c>
      <c r="N47" s="1022"/>
      <c r="O47" s="1025" t="s">
        <v>228</v>
      </c>
      <c r="P47" s="1026"/>
      <c r="Q47" s="1026"/>
      <c r="R47" s="1018"/>
      <c r="S47" s="986" t="s">
        <v>237</v>
      </c>
      <c r="T47" s="987"/>
      <c r="U47" s="987"/>
      <c r="V47" s="987"/>
      <c r="W47" s="988"/>
      <c r="X47" s="173" t="s">
        <v>192</v>
      </c>
      <c r="Z47" s="174"/>
      <c r="AA47" s="166"/>
      <c r="AB47" s="167" t="s">
        <v>214</v>
      </c>
      <c r="AC47" s="167" t="s">
        <v>215</v>
      </c>
      <c r="AD47" s="167" t="s">
        <v>215</v>
      </c>
      <c r="AE47" s="167"/>
      <c r="AF47" s="167" t="s">
        <v>226</v>
      </c>
      <c r="AG47" s="168" t="s">
        <v>227</v>
      </c>
      <c r="AH47" s="166" t="s">
        <v>215</v>
      </c>
      <c r="AI47" s="167"/>
      <c r="AJ47" s="167" t="s">
        <v>215</v>
      </c>
      <c r="AK47" s="167" t="s">
        <v>215</v>
      </c>
      <c r="AL47" s="167"/>
      <c r="AM47" s="167"/>
      <c r="AN47" s="168" t="s">
        <v>226</v>
      </c>
      <c r="AO47" s="166" t="s">
        <v>227</v>
      </c>
      <c r="AP47" s="167" t="s">
        <v>215</v>
      </c>
      <c r="AQ47" s="167" t="s">
        <v>215</v>
      </c>
      <c r="AR47" s="167" t="s">
        <v>215</v>
      </c>
      <c r="AS47" s="167" t="s">
        <v>214</v>
      </c>
      <c r="AT47" s="167" t="s">
        <v>214</v>
      </c>
      <c r="AU47" s="168"/>
      <c r="AV47" s="166" t="s">
        <v>226</v>
      </c>
      <c r="AW47" s="167" t="s">
        <v>227</v>
      </c>
      <c r="AX47" s="167" t="s">
        <v>214</v>
      </c>
      <c r="AY47" s="167" t="s">
        <v>215</v>
      </c>
      <c r="AZ47" s="167"/>
      <c r="BA47" s="167"/>
      <c r="BB47" s="168" t="s">
        <v>214</v>
      </c>
      <c r="BC47" s="166"/>
      <c r="BD47" s="167"/>
      <c r="BE47" s="169"/>
      <c r="BF47" s="992"/>
      <c r="BG47" s="993"/>
      <c r="BH47" s="994"/>
      <c r="BI47" s="995"/>
      <c r="BJ47" s="996"/>
      <c r="BK47" s="997"/>
      <c r="BL47" s="997"/>
      <c r="BM47" s="997"/>
      <c r="BN47" s="998"/>
    </row>
    <row r="48" spans="2:66" ht="20.25" customHeight="1" x14ac:dyDescent="0.15">
      <c r="B48" s="1035"/>
      <c r="C48" s="1036"/>
      <c r="D48" s="1037"/>
      <c r="E48" s="1012"/>
      <c r="F48" s="1013"/>
      <c r="G48" s="1050"/>
      <c r="H48" s="1051"/>
      <c r="I48" s="153"/>
      <c r="J48" s="154" t="str">
        <f>G47</f>
        <v>介護職員</v>
      </c>
      <c r="K48" s="153"/>
      <c r="L48" s="154" t="str">
        <f>M47</f>
        <v>A</v>
      </c>
      <c r="M48" s="1052"/>
      <c r="N48" s="1053"/>
      <c r="O48" s="1054"/>
      <c r="P48" s="1055"/>
      <c r="Q48" s="1055"/>
      <c r="R48" s="1051"/>
      <c r="S48" s="986"/>
      <c r="T48" s="987"/>
      <c r="U48" s="987"/>
      <c r="V48" s="987"/>
      <c r="W48" s="988"/>
      <c r="X48" s="170" t="s">
        <v>195</v>
      </c>
      <c r="Y48" s="171"/>
      <c r="Z48" s="172"/>
      <c r="AA48" s="158" t="str">
        <f>IF(AA47="","",VLOOKUP(AA47,'【記載例】シフト記号表（勤務時間帯）'!$C$6:$L$47,10,FALSE))</f>
        <v/>
      </c>
      <c r="AB48" s="159">
        <f>IF(AB47="","",VLOOKUP(AB47,'【記載例】シフト記号表（勤務時間帯）'!$C$6:$L$47,10,FALSE))</f>
        <v>7.9999999999999982</v>
      </c>
      <c r="AC48" s="159">
        <f>IF(AC47="","",VLOOKUP(AC47,'【記載例】シフト記号表（勤務時間帯）'!$C$6:$L$47,10,FALSE))</f>
        <v>8</v>
      </c>
      <c r="AD48" s="159">
        <f>IF(AD47="","",VLOOKUP(AD47,'【記載例】シフト記号表（勤務時間帯）'!$C$6:$L$47,10,FALSE))</f>
        <v>8</v>
      </c>
      <c r="AE48" s="159" t="str">
        <f>IF(AE47="","",VLOOKUP(AE47,'【記載例】シフト記号表（勤務時間帯）'!$C$6:$L$47,10,FALSE))</f>
        <v/>
      </c>
      <c r="AF48" s="159">
        <f>IF(AF47="","",VLOOKUP(AF47,'【記載例】シフト記号表（勤務時間帯）'!$C$6:$L$47,10,FALSE))</f>
        <v>8</v>
      </c>
      <c r="AG48" s="160">
        <f>IF(AG47="","",VLOOKUP(AG47,'【記載例】シフト記号表（勤務時間帯）'!$C$6:$L$47,10,FALSE))</f>
        <v>8</v>
      </c>
      <c r="AH48" s="158">
        <f>IF(AH47="","",VLOOKUP(AH47,'【記載例】シフト記号表（勤務時間帯）'!$C$6:$L$47,10,FALSE))</f>
        <v>8</v>
      </c>
      <c r="AI48" s="159" t="str">
        <f>IF(AI47="","",VLOOKUP(AI47,'【記載例】シフト記号表（勤務時間帯）'!$C$6:$L$47,10,FALSE))</f>
        <v/>
      </c>
      <c r="AJ48" s="159">
        <f>IF(AJ47="","",VLOOKUP(AJ47,'【記載例】シフト記号表（勤務時間帯）'!$C$6:$L$47,10,FALSE))</f>
        <v>8</v>
      </c>
      <c r="AK48" s="159">
        <f>IF(AK47="","",VLOOKUP(AK47,'【記載例】シフト記号表（勤務時間帯）'!$C$6:$L$47,10,FALSE))</f>
        <v>8</v>
      </c>
      <c r="AL48" s="159" t="str">
        <f>IF(AL47="","",VLOOKUP(AL47,'【記載例】シフト記号表（勤務時間帯）'!$C$6:$L$47,10,FALSE))</f>
        <v/>
      </c>
      <c r="AM48" s="159" t="str">
        <f>IF(AM47="","",VLOOKUP(AM47,'【記載例】シフト記号表（勤務時間帯）'!$C$6:$L$47,10,FALSE))</f>
        <v/>
      </c>
      <c r="AN48" s="160">
        <f>IF(AN47="","",VLOOKUP(AN47,'【記載例】シフト記号表（勤務時間帯）'!$C$6:$L$47,10,FALSE))</f>
        <v>8</v>
      </c>
      <c r="AO48" s="158">
        <f>IF(AO47="","",VLOOKUP(AO47,'【記載例】シフト記号表（勤務時間帯）'!$C$6:$L$47,10,FALSE))</f>
        <v>8</v>
      </c>
      <c r="AP48" s="159">
        <f>IF(AP47="","",VLOOKUP(AP47,'【記載例】シフト記号表（勤務時間帯）'!$C$6:$L$47,10,FALSE))</f>
        <v>8</v>
      </c>
      <c r="AQ48" s="159">
        <f>IF(AQ47="","",VLOOKUP(AQ47,'【記載例】シフト記号表（勤務時間帯）'!$C$6:$L$47,10,FALSE))</f>
        <v>8</v>
      </c>
      <c r="AR48" s="159">
        <f>IF(AR47="","",VLOOKUP(AR47,'【記載例】シフト記号表（勤務時間帯）'!$C$6:$L$47,10,FALSE))</f>
        <v>8</v>
      </c>
      <c r="AS48" s="159">
        <f>IF(AS47="","",VLOOKUP(AS47,'【記載例】シフト記号表（勤務時間帯）'!$C$6:$L$47,10,FALSE))</f>
        <v>7.9999999999999982</v>
      </c>
      <c r="AT48" s="159">
        <f>IF(AT47="","",VLOOKUP(AT47,'【記載例】シフト記号表（勤務時間帯）'!$C$6:$L$47,10,FALSE))</f>
        <v>7.9999999999999982</v>
      </c>
      <c r="AU48" s="160" t="str">
        <f>IF(AU47="","",VLOOKUP(AU47,'【記載例】シフト記号表（勤務時間帯）'!$C$6:$L$47,10,FALSE))</f>
        <v/>
      </c>
      <c r="AV48" s="158">
        <f>IF(AV47="","",VLOOKUP(AV47,'【記載例】シフト記号表（勤務時間帯）'!$C$6:$L$47,10,FALSE))</f>
        <v>8</v>
      </c>
      <c r="AW48" s="159">
        <f>IF(AW47="","",VLOOKUP(AW47,'【記載例】シフト記号表（勤務時間帯）'!$C$6:$L$47,10,FALSE))</f>
        <v>8</v>
      </c>
      <c r="AX48" s="159">
        <f>IF(AX47="","",VLOOKUP(AX47,'【記載例】シフト記号表（勤務時間帯）'!$C$6:$L$47,10,FALSE))</f>
        <v>7.9999999999999982</v>
      </c>
      <c r="AY48" s="159">
        <f>IF(AY47="","",VLOOKUP(AY47,'【記載例】シフト記号表（勤務時間帯）'!$C$6:$L$47,10,FALSE))</f>
        <v>8</v>
      </c>
      <c r="AZ48" s="159" t="str">
        <f>IF(AZ47="","",VLOOKUP(AZ47,'【記載例】シフト記号表（勤務時間帯）'!$C$6:$L$47,10,FALSE))</f>
        <v/>
      </c>
      <c r="BA48" s="159" t="str">
        <f>IF(BA47="","",VLOOKUP(BA47,'【記載例】シフト記号表（勤務時間帯）'!$C$6:$L$47,10,FALSE))</f>
        <v/>
      </c>
      <c r="BB48" s="160">
        <f>IF(BB47="","",VLOOKUP(BB47,'【記載例】シフト記号表（勤務時間帯）'!$C$6:$L$47,10,FALSE))</f>
        <v>7.9999999999999982</v>
      </c>
      <c r="BC48" s="158" t="str">
        <f>IF(BC47="","",VLOOKUP(BC47,'【記載例】シフト記号表（勤務時間帯）'!$C$6:$L$47,10,FALSE))</f>
        <v/>
      </c>
      <c r="BD48" s="159" t="str">
        <f>IF(BD47="","",VLOOKUP(BD47,'【記載例】シフト記号表（勤務時間帯）'!$C$6:$L$47,10,FALSE))</f>
        <v/>
      </c>
      <c r="BE48" s="159" t="str">
        <f>IF(BE47="","",VLOOKUP(BE47,'【記載例】シフト記号表（勤務時間帯）'!$C$6:$L$47,10,FALSE))</f>
        <v/>
      </c>
      <c r="BF48" s="1047">
        <f>IF($BI$3="４週",SUM(AA48:BB48),IF($BI$3="暦月",SUM(AA48:BE48),""))</f>
        <v>160</v>
      </c>
      <c r="BG48" s="1048"/>
      <c r="BH48" s="1049">
        <f>IF($BI$3="４週",BF48/4,IF($BI$3="暦月",(BF48/($BI$8/7)),""))</f>
        <v>40</v>
      </c>
      <c r="BI48" s="1048"/>
      <c r="BJ48" s="1044"/>
      <c r="BK48" s="1045"/>
      <c r="BL48" s="1045"/>
      <c r="BM48" s="1045"/>
      <c r="BN48" s="1046"/>
    </row>
    <row r="49" spans="2:66" ht="20.25" customHeight="1" x14ac:dyDescent="0.15">
      <c r="B49" s="1007">
        <f>B47+1</f>
        <v>17</v>
      </c>
      <c r="C49" s="1009"/>
      <c r="D49" s="1011" t="s">
        <v>235</v>
      </c>
      <c r="E49" s="1012"/>
      <c r="F49" s="1013"/>
      <c r="G49" s="1017" t="s">
        <v>223</v>
      </c>
      <c r="H49" s="1018"/>
      <c r="I49" s="153"/>
      <c r="J49" s="154"/>
      <c r="K49" s="153"/>
      <c r="L49" s="154"/>
      <c r="M49" s="1021" t="s">
        <v>189</v>
      </c>
      <c r="N49" s="1022"/>
      <c r="O49" s="1025" t="s">
        <v>228</v>
      </c>
      <c r="P49" s="1026"/>
      <c r="Q49" s="1026"/>
      <c r="R49" s="1018"/>
      <c r="S49" s="986" t="s">
        <v>238</v>
      </c>
      <c r="T49" s="987"/>
      <c r="U49" s="987"/>
      <c r="V49" s="987"/>
      <c r="W49" s="988"/>
      <c r="X49" s="173" t="s">
        <v>192</v>
      </c>
      <c r="Z49" s="174"/>
      <c r="AA49" s="166" t="s">
        <v>214</v>
      </c>
      <c r="AB49" s="167"/>
      <c r="AC49" s="167" t="s">
        <v>214</v>
      </c>
      <c r="AD49" s="167"/>
      <c r="AE49" s="167" t="s">
        <v>215</v>
      </c>
      <c r="AF49" s="167"/>
      <c r="AG49" s="168" t="s">
        <v>226</v>
      </c>
      <c r="AH49" s="166" t="s">
        <v>227</v>
      </c>
      <c r="AI49" s="167" t="s">
        <v>215</v>
      </c>
      <c r="AJ49" s="167" t="s">
        <v>215</v>
      </c>
      <c r="AK49" s="167" t="s">
        <v>214</v>
      </c>
      <c r="AL49" s="167" t="s">
        <v>214</v>
      </c>
      <c r="AM49" s="167"/>
      <c r="AN49" s="168" t="s">
        <v>215</v>
      </c>
      <c r="AO49" s="166" t="s">
        <v>226</v>
      </c>
      <c r="AP49" s="167" t="s">
        <v>227</v>
      </c>
      <c r="AQ49" s="167" t="s">
        <v>214</v>
      </c>
      <c r="AR49" s="167"/>
      <c r="AS49" s="167" t="s">
        <v>215</v>
      </c>
      <c r="AT49" s="167" t="s">
        <v>215</v>
      </c>
      <c r="AU49" s="168"/>
      <c r="AV49" s="166"/>
      <c r="AW49" s="167" t="s">
        <v>226</v>
      </c>
      <c r="AX49" s="167" t="s">
        <v>227</v>
      </c>
      <c r="AY49" s="167" t="s">
        <v>214</v>
      </c>
      <c r="AZ49" s="167" t="s">
        <v>215</v>
      </c>
      <c r="BA49" s="167" t="s">
        <v>215</v>
      </c>
      <c r="BB49" s="168"/>
      <c r="BC49" s="166"/>
      <c r="BD49" s="167"/>
      <c r="BE49" s="169"/>
      <c r="BF49" s="992"/>
      <c r="BG49" s="993"/>
      <c r="BH49" s="994"/>
      <c r="BI49" s="995"/>
      <c r="BJ49" s="996"/>
      <c r="BK49" s="997"/>
      <c r="BL49" s="997"/>
      <c r="BM49" s="997"/>
      <c r="BN49" s="998"/>
    </row>
    <row r="50" spans="2:66" ht="20.25" customHeight="1" x14ac:dyDescent="0.15">
      <c r="B50" s="1035"/>
      <c r="C50" s="1036"/>
      <c r="D50" s="1037"/>
      <c r="E50" s="1012"/>
      <c r="F50" s="1013"/>
      <c r="G50" s="1050"/>
      <c r="H50" s="1051"/>
      <c r="I50" s="153"/>
      <c r="J50" s="154" t="str">
        <f>G49</f>
        <v>介護職員</v>
      </c>
      <c r="K50" s="153"/>
      <c r="L50" s="154" t="str">
        <f>M49</f>
        <v>A</v>
      </c>
      <c r="M50" s="1052"/>
      <c r="N50" s="1053"/>
      <c r="O50" s="1054"/>
      <c r="P50" s="1055"/>
      <c r="Q50" s="1055"/>
      <c r="R50" s="1051"/>
      <c r="S50" s="986"/>
      <c r="T50" s="987"/>
      <c r="U50" s="987"/>
      <c r="V50" s="987"/>
      <c r="W50" s="988"/>
      <c r="X50" s="170" t="s">
        <v>195</v>
      </c>
      <c r="Y50" s="171"/>
      <c r="Z50" s="172"/>
      <c r="AA50" s="158">
        <f>IF(AA49="","",VLOOKUP(AA49,'【記載例】シフト記号表（勤務時間帯）'!$C$6:$L$47,10,FALSE))</f>
        <v>7.9999999999999982</v>
      </c>
      <c r="AB50" s="159" t="str">
        <f>IF(AB49="","",VLOOKUP(AB49,'【記載例】シフト記号表（勤務時間帯）'!$C$6:$L$47,10,FALSE))</f>
        <v/>
      </c>
      <c r="AC50" s="159">
        <f>IF(AC49="","",VLOOKUP(AC49,'【記載例】シフト記号表（勤務時間帯）'!$C$6:$L$47,10,FALSE))</f>
        <v>7.9999999999999982</v>
      </c>
      <c r="AD50" s="159" t="str">
        <f>IF(AD49="","",VLOOKUP(AD49,'【記載例】シフト記号表（勤務時間帯）'!$C$6:$L$47,10,FALSE))</f>
        <v/>
      </c>
      <c r="AE50" s="159">
        <f>IF(AE49="","",VLOOKUP(AE49,'【記載例】シフト記号表（勤務時間帯）'!$C$6:$L$47,10,FALSE))</f>
        <v>8</v>
      </c>
      <c r="AF50" s="159" t="str">
        <f>IF(AF49="","",VLOOKUP(AF49,'【記載例】シフト記号表（勤務時間帯）'!$C$6:$L$47,10,FALSE))</f>
        <v/>
      </c>
      <c r="AG50" s="160">
        <f>IF(AG49="","",VLOOKUP(AG49,'【記載例】シフト記号表（勤務時間帯）'!$C$6:$L$47,10,FALSE))</f>
        <v>8</v>
      </c>
      <c r="AH50" s="158">
        <f>IF(AH49="","",VLOOKUP(AH49,'【記載例】シフト記号表（勤務時間帯）'!$C$6:$L$47,10,FALSE))</f>
        <v>8</v>
      </c>
      <c r="AI50" s="159">
        <f>IF(AI49="","",VLOOKUP(AI49,'【記載例】シフト記号表（勤務時間帯）'!$C$6:$L$47,10,FALSE))</f>
        <v>8</v>
      </c>
      <c r="AJ50" s="159">
        <f>IF(AJ49="","",VLOOKUP(AJ49,'【記載例】シフト記号表（勤務時間帯）'!$C$6:$L$47,10,FALSE))</f>
        <v>8</v>
      </c>
      <c r="AK50" s="159">
        <f>IF(AK49="","",VLOOKUP(AK49,'【記載例】シフト記号表（勤務時間帯）'!$C$6:$L$47,10,FALSE))</f>
        <v>7.9999999999999982</v>
      </c>
      <c r="AL50" s="159">
        <f>IF(AL49="","",VLOOKUP(AL49,'【記載例】シフト記号表（勤務時間帯）'!$C$6:$L$47,10,FALSE))</f>
        <v>7.9999999999999982</v>
      </c>
      <c r="AM50" s="159" t="str">
        <f>IF(AM49="","",VLOOKUP(AM49,'【記載例】シフト記号表（勤務時間帯）'!$C$6:$L$47,10,FALSE))</f>
        <v/>
      </c>
      <c r="AN50" s="160">
        <f>IF(AN49="","",VLOOKUP(AN49,'【記載例】シフト記号表（勤務時間帯）'!$C$6:$L$47,10,FALSE))</f>
        <v>8</v>
      </c>
      <c r="AO50" s="158">
        <f>IF(AO49="","",VLOOKUP(AO49,'【記載例】シフト記号表（勤務時間帯）'!$C$6:$L$47,10,FALSE))</f>
        <v>8</v>
      </c>
      <c r="AP50" s="159">
        <f>IF(AP49="","",VLOOKUP(AP49,'【記載例】シフト記号表（勤務時間帯）'!$C$6:$L$47,10,FALSE))</f>
        <v>8</v>
      </c>
      <c r="AQ50" s="159">
        <f>IF(AQ49="","",VLOOKUP(AQ49,'【記載例】シフト記号表（勤務時間帯）'!$C$6:$L$47,10,FALSE))</f>
        <v>7.9999999999999982</v>
      </c>
      <c r="AR50" s="159" t="str">
        <f>IF(AR49="","",VLOOKUP(AR49,'【記載例】シフト記号表（勤務時間帯）'!$C$6:$L$47,10,FALSE))</f>
        <v/>
      </c>
      <c r="AS50" s="159">
        <f>IF(AS49="","",VLOOKUP(AS49,'【記載例】シフト記号表（勤務時間帯）'!$C$6:$L$47,10,FALSE))</f>
        <v>8</v>
      </c>
      <c r="AT50" s="159">
        <f>IF(AT49="","",VLOOKUP(AT49,'【記載例】シフト記号表（勤務時間帯）'!$C$6:$L$47,10,FALSE))</f>
        <v>8</v>
      </c>
      <c r="AU50" s="160" t="str">
        <f>IF(AU49="","",VLOOKUP(AU49,'【記載例】シフト記号表（勤務時間帯）'!$C$6:$L$47,10,FALSE))</f>
        <v/>
      </c>
      <c r="AV50" s="158" t="str">
        <f>IF(AV49="","",VLOOKUP(AV49,'【記載例】シフト記号表（勤務時間帯）'!$C$6:$L$47,10,FALSE))</f>
        <v/>
      </c>
      <c r="AW50" s="159">
        <f>IF(AW49="","",VLOOKUP(AW49,'【記載例】シフト記号表（勤務時間帯）'!$C$6:$L$47,10,FALSE))</f>
        <v>8</v>
      </c>
      <c r="AX50" s="159">
        <f>IF(AX49="","",VLOOKUP(AX49,'【記載例】シフト記号表（勤務時間帯）'!$C$6:$L$47,10,FALSE))</f>
        <v>8</v>
      </c>
      <c r="AY50" s="159">
        <f>IF(AY49="","",VLOOKUP(AY49,'【記載例】シフト記号表（勤務時間帯）'!$C$6:$L$47,10,FALSE))</f>
        <v>7.9999999999999982</v>
      </c>
      <c r="AZ50" s="159">
        <f>IF(AZ49="","",VLOOKUP(AZ49,'【記載例】シフト記号表（勤務時間帯）'!$C$6:$L$47,10,FALSE))</f>
        <v>8</v>
      </c>
      <c r="BA50" s="159">
        <f>IF(BA49="","",VLOOKUP(BA49,'【記載例】シフト記号表（勤務時間帯）'!$C$6:$L$47,10,FALSE))</f>
        <v>8</v>
      </c>
      <c r="BB50" s="160" t="str">
        <f>IF(BB49="","",VLOOKUP(BB49,'【記載例】シフト記号表（勤務時間帯）'!$C$6:$L$47,10,FALSE))</f>
        <v/>
      </c>
      <c r="BC50" s="158" t="str">
        <f>IF(BC49="","",VLOOKUP(BC49,'【記載例】シフト記号表（勤務時間帯）'!$C$6:$L$47,10,FALSE))</f>
        <v/>
      </c>
      <c r="BD50" s="159" t="str">
        <f>IF(BD49="","",VLOOKUP(BD49,'【記載例】シフト記号表（勤務時間帯）'!$C$6:$L$47,10,FALSE))</f>
        <v/>
      </c>
      <c r="BE50" s="159" t="str">
        <f>IF(BE49="","",VLOOKUP(BE49,'【記載例】シフト記号表（勤務時間帯）'!$C$6:$L$47,10,FALSE))</f>
        <v/>
      </c>
      <c r="BF50" s="1047">
        <f>IF($BI$3="４週",SUM(AA50:BB50),IF($BI$3="暦月",SUM(AA50:BE50),""))</f>
        <v>160</v>
      </c>
      <c r="BG50" s="1048"/>
      <c r="BH50" s="1049">
        <f>IF($BI$3="４週",BF50/4,IF($BI$3="暦月",(BF50/($BI$8/7)),""))</f>
        <v>40</v>
      </c>
      <c r="BI50" s="1048"/>
      <c r="BJ50" s="1044"/>
      <c r="BK50" s="1045"/>
      <c r="BL50" s="1045"/>
      <c r="BM50" s="1045"/>
      <c r="BN50" s="1046"/>
    </row>
    <row r="51" spans="2:66" ht="20.25" customHeight="1" x14ac:dyDescent="0.15">
      <c r="B51" s="1007">
        <f>B49+1</f>
        <v>18</v>
      </c>
      <c r="C51" s="1009"/>
      <c r="D51" s="1011" t="s">
        <v>235</v>
      </c>
      <c r="E51" s="1012"/>
      <c r="F51" s="1013"/>
      <c r="G51" s="1017" t="s">
        <v>223</v>
      </c>
      <c r="H51" s="1018"/>
      <c r="I51" s="153"/>
      <c r="J51" s="154"/>
      <c r="K51" s="153"/>
      <c r="L51" s="154"/>
      <c r="M51" s="1021" t="s">
        <v>189</v>
      </c>
      <c r="N51" s="1022"/>
      <c r="O51" s="1025" t="s">
        <v>228</v>
      </c>
      <c r="P51" s="1026"/>
      <c r="Q51" s="1026"/>
      <c r="R51" s="1018"/>
      <c r="S51" s="986" t="s">
        <v>239</v>
      </c>
      <c r="T51" s="987"/>
      <c r="U51" s="987"/>
      <c r="V51" s="987"/>
      <c r="W51" s="988"/>
      <c r="X51" s="173" t="s">
        <v>192</v>
      </c>
      <c r="Z51" s="174"/>
      <c r="AA51" s="166" t="s">
        <v>240</v>
      </c>
      <c r="AB51" s="167"/>
      <c r="AC51" s="167" t="s">
        <v>215</v>
      </c>
      <c r="AD51" s="167" t="s">
        <v>214</v>
      </c>
      <c r="AE51" s="167" t="s">
        <v>214</v>
      </c>
      <c r="AF51" s="167" t="s">
        <v>214</v>
      </c>
      <c r="AG51" s="168"/>
      <c r="AH51" s="166" t="s">
        <v>226</v>
      </c>
      <c r="AI51" s="167" t="s">
        <v>227</v>
      </c>
      <c r="AJ51" s="167" t="s">
        <v>214</v>
      </c>
      <c r="AK51" s="167"/>
      <c r="AL51" s="167" t="s">
        <v>215</v>
      </c>
      <c r="AM51" s="167" t="s">
        <v>215</v>
      </c>
      <c r="AN51" s="168"/>
      <c r="AO51" s="166"/>
      <c r="AP51" s="167" t="s">
        <v>226</v>
      </c>
      <c r="AQ51" s="167" t="s">
        <v>227</v>
      </c>
      <c r="AR51" s="167" t="s">
        <v>214</v>
      </c>
      <c r="AS51" s="167"/>
      <c r="AT51" s="167" t="s">
        <v>215</v>
      </c>
      <c r="AU51" s="168" t="s">
        <v>215</v>
      </c>
      <c r="AV51" s="166" t="s">
        <v>215</v>
      </c>
      <c r="AW51" s="167"/>
      <c r="AX51" s="167" t="s">
        <v>226</v>
      </c>
      <c r="AY51" s="167" t="s">
        <v>227</v>
      </c>
      <c r="AZ51" s="167" t="s">
        <v>214</v>
      </c>
      <c r="BA51" s="167"/>
      <c r="BB51" s="168" t="s">
        <v>215</v>
      </c>
      <c r="BC51" s="166"/>
      <c r="BD51" s="167"/>
      <c r="BE51" s="169"/>
      <c r="BF51" s="992"/>
      <c r="BG51" s="993"/>
      <c r="BH51" s="994"/>
      <c r="BI51" s="995"/>
      <c r="BJ51" s="996"/>
      <c r="BK51" s="997"/>
      <c r="BL51" s="997"/>
      <c r="BM51" s="997"/>
      <c r="BN51" s="998"/>
    </row>
    <row r="52" spans="2:66" ht="20.25" customHeight="1" x14ac:dyDescent="0.15">
      <c r="B52" s="1035"/>
      <c r="C52" s="1036"/>
      <c r="D52" s="1037"/>
      <c r="E52" s="1012"/>
      <c r="F52" s="1013"/>
      <c r="G52" s="1050"/>
      <c r="H52" s="1051"/>
      <c r="I52" s="153"/>
      <c r="J52" s="154" t="str">
        <f>G51</f>
        <v>介護職員</v>
      </c>
      <c r="K52" s="153"/>
      <c r="L52" s="154" t="str">
        <f>M51</f>
        <v>A</v>
      </c>
      <c r="M52" s="1052"/>
      <c r="N52" s="1053"/>
      <c r="O52" s="1054"/>
      <c r="P52" s="1055"/>
      <c r="Q52" s="1055"/>
      <c r="R52" s="1051"/>
      <c r="S52" s="986"/>
      <c r="T52" s="987"/>
      <c r="U52" s="987"/>
      <c r="V52" s="987"/>
      <c r="W52" s="988"/>
      <c r="X52" s="170" t="s">
        <v>195</v>
      </c>
      <c r="Y52" s="171"/>
      <c r="Z52" s="172"/>
      <c r="AA52" s="158">
        <f>IF(AA51="","",VLOOKUP(AA51,'【記載例】シフト記号表（勤務時間帯）'!$C$6:$L$47,10,FALSE))</f>
        <v>8</v>
      </c>
      <c r="AB52" s="159" t="str">
        <f>IF(AB51="","",VLOOKUP(AB51,'【記載例】シフト記号表（勤務時間帯）'!$C$6:$L$47,10,FALSE))</f>
        <v/>
      </c>
      <c r="AC52" s="159">
        <f>IF(AC51="","",VLOOKUP(AC51,'【記載例】シフト記号表（勤務時間帯）'!$C$6:$L$47,10,FALSE))</f>
        <v>8</v>
      </c>
      <c r="AD52" s="159">
        <f>IF(AD51="","",VLOOKUP(AD51,'【記載例】シフト記号表（勤務時間帯）'!$C$6:$L$47,10,FALSE))</f>
        <v>7.9999999999999982</v>
      </c>
      <c r="AE52" s="159">
        <f>IF(AE51="","",VLOOKUP(AE51,'【記載例】シフト記号表（勤務時間帯）'!$C$6:$L$47,10,FALSE))</f>
        <v>7.9999999999999982</v>
      </c>
      <c r="AF52" s="159">
        <f>IF(AF51="","",VLOOKUP(AF51,'【記載例】シフト記号表（勤務時間帯）'!$C$6:$L$47,10,FALSE))</f>
        <v>7.9999999999999982</v>
      </c>
      <c r="AG52" s="160" t="str">
        <f>IF(AG51="","",VLOOKUP(AG51,'【記載例】シフト記号表（勤務時間帯）'!$C$6:$L$47,10,FALSE))</f>
        <v/>
      </c>
      <c r="AH52" s="158">
        <f>IF(AH51="","",VLOOKUP(AH51,'【記載例】シフト記号表（勤務時間帯）'!$C$6:$L$47,10,FALSE))</f>
        <v>8</v>
      </c>
      <c r="AI52" s="159">
        <f>IF(AI51="","",VLOOKUP(AI51,'【記載例】シフト記号表（勤務時間帯）'!$C$6:$L$47,10,FALSE))</f>
        <v>8</v>
      </c>
      <c r="AJ52" s="159">
        <f>IF(AJ51="","",VLOOKUP(AJ51,'【記載例】シフト記号表（勤務時間帯）'!$C$6:$L$47,10,FALSE))</f>
        <v>7.9999999999999982</v>
      </c>
      <c r="AK52" s="159" t="str">
        <f>IF(AK51="","",VLOOKUP(AK51,'【記載例】シフト記号表（勤務時間帯）'!$C$6:$L$47,10,FALSE))</f>
        <v/>
      </c>
      <c r="AL52" s="159">
        <f>IF(AL51="","",VLOOKUP(AL51,'【記載例】シフト記号表（勤務時間帯）'!$C$6:$L$47,10,FALSE))</f>
        <v>8</v>
      </c>
      <c r="AM52" s="159">
        <f>IF(AM51="","",VLOOKUP(AM51,'【記載例】シフト記号表（勤務時間帯）'!$C$6:$L$47,10,FALSE))</f>
        <v>8</v>
      </c>
      <c r="AN52" s="160" t="str">
        <f>IF(AN51="","",VLOOKUP(AN51,'【記載例】シフト記号表（勤務時間帯）'!$C$6:$L$47,10,FALSE))</f>
        <v/>
      </c>
      <c r="AO52" s="158" t="str">
        <f>IF(AO51="","",VLOOKUP(AO51,'【記載例】シフト記号表（勤務時間帯）'!$C$6:$L$47,10,FALSE))</f>
        <v/>
      </c>
      <c r="AP52" s="159">
        <f>IF(AP51="","",VLOOKUP(AP51,'【記載例】シフト記号表（勤務時間帯）'!$C$6:$L$47,10,FALSE))</f>
        <v>8</v>
      </c>
      <c r="AQ52" s="159">
        <f>IF(AQ51="","",VLOOKUP(AQ51,'【記載例】シフト記号表（勤務時間帯）'!$C$6:$L$47,10,FALSE))</f>
        <v>8</v>
      </c>
      <c r="AR52" s="159">
        <f>IF(AR51="","",VLOOKUP(AR51,'【記載例】シフト記号表（勤務時間帯）'!$C$6:$L$47,10,FALSE))</f>
        <v>7.9999999999999982</v>
      </c>
      <c r="AS52" s="159" t="str">
        <f>IF(AS51="","",VLOOKUP(AS51,'【記載例】シフト記号表（勤務時間帯）'!$C$6:$L$47,10,FALSE))</f>
        <v/>
      </c>
      <c r="AT52" s="159">
        <f>IF(AT51="","",VLOOKUP(AT51,'【記載例】シフト記号表（勤務時間帯）'!$C$6:$L$47,10,FALSE))</f>
        <v>8</v>
      </c>
      <c r="AU52" s="160">
        <f>IF(AU51="","",VLOOKUP(AU51,'【記載例】シフト記号表（勤務時間帯）'!$C$6:$L$47,10,FALSE))</f>
        <v>8</v>
      </c>
      <c r="AV52" s="158">
        <f>IF(AV51="","",VLOOKUP(AV51,'【記載例】シフト記号表（勤務時間帯）'!$C$6:$L$47,10,FALSE))</f>
        <v>8</v>
      </c>
      <c r="AW52" s="159" t="str">
        <f>IF(AW51="","",VLOOKUP(AW51,'【記載例】シフト記号表（勤務時間帯）'!$C$6:$L$47,10,FALSE))</f>
        <v/>
      </c>
      <c r="AX52" s="159">
        <f>IF(AX51="","",VLOOKUP(AX51,'【記載例】シフト記号表（勤務時間帯）'!$C$6:$L$47,10,FALSE))</f>
        <v>8</v>
      </c>
      <c r="AY52" s="159">
        <f>IF(AY51="","",VLOOKUP(AY51,'【記載例】シフト記号表（勤務時間帯）'!$C$6:$L$47,10,FALSE))</f>
        <v>8</v>
      </c>
      <c r="AZ52" s="159">
        <f>IF(AZ51="","",VLOOKUP(AZ51,'【記載例】シフト記号表（勤務時間帯）'!$C$6:$L$47,10,FALSE))</f>
        <v>7.9999999999999982</v>
      </c>
      <c r="BA52" s="159" t="str">
        <f>IF(BA51="","",VLOOKUP(BA51,'【記載例】シフト記号表（勤務時間帯）'!$C$6:$L$47,10,FALSE))</f>
        <v/>
      </c>
      <c r="BB52" s="160">
        <f>IF(BB51="","",VLOOKUP(BB51,'【記載例】シフト記号表（勤務時間帯）'!$C$6:$L$47,10,FALSE))</f>
        <v>8</v>
      </c>
      <c r="BC52" s="158" t="str">
        <f>IF(BC51="","",VLOOKUP(BC51,'【記載例】シフト記号表（勤務時間帯）'!$C$6:$L$47,10,FALSE))</f>
        <v/>
      </c>
      <c r="BD52" s="159" t="str">
        <f>IF(BD51="","",VLOOKUP(BD51,'【記載例】シフト記号表（勤務時間帯）'!$C$6:$L$47,10,FALSE))</f>
        <v/>
      </c>
      <c r="BE52" s="159" t="str">
        <f>IF(BE51="","",VLOOKUP(BE51,'【記載例】シフト記号表（勤務時間帯）'!$C$6:$L$47,10,FALSE))</f>
        <v/>
      </c>
      <c r="BF52" s="1047">
        <f>IF($BI$3="４週",SUM(AA52:BB52),IF($BI$3="暦月",SUM(AA52:BE52),""))</f>
        <v>160</v>
      </c>
      <c r="BG52" s="1048"/>
      <c r="BH52" s="1049">
        <f>IF($BI$3="４週",BF52/4,IF($BI$3="暦月",(BF52/($BI$8/7)),""))</f>
        <v>40</v>
      </c>
      <c r="BI52" s="1048"/>
      <c r="BJ52" s="1044"/>
      <c r="BK52" s="1045"/>
      <c r="BL52" s="1045"/>
      <c r="BM52" s="1045"/>
      <c r="BN52" s="1046"/>
    </row>
    <row r="53" spans="2:66" ht="20.25" customHeight="1" x14ac:dyDescent="0.15">
      <c r="B53" s="1007">
        <f>B51+1</f>
        <v>19</v>
      </c>
      <c r="C53" s="1009"/>
      <c r="D53" s="1011" t="s">
        <v>235</v>
      </c>
      <c r="E53" s="1012"/>
      <c r="F53" s="1013"/>
      <c r="G53" s="1017" t="s">
        <v>223</v>
      </c>
      <c r="H53" s="1018"/>
      <c r="I53" s="161"/>
      <c r="J53" s="162"/>
      <c r="K53" s="161"/>
      <c r="L53" s="162"/>
      <c r="M53" s="1021" t="s">
        <v>197</v>
      </c>
      <c r="N53" s="1022"/>
      <c r="O53" s="1025" t="s">
        <v>228</v>
      </c>
      <c r="P53" s="1026"/>
      <c r="Q53" s="1026"/>
      <c r="R53" s="1018"/>
      <c r="S53" s="986" t="s">
        <v>241</v>
      </c>
      <c r="T53" s="987"/>
      <c r="U53" s="987"/>
      <c r="V53" s="987"/>
      <c r="W53" s="988"/>
      <c r="X53" s="163" t="s">
        <v>192</v>
      </c>
      <c r="Y53" s="164"/>
      <c r="Z53" s="165"/>
      <c r="AA53" s="166" t="s">
        <v>215</v>
      </c>
      <c r="AB53" s="167"/>
      <c r="AC53" s="167"/>
      <c r="AD53" s="167" t="s">
        <v>215</v>
      </c>
      <c r="AE53" s="167"/>
      <c r="AF53" s="167" t="s">
        <v>215</v>
      </c>
      <c r="AG53" s="168" t="s">
        <v>215</v>
      </c>
      <c r="AH53" s="166"/>
      <c r="AI53" s="167" t="s">
        <v>215</v>
      </c>
      <c r="AJ53" s="167"/>
      <c r="AK53" s="167"/>
      <c r="AL53" s="167" t="s">
        <v>215</v>
      </c>
      <c r="AM53" s="167" t="s">
        <v>214</v>
      </c>
      <c r="AN53" s="168" t="s">
        <v>214</v>
      </c>
      <c r="AO53" s="166" t="s">
        <v>215</v>
      </c>
      <c r="AP53" s="167"/>
      <c r="AQ53" s="167" t="s">
        <v>215</v>
      </c>
      <c r="AR53" s="167"/>
      <c r="AS53" s="167" t="s">
        <v>215</v>
      </c>
      <c r="AT53" s="167"/>
      <c r="AU53" s="168" t="s">
        <v>214</v>
      </c>
      <c r="AV53" s="166" t="s">
        <v>214</v>
      </c>
      <c r="AW53" s="167" t="s">
        <v>215</v>
      </c>
      <c r="AX53" s="167"/>
      <c r="AY53" s="167" t="s">
        <v>215</v>
      </c>
      <c r="AZ53" s="167"/>
      <c r="BA53" s="167" t="s">
        <v>214</v>
      </c>
      <c r="BB53" s="168"/>
      <c r="BC53" s="166"/>
      <c r="BD53" s="167"/>
      <c r="BE53" s="169"/>
      <c r="BF53" s="992"/>
      <c r="BG53" s="993"/>
      <c r="BH53" s="994"/>
      <c r="BI53" s="995"/>
      <c r="BJ53" s="996"/>
      <c r="BK53" s="997"/>
      <c r="BL53" s="997"/>
      <c r="BM53" s="997"/>
      <c r="BN53" s="998"/>
    </row>
    <row r="54" spans="2:66" ht="20.25" customHeight="1" x14ac:dyDescent="0.15">
      <c r="B54" s="1035"/>
      <c r="C54" s="1036"/>
      <c r="D54" s="1037"/>
      <c r="E54" s="1012"/>
      <c r="F54" s="1013"/>
      <c r="G54" s="1050"/>
      <c r="H54" s="1051"/>
      <c r="I54" s="153"/>
      <c r="J54" s="154" t="str">
        <f>G53</f>
        <v>介護職員</v>
      </c>
      <c r="K54" s="153"/>
      <c r="L54" s="154" t="str">
        <f>M53</f>
        <v>C</v>
      </c>
      <c r="M54" s="1052"/>
      <c r="N54" s="1053"/>
      <c r="O54" s="1054"/>
      <c r="P54" s="1055"/>
      <c r="Q54" s="1055"/>
      <c r="R54" s="1051"/>
      <c r="S54" s="986"/>
      <c r="T54" s="987"/>
      <c r="U54" s="987"/>
      <c r="V54" s="987"/>
      <c r="W54" s="988"/>
      <c r="X54" s="170" t="s">
        <v>195</v>
      </c>
      <c r="Y54" s="156"/>
      <c r="Z54" s="157"/>
      <c r="AA54" s="158">
        <f>IF(AA53="","",VLOOKUP(AA53,'【記載例】シフト記号表（勤務時間帯）'!$C$6:$L$47,10,FALSE))</f>
        <v>8</v>
      </c>
      <c r="AB54" s="159" t="str">
        <f>IF(AB53="","",VLOOKUP(AB53,'【記載例】シフト記号表（勤務時間帯）'!$C$6:$L$47,10,FALSE))</f>
        <v/>
      </c>
      <c r="AC54" s="159" t="str">
        <f>IF(AC53="","",VLOOKUP(AC53,'【記載例】シフト記号表（勤務時間帯）'!$C$6:$L$47,10,FALSE))</f>
        <v/>
      </c>
      <c r="AD54" s="159">
        <f>IF(AD53="","",VLOOKUP(AD53,'【記載例】シフト記号表（勤務時間帯）'!$C$6:$L$47,10,FALSE))</f>
        <v>8</v>
      </c>
      <c r="AE54" s="159" t="str">
        <f>IF(AE53="","",VLOOKUP(AE53,'【記載例】シフト記号表（勤務時間帯）'!$C$6:$L$47,10,FALSE))</f>
        <v/>
      </c>
      <c r="AF54" s="159">
        <f>IF(AF53="","",VLOOKUP(AF53,'【記載例】シフト記号表（勤務時間帯）'!$C$6:$L$47,10,FALSE))</f>
        <v>8</v>
      </c>
      <c r="AG54" s="160">
        <f>IF(AG53="","",VLOOKUP(AG53,'【記載例】シフト記号表（勤務時間帯）'!$C$6:$L$47,10,FALSE))</f>
        <v>8</v>
      </c>
      <c r="AH54" s="158" t="str">
        <f>IF(AH53="","",VLOOKUP(AH53,'【記載例】シフト記号表（勤務時間帯）'!$C$6:$L$47,10,FALSE))</f>
        <v/>
      </c>
      <c r="AI54" s="159">
        <f>IF(AI53="","",VLOOKUP(AI53,'【記載例】シフト記号表（勤務時間帯）'!$C$6:$L$47,10,FALSE))</f>
        <v>8</v>
      </c>
      <c r="AJ54" s="159" t="str">
        <f>IF(AJ53="","",VLOOKUP(AJ53,'【記載例】シフト記号表（勤務時間帯）'!$C$6:$L$47,10,FALSE))</f>
        <v/>
      </c>
      <c r="AK54" s="159" t="str">
        <f>IF(AK53="","",VLOOKUP(AK53,'【記載例】シフト記号表（勤務時間帯）'!$C$6:$L$47,10,FALSE))</f>
        <v/>
      </c>
      <c r="AL54" s="159">
        <f>IF(AL53="","",VLOOKUP(AL53,'【記載例】シフト記号表（勤務時間帯）'!$C$6:$L$47,10,FALSE))</f>
        <v>8</v>
      </c>
      <c r="AM54" s="159">
        <f>IF(AM53="","",VLOOKUP(AM53,'【記載例】シフト記号表（勤務時間帯）'!$C$6:$L$47,10,FALSE))</f>
        <v>7.9999999999999982</v>
      </c>
      <c r="AN54" s="160">
        <f>IF(AN53="","",VLOOKUP(AN53,'【記載例】シフト記号表（勤務時間帯）'!$C$6:$L$47,10,FALSE))</f>
        <v>7.9999999999999982</v>
      </c>
      <c r="AO54" s="158">
        <f>IF(AO53="","",VLOOKUP(AO53,'【記載例】シフト記号表（勤務時間帯）'!$C$6:$L$47,10,FALSE))</f>
        <v>8</v>
      </c>
      <c r="AP54" s="159" t="str">
        <f>IF(AP53="","",VLOOKUP(AP53,'【記載例】シフト記号表（勤務時間帯）'!$C$6:$L$47,10,FALSE))</f>
        <v/>
      </c>
      <c r="AQ54" s="159">
        <f>IF(AQ53="","",VLOOKUP(AQ53,'【記載例】シフト記号表（勤務時間帯）'!$C$6:$L$47,10,FALSE))</f>
        <v>8</v>
      </c>
      <c r="AR54" s="159" t="str">
        <f>IF(AR53="","",VLOOKUP(AR53,'【記載例】シフト記号表（勤務時間帯）'!$C$6:$L$47,10,FALSE))</f>
        <v/>
      </c>
      <c r="AS54" s="159">
        <f>IF(AS53="","",VLOOKUP(AS53,'【記載例】シフト記号表（勤務時間帯）'!$C$6:$L$47,10,FALSE))</f>
        <v>8</v>
      </c>
      <c r="AT54" s="159" t="str">
        <f>IF(AT53="","",VLOOKUP(AT53,'【記載例】シフト記号表（勤務時間帯）'!$C$6:$L$47,10,FALSE))</f>
        <v/>
      </c>
      <c r="AU54" s="160">
        <f>IF(AU53="","",VLOOKUP(AU53,'【記載例】シフト記号表（勤務時間帯）'!$C$6:$L$47,10,FALSE))</f>
        <v>7.9999999999999982</v>
      </c>
      <c r="AV54" s="158">
        <f>IF(AV53="","",VLOOKUP(AV53,'【記載例】シフト記号表（勤務時間帯）'!$C$6:$L$47,10,FALSE))</f>
        <v>7.9999999999999982</v>
      </c>
      <c r="AW54" s="159">
        <f>IF(AW53="","",VLOOKUP(AW53,'【記載例】シフト記号表（勤務時間帯）'!$C$6:$L$47,10,FALSE))</f>
        <v>8</v>
      </c>
      <c r="AX54" s="159" t="str">
        <f>IF(AX53="","",VLOOKUP(AX53,'【記載例】シフト記号表（勤務時間帯）'!$C$6:$L$47,10,FALSE))</f>
        <v/>
      </c>
      <c r="AY54" s="159">
        <f>IF(AY53="","",VLOOKUP(AY53,'【記載例】シフト記号表（勤務時間帯）'!$C$6:$L$47,10,FALSE))</f>
        <v>8</v>
      </c>
      <c r="AZ54" s="159" t="str">
        <f>IF(AZ53="","",VLOOKUP(AZ53,'【記載例】シフト記号表（勤務時間帯）'!$C$6:$L$47,10,FALSE))</f>
        <v/>
      </c>
      <c r="BA54" s="159">
        <f>IF(BA53="","",VLOOKUP(BA53,'【記載例】シフト記号表（勤務時間帯）'!$C$6:$L$47,10,FALSE))</f>
        <v>7.9999999999999982</v>
      </c>
      <c r="BB54" s="160" t="str">
        <f>IF(BB53="","",VLOOKUP(BB53,'【記載例】シフト記号表（勤務時間帯）'!$C$6:$L$47,10,FALSE))</f>
        <v/>
      </c>
      <c r="BC54" s="158" t="str">
        <f>IF(BC53="","",VLOOKUP(BC53,'【記載例】シフト記号表（勤務時間帯）'!$C$6:$L$47,10,FALSE))</f>
        <v/>
      </c>
      <c r="BD54" s="159" t="str">
        <f>IF(BD53="","",VLOOKUP(BD53,'【記載例】シフト記号表（勤務時間帯）'!$C$6:$L$47,10,FALSE))</f>
        <v/>
      </c>
      <c r="BE54" s="159" t="str">
        <f>IF(BE53="","",VLOOKUP(BE53,'【記載例】シフト記号表（勤務時間帯）'!$C$6:$L$47,10,FALSE))</f>
        <v/>
      </c>
      <c r="BF54" s="1047">
        <f>IF($BI$3="４週",SUM(AA54:BB54),IF($BI$3="暦月",SUM(AA54:BE54),""))</f>
        <v>128</v>
      </c>
      <c r="BG54" s="1048"/>
      <c r="BH54" s="1049">
        <f>IF($BI$3="４週",BF54/4,IF($BI$3="暦月",(BF54/($BI$8/7)),""))</f>
        <v>32</v>
      </c>
      <c r="BI54" s="1048"/>
      <c r="BJ54" s="1044"/>
      <c r="BK54" s="1045"/>
      <c r="BL54" s="1045"/>
      <c r="BM54" s="1045"/>
      <c r="BN54" s="1046"/>
    </row>
    <row r="55" spans="2:66" ht="20.25" customHeight="1" x14ac:dyDescent="0.15">
      <c r="B55" s="1007">
        <f>B53+1</f>
        <v>20</v>
      </c>
      <c r="C55" s="1009" t="s">
        <v>221</v>
      </c>
      <c r="D55" s="1011" t="s">
        <v>242</v>
      </c>
      <c r="E55" s="1012"/>
      <c r="F55" s="1013"/>
      <c r="G55" s="1017" t="s">
        <v>223</v>
      </c>
      <c r="H55" s="1018"/>
      <c r="I55" s="161"/>
      <c r="J55" s="162"/>
      <c r="K55" s="161"/>
      <c r="L55" s="162"/>
      <c r="M55" s="1021" t="s">
        <v>189</v>
      </c>
      <c r="N55" s="1022"/>
      <c r="O55" s="1025" t="s">
        <v>224</v>
      </c>
      <c r="P55" s="1026"/>
      <c r="Q55" s="1026"/>
      <c r="R55" s="1018"/>
      <c r="S55" s="986" t="s">
        <v>243</v>
      </c>
      <c r="T55" s="987"/>
      <c r="U55" s="987"/>
      <c r="V55" s="987"/>
      <c r="W55" s="988"/>
      <c r="X55" s="163" t="s">
        <v>192</v>
      </c>
      <c r="Y55" s="164"/>
      <c r="Z55" s="165"/>
      <c r="AA55" s="166" t="s">
        <v>226</v>
      </c>
      <c r="AB55" s="167" t="s">
        <v>227</v>
      </c>
      <c r="AC55" s="167" t="s">
        <v>214</v>
      </c>
      <c r="AD55" s="167" t="s">
        <v>214</v>
      </c>
      <c r="AE55" s="167"/>
      <c r="AF55" s="167" t="s">
        <v>215</v>
      </c>
      <c r="AG55" s="168"/>
      <c r="AH55" s="166"/>
      <c r="AI55" s="167" t="s">
        <v>226</v>
      </c>
      <c r="AJ55" s="167" t="s">
        <v>227</v>
      </c>
      <c r="AK55" s="167" t="s">
        <v>214</v>
      </c>
      <c r="AL55" s="167" t="s">
        <v>214</v>
      </c>
      <c r="AM55" s="167"/>
      <c r="AN55" s="168" t="s">
        <v>215</v>
      </c>
      <c r="AO55" s="166" t="s">
        <v>215</v>
      </c>
      <c r="AP55" s="167"/>
      <c r="AQ55" s="167" t="s">
        <v>226</v>
      </c>
      <c r="AR55" s="167" t="s">
        <v>227</v>
      </c>
      <c r="AS55" s="167" t="s">
        <v>214</v>
      </c>
      <c r="AT55" s="167" t="s">
        <v>214</v>
      </c>
      <c r="AU55" s="168"/>
      <c r="AV55" s="166" t="s">
        <v>215</v>
      </c>
      <c r="AW55" s="167"/>
      <c r="AX55" s="167"/>
      <c r="AY55" s="167" t="s">
        <v>226</v>
      </c>
      <c r="AZ55" s="167" t="s">
        <v>227</v>
      </c>
      <c r="BA55" s="167" t="s">
        <v>214</v>
      </c>
      <c r="BB55" s="168" t="s">
        <v>214</v>
      </c>
      <c r="BC55" s="166"/>
      <c r="BD55" s="167"/>
      <c r="BE55" s="169"/>
      <c r="BF55" s="992"/>
      <c r="BG55" s="993"/>
      <c r="BH55" s="994"/>
      <c r="BI55" s="995"/>
      <c r="BJ55" s="996"/>
      <c r="BK55" s="997"/>
      <c r="BL55" s="997"/>
      <c r="BM55" s="997"/>
      <c r="BN55" s="998"/>
    </row>
    <row r="56" spans="2:66" ht="20.25" customHeight="1" x14ac:dyDescent="0.15">
      <c r="B56" s="1035"/>
      <c r="C56" s="1036"/>
      <c r="D56" s="1037"/>
      <c r="E56" s="1012"/>
      <c r="F56" s="1013"/>
      <c r="G56" s="1050"/>
      <c r="H56" s="1051"/>
      <c r="I56" s="153"/>
      <c r="J56" s="154" t="str">
        <f>G55</f>
        <v>介護職員</v>
      </c>
      <c r="K56" s="153"/>
      <c r="L56" s="154" t="str">
        <f>M55</f>
        <v>A</v>
      </c>
      <c r="M56" s="1052"/>
      <c r="N56" s="1053"/>
      <c r="O56" s="1054"/>
      <c r="P56" s="1055"/>
      <c r="Q56" s="1055"/>
      <c r="R56" s="1051"/>
      <c r="S56" s="986"/>
      <c r="T56" s="987"/>
      <c r="U56" s="987"/>
      <c r="V56" s="987"/>
      <c r="W56" s="988"/>
      <c r="X56" s="170" t="s">
        <v>195</v>
      </c>
      <c r="Y56" s="171"/>
      <c r="Z56" s="172"/>
      <c r="AA56" s="158">
        <f>IF(AA55="","",VLOOKUP(AA55,'【記載例】シフト記号表（勤務時間帯）'!$C$6:$L$47,10,FALSE))</f>
        <v>8</v>
      </c>
      <c r="AB56" s="159">
        <f>IF(AB55="","",VLOOKUP(AB55,'【記載例】シフト記号表（勤務時間帯）'!$C$6:$L$47,10,FALSE))</f>
        <v>8</v>
      </c>
      <c r="AC56" s="159">
        <f>IF(AC55="","",VLOOKUP(AC55,'【記載例】シフト記号表（勤務時間帯）'!$C$6:$L$47,10,FALSE))</f>
        <v>7.9999999999999982</v>
      </c>
      <c r="AD56" s="159">
        <f>IF(AD55="","",VLOOKUP(AD55,'【記載例】シフト記号表（勤務時間帯）'!$C$6:$L$47,10,FALSE))</f>
        <v>7.9999999999999982</v>
      </c>
      <c r="AE56" s="159" t="str">
        <f>IF(AE55="","",VLOOKUP(AE55,'【記載例】シフト記号表（勤務時間帯）'!$C$6:$L$47,10,FALSE))</f>
        <v/>
      </c>
      <c r="AF56" s="159">
        <f>IF(AF55="","",VLOOKUP(AF55,'【記載例】シフト記号表（勤務時間帯）'!$C$6:$L$47,10,FALSE))</f>
        <v>8</v>
      </c>
      <c r="AG56" s="160" t="str">
        <f>IF(AG55="","",VLOOKUP(AG55,'【記載例】シフト記号表（勤務時間帯）'!$C$6:$L$47,10,FALSE))</f>
        <v/>
      </c>
      <c r="AH56" s="158" t="str">
        <f>IF(AH55="","",VLOOKUP(AH55,'【記載例】シフト記号表（勤務時間帯）'!$C$6:$L$47,10,FALSE))</f>
        <v/>
      </c>
      <c r="AI56" s="159">
        <f>IF(AI55="","",VLOOKUP(AI55,'【記載例】シフト記号表（勤務時間帯）'!$C$6:$L$47,10,FALSE))</f>
        <v>8</v>
      </c>
      <c r="AJ56" s="159">
        <f>IF(AJ55="","",VLOOKUP(AJ55,'【記載例】シフト記号表（勤務時間帯）'!$C$6:$L$47,10,FALSE))</f>
        <v>8</v>
      </c>
      <c r="AK56" s="159">
        <f>IF(AK55="","",VLOOKUP(AK55,'【記載例】シフト記号表（勤務時間帯）'!$C$6:$L$47,10,FALSE))</f>
        <v>7.9999999999999982</v>
      </c>
      <c r="AL56" s="159">
        <f>IF(AL55="","",VLOOKUP(AL55,'【記載例】シフト記号表（勤務時間帯）'!$C$6:$L$47,10,FALSE))</f>
        <v>7.9999999999999982</v>
      </c>
      <c r="AM56" s="159" t="str">
        <f>IF(AM55="","",VLOOKUP(AM55,'【記載例】シフト記号表（勤務時間帯）'!$C$6:$L$47,10,FALSE))</f>
        <v/>
      </c>
      <c r="AN56" s="160">
        <f>IF(AN55="","",VLOOKUP(AN55,'【記載例】シフト記号表（勤務時間帯）'!$C$6:$L$47,10,FALSE))</f>
        <v>8</v>
      </c>
      <c r="AO56" s="158">
        <f>IF(AO55="","",VLOOKUP(AO55,'【記載例】シフト記号表（勤務時間帯）'!$C$6:$L$47,10,FALSE))</f>
        <v>8</v>
      </c>
      <c r="AP56" s="159" t="str">
        <f>IF(AP55="","",VLOOKUP(AP55,'【記載例】シフト記号表（勤務時間帯）'!$C$6:$L$47,10,FALSE))</f>
        <v/>
      </c>
      <c r="AQ56" s="159">
        <f>IF(AQ55="","",VLOOKUP(AQ55,'【記載例】シフト記号表（勤務時間帯）'!$C$6:$L$47,10,FALSE))</f>
        <v>8</v>
      </c>
      <c r="AR56" s="159">
        <f>IF(AR55="","",VLOOKUP(AR55,'【記載例】シフト記号表（勤務時間帯）'!$C$6:$L$47,10,FALSE))</f>
        <v>8</v>
      </c>
      <c r="AS56" s="159">
        <f>IF(AS55="","",VLOOKUP(AS55,'【記載例】シフト記号表（勤務時間帯）'!$C$6:$L$47,10,FALSE))</f>
        <v>7.9999999999999982</v>
      </c>
      <c r="AT56" s="159">
        <f>IF(AT55="","",VLOOKUP(AT55,'【記載例】シフト記号表（勤務時間帯）'!$C$6:$L$47,10,FALSE))</f>
        <v>7.9999999999999982</v>
      </c>
      <c r="AU56" s="160" t="str">
        <f>IF(AU55="","",VLOOKUP(AU55,'【記載例】シフト記号表（勤務時間帯）'!$C$6:$L$47,10,FALSE))</f>
        <v/>
      </c>
      <c r="AV56" s="158">
        <f>IF(AV55="","",VLOOKUP(AV55,'【記載例】シフト記号表（勤務時間帯）'!$C$6:$L$47,10,FALSE))</f>
        <v>8</v>
      </c>
      <c r="AW56" s="159" t="str">
        <f>IF(AW55="","",VLOOKUP(AW55,'【記載例】シフト記号表（勤務時間帯）'!$C$6:$L$47,10,FALSE))</f>
        <v/>
      </c>
      <c r="AX56" s="159" t="str">
        <f>IF(AX55="","",VLOOKUP(AX55,'【記載例】シフト記号表（勤務時間帯）'!$C$6:$L$47,10,FALSE))</f>
        <v/>
      </c>
      <c r="AY56" s="159">
        <f>IF(AY55="","",VLOOKUP(AY55,'【記載例】シフト記号表（勤務時間帯）'!$C$6:$L$47,10,FALSE))</f>
        <v>8</v>
      </c>
      <c r="AZ56" s="159">
        <f>IF(AZ55="","",VLOOKUP(AZ55,'【記載例】シフト記号表（勤務時間帯）'!$C$6:$L$47,10,FALSE))</f>
        <v>8</v>
      </c>
      <c r="BA56" s="159">
        <f>IF(BA55="","",VLOOKUP(BA55,'【記載例】シフト記号表（勤務時間帯）'!$C$6:$L$47,10,FALSE))</f>
        <v>7.9999999999999982</v>
      </c>
      <c r="BB56" s="160">
        <f>IF(BB55="","",VLOOKUP(BB55,'【記載例】シフト記号表（勤務時間帯）'!$C$6:$L$47,10,FALSE))</f>
        <v>7.9999999999999982</v>
      </c>
      <c r="BC56" s="158" t="str">
        <f>IF(BC55="","",VLOOKUP(BC55,'【記載例】シフト記号表（勤務時間帯）'!$C$6:$L$47,10,FALSE))</f>
        <v/>
      </c>
      <c r="BD56" s="159" t="str">
        <f>IF(BD55="","",VLOOKUP(BD55,'【記載例】シフト記号表（勤務時間帯）'!$C$6:$L$47,10,FALSE))</f>
        <v/>
      </c>
      <c r="BE56" s="159" t="str">
        <f>IF(BE55="","",VLOOKUP(BE55,'【記載例】シフト記号表（勤務時間帯）'!$C$6:$L$47,10,FALSE))</f>
        <v/>
      </c>
      <c r="BF56" s="1047">
        <f>IF($BI$3="４週",SUM(AA56:BB56),IF($BI$3="暦月",SUM(AA56:BE56),""))</f>
        <v>160</v>
      </c>
      <c r="BG56" s="1048"/>
      <c r="BH56" s="1049">
        <f>IF($BI$3="４週",BF56/4,IF($BI$3="暦月",(BF56/($BI$8/7)),""))</f>
        <v>40</v>
      </c>
      <c r="BI56" s="1048"/>
      <c r="BJ56" s="1044"/>
      <c r="BK56" s="1045"/>
      <c r="BL56" s="1045"/>
      <c r="BM56" s="1045"/>
      <c r="BN56" s="1046"/>
    </row>
    <row r="57" spans="2:66" ht="20.25" customHeight="1" x14ac:dyDescent="0.15">
      <c r="B57" s="1007">
        <f>B55+1</f>
        <v>21</v>
      </c>
      <c r="C57" s="1009"/>
      <c r="D57" s="1011" t="s">
        <v>242</v>
      </c>
      <c r="E57" s="1012"/>
      <c r="F57" s="1013"/>
      <c r="G57" s="1017" t="s">
        <v>223</v>
      </c>
      <c r="H57" s="1018"/>
      <c r="I57" s="153"/>
      <c r="J57" s="154"/>
      <c r="K57" s="153"/>
      <c r="L57" s="154"/>
      <c r="M57" s="1021" t="s">
        <v>189</v>
      </c>
      <c r="N57" s="1022"/>
      <c r="O57" s="1025" t="s">
        <v>228</v>
      </c>
      <c r="P57" s="1026"/>
      <c r="Q57" s="1026"/>
      <c r="R57" s="1018"/>
      <c r="S57" s="986" t="s">
        <v>244</v>
      </c>
      <c r="T57" s="987"/>
      <c r="U57" s="987"/>
      <c r="V57" s="987"/>
      <c r="W57" s="988"/>
      <c r="X57" s="173" t="s">
        <v>192</v>
      </c>
      <c r="Z57" s="174"/>
      <c r="AA57" s="166"/>
      <c r="AB57" s="167" t="s">
        <v>226</v>
      </c>
      <c r="AC57" s="167" t="s">
        <v>227</v>
      </c>
      <c r="AD57" s="167" t="s">
        <v>215</v>
      </c>
      <c r="AE57" s="167" t="s">
        <v>214</v>
      </c>
      <c r="AF57" s="167"/>
      <c r="AG57" s="168" t="s">
        <v>215</v>
      </c>
      <c r="AH57" s="166" t="s">
        <v>215</v>
      </c>
      <c r="AI57" s="167"/>
      <c r="AJ57" s="167" t="s">
        <v>226</v>
      </c>
      <c r="AK57" s="167" t="s">
        <v>227</v>
      </c>
      <c r="AL57" s="167" t="s">
        <v>215</v>
      </c>
      <c r="AM57" s="167" t="s">
        <v>214</v>
      </c>
      <c r="AN57" s="168"/>
      <c r="AO57" s="166" t="s">
        <v>215</v>
      </c>
      <c r="AP57" s="167" t="s">
        <v>214</v>
      </c>
      <c r="AQ57" s="167"/>
      <c r="AR57" s="167" t="s">
        <v>226</v>
      </c>
      <c r="AS57" s="167" t="s">
        <v>227</v>
      </c>
      <c r="AT57" s="167" t="s">
        <v>215</v>
      </c>
      <c r="AU57" s="168"/>
      <c r="AV57" s="166"/>
      <c r="AW57" s="167" t="s">
        <v>215</v>
      </c>
      <c r="AX57" s="167" t="s">
        <v>214</v>
      </c>
      <c r="AY57" s="167"/>
      <c r="AZ57" s="167" t="s">
        <v>226</v>
      </c>
      <c r="BA57" s="167" t="s">
        <v>227</v>
      </c>
      <c r="BB57" s="168" t="s">
        <v>215</v>
      </c>
      <c r="BC57" s="166"/>
      <c r="BD57" s="167"/>
      <c r="BE57" s="169"/>
      <c r="BF57" s="992"/>
      <c r="BG57" s="993"/>
      <c r="BH57" s="994"/>
      <c r="BI57" s="995"/>
      <c r="BJ57" s="996"/>
      <c r="BK57" s="997"/>
      <c r="BL57" s="997"/>
      <c r="BM57" s="997"/>
      <c r="BN57" s="998"/>
    </row>
    <row r="58" spans="2:66" ht="20.25" customHeight="1" x14ac:dyDescent="0.15">
      <c r="B58" s="1035"/>
      <c r="C58" s="1036"/>
      <c r="D58" s="1037"/>
      <c r="E58" s="1012"/>
      <c r="F58" s="1013"/>
      <c r="G58" s="1050"/>
      <c r="H58" s="1051"/>
      <c r="I58" s="153"/>
      <c r="J58" s="154" t="str">
        <f>G57</f>
        <v>介護職員</v>
      </c>
      <c r="K58" s="153"/>
      <c r="L58" s="154" t="str">
        <f>M57</f>
        <v>A</v>
      </c>
      <c r="M58" s="1052"/>
      <c r="N58" s="1053"/>
      <c r="O58" s="1054"/>
      <c r="P58" s="1055"/>
      <c r="Q58" s="1055"/>
      <c r="R58" s="1051"/>
      <c r="S58" s="986"/>
      <c r="T58" s="987"/>
      <c r="U58" s="987"/>
      <c r="V58" s="987"/>
      <c r="W58" s="988"/>
      <c r="X58" s="170" t="s">
        <v>195</v>
      </c>
      <c r="Y58" s="171"/>
      <c r="Z58" s="172"/>
      <c r="AA58" s="158" t="str">
        <f>IF(AA57="","",VLOOKUP(AA57,'【記載例】シフト記号表（勤務時間帯）'!$C$6:$L$47,10,FALSE))</f>
        <v/>
      </c>
      <c r="AB58" s="159">
        <f>IF(AB57="","",VLOOKUP(AB57,'【記載例】シフト記号表（勤務時間帯）'!$C$6:$L$47,10,FALSE))</f>
        <v>8</v>
      </c>
      <c r="AC58" s="159">
        <f>IF(AC57="","",VLOOKUP(AC57,'【記載例】シフト記号表（勤務時間帯）'!$C$6:$L$47,10,FALSE))</f>
        <v>8</v>
      </c>
      <c r="AD58" s="159">
        <f>IF(AD57="","",VLOOKUP(AD57,'【記載例】シフト記号表（勤務時間帯）'!$C$6:$L$47,10,FALSE))</f>
        <v>8</v>
      </c>
      <c r="AE58" s="159">
        <f>IF(AE57="","",VLOOKUP(AE57,'【記載例】シフト記号表（勤務時間帯）'!$C$6:$L$47,10,FALSE))</f>
        <v>7.9999999999999982</v>
      </c>
      <c r="AF58" s="159" t="str">
        <f>IF(AF57="","",VLOOKUP(AF57,'【記載例】シフト記号表（勤務時間帯）'!$C$6:$L$47,10,FALSE))</f>
        <v/>
      </c>
      <c r="AG58" s="160">
        <f>IF(AG57="","",VLOOKUP(AG57,'【記載例】シフト記号表（勤務時間帯）'!$C$6:$L$47,10,FALSE))</f>
        <v>8</v>
      </c>
      <c r="AH58" s="158">
        <f>IF(AH57="","",VLOOKUP(AH57,'【記載例】シフト記号表（勤務時間帯）'!$C$6:$L$47,10,FALSE))</f>
        <v>8</v>
      </c>
      <c r="AI58" s="159" t="str">
        <f>IF(AI57="","",VLOOKUP(AI57,'【記載例】シフト記号表（勤務時間帯）'!$C$6:$L$47,10,FALSE))</f>
        <v/>
      </c>
      <c r="AJ58" s="159">
        <f>IF(AJ57="","",VLOOKUP(AJ57,'【記載例】シフト記号表（勤務時間帯）'!$C$6:$L$47,10,FALSE))</f>
        <v>8</v>
      </c>
      <c r="AK58" s="159">
        <f>IF(AK57="","",VLOOKUP(AK57,'【記載例】シフト記号表（勤務時間帯）'!$C$6:$L$47,10,FALSE))</f>
        <v>8</v>
      </c>
      <c r="AL58" s="159">
        <f>IF(AL57="","",VLOOKUP(AL57,'【記載例】シフト記号表（勤務時間帯）'!$C$6:$L$47,10,FALSE))</f>
        <v>8</v>
      </c>
      <c r="AM58" s="159">
        <f>IF(AM57="","",VLOOKUP(AM57,'【記載例】シフト記号表（勤務時間帯）'!$C$6:$L$47,10,FALSE))</f>
        <v>7.9999999999999982</v>
      </c>
      <c r="AN58" s="160" t="str">
        <f>IF(AN57="","",VLOOKUP(AN57,'【記載例】シフト記号表（勤務時間帯）'!$C$6:$L$47,10,FALSE))</f>
        <v/>
      </c>
      <c r="AO58" s="158">
        <f>IF(AO57="","",VLOOKUP(AO57,'【記載例】シフト記号表（勤務時間帯）'!$C$6:$L$47,10,FALSE))</f>
        <v>8</v>
      </c>
      <c r="AP58" s="159">
        <f>IF(AP57="","",VLOOKUP(AP57,'【記載例】シフト記号表（勤務時間帯）'!$C$6:$L$47,10,FALSE))</f>
        <v>7.9999999999999982</v>
      </c>
      <c r="AQ58" s="159" t="str">
        <f>IF(AQ57="","",VLOOKUP(AQ57,'【記載例】シフト記号表（勤務時間帯）'!$C$6:$L$47,10,FALSE))</f>
        <v/>
      </c>
      <c r="AR58" s="159">
        <f>IF(AR57="","",VLOOKUP(AR57,'【記載例】シフト記号表（勤務時間帯）'!$C$6:$L$47,10,FALSE))</f>
        <v>8</v>
      </c>
      <c r="AS58" s="159">
        <f>IF(AS57="","",VLOOKUP(AS57,'【記載例】シフト記号表（勤務時間帯）'!$C$6:$L$47,10,FALSE))</f>
        <v>8</v>
      </c>
      <c r="AT58" s="159">
        <f>IF(AT57="","",VLOOKUP(AT57,'【記載例】シフト記号表（勤務時間帯）'!$C$6:$L$47,10,FALSE))</f>
        <v>8</v>
      </c>
      <c r="AU58" s="160" t="str">
        <f>IF(AU57="","",VLOOKUP(AU57,'【記載例】シフト記号表（勤務時間帯）'!$C$6:$L$47,10,FALSE))</f>
        <v/>
      </c>
      <c r="AV58" s="158" t="str">
        <f>IF(AV57="","",VLOOKUP(AV57,'【記載例】シフト記号表（勤務時間帯）'!$C$6:$L$47,10,FALSE))</f>
        <v/>
      </c>
      <c r="AW58" s="159">
        <f>IF(AW57="","",VLOOKUP(AW57,'【記載例】シフト記号表（勤務時間帯）'!$C$6:$L$47,10,FALSE))</f>
        <v>8</v>
      </c>
      <c r="AX58" s="159">
        <f>IF(AX57="","",VLOOKUP(AX57,'【記載例】シフト記号表（勤務時間帯）'!$C$6:$L$47,10,FALSE))</f>
        <v>7.9999999999999982</v>
      </c>
      <c r="AY58" s="159" t="str">
        <f>IF(AY57="","",VLOOKUP(AY57,'【記載例】シフト記号表（勤務時間帯）'!$C$6:$L$47,10,FALSE))</f>
        <v/>
      </c>
      <c r="AZ58" s="159">
        <f>IF(AZ57="","",VLOOKUP(AZ57,'【記載例】シフト記号表（勤務時間帯）'!$C$6:$L$47,10,FALSE))</f>
        <v>8</v>
      </c>
      <c r="BA58" s="159">
        <f>IF(BA57="","",VLOOKUP(BA57,'【記載例】シフト記号表（勤務時間帯）'!$C$6:$L$47,10,FALSE))</f>
        <v>8</v>
      </c>
      <c r="BB58" s="160">
        <f>IF(BB57="","",VLOOKUP(BB57,'【記載例】シフト記号表（勤務時間帯）'!$C$6:$L$47,10,FALSE))</f>
        <v>8</v>
      </c>
      <c r="BC58" s="158" t="str">
        <f>IF(BC57="","",VLOOKUP(BC57,'【記載例】シフト記号表（勤務時間帯）'!$C$6:$L$47,10,FALSE))</f>
        <v/>
      </c>
      <c r="BD58" s="159" t="str">
        <f>IF(BD57="","",VLOOKUP(BD57,'【記載例】シフト記号表（勤務時間帯）'!$C$6:$L$47,10,FALSE))</f>
        <v/>
      </c>
      <c r="BE58" s="159" t="str">
        <f>IF(BE57="","",VLOOKUP(BE57,'【記載例】シフト記号表（勤務時間帯）'!$C$6:$L$47,10,FALSE))</f>
        <v/>
      </c>
      <c r="BF58" s="1047">
        <f>IF($BI$3="４週",SUM(AA58:BB58),IF($BI$3="暦月",SUM(AA58:BE58),""))</f>
        <v>160</v>
      </c>
      <c r="BG58" s="1048"/>
      <c r="BH58" s="1049">
        <f>IF($BI$3="４週",BF58/4,IF($BI$3="暦月",(BF58/($BI$8/7)),""))</f>
        <v>40</v>
      </c>
      <c r="BI58" s="1048"/>
      <c r="BJ58" s="1044"/>
      <c r="BK58" s="1045"/>
      <c r="BL58" s="1045"/>
      <c r="BM58" s="1045"/>
      <c r="BN58" s="1046"/>
    </row>
    <row r="59" spans="2:66" ht="20.25" customHeight="1" x14ac:dyDescent="0.15">
      <c r="B59" s="1007">
        <f>B57+1</f>
        <v>22</v>
      </c>
      <c r="C59" s="1009"/>
      <c r="D59" s="1011" t="s">
        <v>242</v>
      </c>
      <c r="E59" s="1012"/>
      <c r="F59" s="1013"/>
      <c r="G59" s="1017" t="s">
        <v>223</v>
      </c>
      <c r="H59" s="1018"/>
      <c r="I59" s="153"/>
      <c r="J59" s="154"/>
      <c r="K59" s="153"/>
      <c r="L59" s="154"/>
      <c r="M59" s="1021" t="s">
        <v>189</v>
      </c>
      <c r="N59" s="1022"/>
      <c r="O59" s="1025" t="s">
        <v>228</v>
      </c>
      <c r="P59" s="1026"/>
      <c r="Q59" s="1026"/>
      <c r="R59" s="1018"/>
      <c r="S59" s="986" t="s">
        <v>245</v>
      </c>
      <c r="T59" s="987"/>
      <c r="U59" s="987"/>
      <c r="V59" s="987"/>
      <c r="W59" s="988"/>
      <c r="X59" s="173" t="s">
        <v>192</v>
      </c>
      <c r="Z59" s="174"/>
      <c r="AA59" s="166" t="s">
        <v>215</v>
      </c>
      <c r="AB59" s="167"/>
      <c r="AC59" s="167" t="s">
        <v>226</v>
      </c>
      <c r="AD59" s="167" t="s">
        <v>227</v>
      </c>
      <c r="AE59" s="167" t="s">
        <v>215</v>
      </c>
      <c r="AF59" s="167" t="s">
        <v>214</v>
      </c>
      <c r="AG59" s="168"/>
      <c r="AH59" s="166" t="s">
        <v>214</v>
      </c>
      <c r="AI59" s="167" t="s">
        <v>215</v>
      </c>
      <c r="AJ59" s="167"/>
      <c r="AK59" s="167" t="s">
        <v>226</v>
      </c>
      <c r="AL59" s="167" t="s">
        <v>227</v>
      </c>
      <c r="AM59" s="167" t="s">
        <v>215</v>
      </c>
      <c r="AN59" s="168"/>
      <c r="AO59" s="166" t="s">
        <v>214</v>
      </c>
      <c r="AP59" s="167" t="s">
        <v>215</v>
      </c>
      <c r="AQ59" s="167"/>
      <c r="AR59" s="167"/>
      <c r="AS59" s="167" t="s">
        <v>226</v>
      </c>
      <c r="AT59" s="167" t="s">
        <v>227</v>
      </c>
      <c r="AU59" s="168" t="s">
        <v>214</v>
      </c>
      <c r="AV59" s="166" t="s">
        <v>214</v>
      </c>
      <c r="AW59" s="167"/>
      <c r="AX59" s="167" t="s">
        <v>215</v>
      </c>
      <c r="AY59" s="167" t="s">
        <v>214</v>
      </c>
      <c r="AZ59" s="167"/>
      <c r="BA59" s="167" t="s">
        <v>226</v>
      </c>
      <c r="BB59" s="168" t="s">
        <v>227</v>
      </c>
      <c r="BC59" s="166"/>
      <c r="BD59" s="167"/>
      <c r="BE59" s="169"/>
      <c r="BF59" s="992"/>
      <c r="BG59" s="993"/>
      <c r="BH59" s="994"/>
      <c r="BI59" s="995"/>
      <c r="BJ59" s="996"/>
      <c r="BK59" s="997"/>
      <c r="BL59" s="997"/>
      <c r="BM59" s="997"/>
      <c r="BN59" s="998"/>
    </row>
    <row r="60" spans="2:66" ht="20.25" customHeight="1" x14ac:dyDescent="0.15">
      <c r="B60" s="1035"/>
      <c r="C60" s="1036"/>
      <c r="D60" s="1037"/>
      <c r="E60" s="1012"/>
      <c r="F60" s="1013"/>
      <c r="G60" s="1050"/>
      <c r="H60" s="1051"/>
      <c r="I60" s="153"/>
      <c r="J60" s="154" t="str">
        <f>G59</f>
        <v>介護職員</v>
      </c>
      <c r="K60" s="153"/>
      <c r="L60" s="154" t="str">
        <f>M59</f>
        <v>A</v>
      </c>
      <c r="M60" s="1052"/>
      <c r="N60" s="1053"/>
      <c r="O60" s="1054"/>
      <c r="P60" s="1055"/>
      <c r="Q60" s="1055"/>
      <c r="R60" s="1051"/>
      <c r="S60" s="986"/>
      <c r="T60" s="987"/>
      <c r="U60" s="987"/>
      <c r="V60" s="987"/>
      <c r="W60" s="988"/>
      <c r="X60" s="170" t="s">
        <v>195</v>
      </c>
      <c r="Y60" s="171"/>
      <c r="Z60" s="172"/>
      <c r="AA60" s="158">
        <f>IF(AA59="","",VLOOKUP(AA59,'【記載例】シフト記号表（勤務時間帯）'!$C$6:$L$47,10,FALSE))</f>
        <v>8</v>
      </c>
      <c r="AB60" s="159" t="str">
        <f>IF(AB59="","",VLOOKUP(AB59,'【記載例】シフト記号表（勤務時間帯）'!$C$6:$L$47,10,FALSE))</f>
        <v/>
      </c>
      <c r="AC60" s="159">
        <f>IF(AC59="","",VLOOKUP(AC59,'【記載例】シフト記号表（勤務時間帯）'!$C$6:$L$47,10,FALSE))</f>
        <v>8</v>
      </c>
      <c r="AD60" s="159">
        <f>IF(AD59="","",VLOOKUP(AD59,'【記載例】シフト記号表（勤務時間帯）'!$C$6:$L$47,10,FALSE))</f>
        <v>8</v>
      </c>
      <c r="AE60" s="159">
        <f>IF(AE59="","",VLOOKUP(AE59,'【記載例】シフト記号表（勤務時間帯）'!$C$6:$L$47,10,FALSE))</f>
        <v>8</v>
      </c>
      <c r="AF60" s="159">
        <f>IF(AF59="","",VLOOKUP(AF59,'【記載例】シフト記号表（勤務時間帯）'!$C$6:$L$47,10,FALSE))</f>
        <v>7.9999999999999982</v>
      </c>
      <c r="AG60" s="160" t="str">
        <f>IF(AG59="","",VLOOKUP(AG59,'【記載例】シフト記号表（勤務時間帯）'!$C$6:$L$47,10,FALSE))</f>
        <v/>
      </c>
      <c r="AH60" s="158">
        <f>IF(AH59="","",VLOOKUP(AH59,'【記載例】シフト記号表（勤務時間帯）'!$C$6:$L$47,10,FALSE))</f>
        <v>7.9999999999999982</v>
      </c>
      <c r="AI60" s="159">
        <f>IF(AI59="","",VLOOKUP(AI59,'【記載例】シフト記号表（勤務時間帯）'!$C$6:$L$47,10,FALSE))</f>
        <v>8</v>
      </c>
      <c r="AJ60" s="159" t="str">
        <f>IF(AJ59="","",VLOOKUP(AJ59,'【記載例】シフト記号表（勤務時間帯）'!$C$6:$L$47,10,FALSE))</f>
        <v/>
      </c>
      <c r="AK60" s="159">
        <f>IF(AK59="","",VLOOKUP(AK59,'【記載例】シフト記号表（勤務時間帯）'!$C$6:$L$47,10,FALSE))</f>
        <v>8</v>
      </c>
      <c r="AL60" s="159">
        <f>IF(AL59="","",VLOOKUP(AL59,'【記載例】シフト記号表（勤務時間帯）'!$C$6:$L$47,10,FALSE))</f>
        <v>8</v>
      </c>
      <c r="AM60" s="159">
        <f>IF(AM59="","",VLOOKUP(AM59,'【記載例】シフト記号表（勤務時間帯）'!$C$6:$L$47,10,FALSE))</f>
        <v>8</v>
      </c>
      <c r="AN60" s="160" t="str">
        <f>IF(AN59="","",VLOOKUP(AN59,'【記載例】シフト記号表（勤務時間帯）'!$C$6:$L$47,10,FALSE))</f>
        <v/>
      </c>
      <c r="AO60" s="158">
        <f>IF(AO59="","",VLOOKUP(AO59,'【記載例】シフト記号表（勤務時間帯）'!$C$6:$L$47,10,FALSE))</f>
        <v>7.9999999999999982</v>
      </c>
      <c r="AP60" s="159">
        <f>IF(AP59="","",VLOOKUP(AP59,'【記載例】シフト記号表（勤務時間帯）'!$C$6:$L$47,10,FALSE))</f>
        <v>8</v>
      </c>
      <c r="AQ60" s="159" t="str">
        <f>IF(AQ59="","",VLOOKUP(AQ59,'【記載例】シフト記号表（勤務時間帯）'!$C$6:$L$47,10,FALSE))</f>
        <v/>
      </c>
      <c r="AR60" s="159" t="str">
        <f>IF(AR59="","",VLOOKUP(AR59,'【記載例】シフト記号表（勤務時間帯）'!$C$6:$L$47,10,FALSE))</f>
        <v/>
      </c>
      <c r="AS60" s="159">
        <f>IF(AS59="","",VLOOKUP(AS59,'【記載例】シフト記号表（勤務時間帯）'!$C$6:$L$47,10,FALSE))</f>
        <v>8</v>
      </c>
      <c r="AT60" s="159">
        <f>IF(AT59="","",VLOOKUP(AT59,'【記載例】シフト記号表（勤務時間帯）'!$C$6:$L$47,10,FALSE))</f>
        <v>8</v>
      </c>
      <c r="AU60" s="160">
        <f>IF(AU59="","",VLOOKUP(AU59,'【記載例】シフト記号表（勤務時間帯）'!$C$6:$L$47,10,FALSE))</f>
        <v>7.9999999999999982</v>
      </c>
      <c r="AV60" s="158">
        <f>IF(AV59="","",VLOOKUP(AV59,'【記載例】シフト記号表（勤務時間帯）'!$C$6:$L$47,10,FALSE))</f>
        <v>7.9999999999999982</v>
      </c>
      <c r="AW60" s="159" t="str">
        <f>IF(AW59="","",VLOOKUP(AW59,'【記載例】シフト記号表（勤務時間帯）'!$C$6:$L$47,10,FALSE))</f>
        <v/>
      </c>
      <c r="AX60" s="159">
        <f>IF(AX59="","",VLOOKUP(AX59,'【記載例】シフト記号表（勤務時間帯）'!$C$6:$L$47,10,FALSE))</f>
        <v>8</v>
      </c>
      <c r="AY60" s="159">
        <f>IF(AY59="","",VLOOKUP(AY59,'【記載例】シフト記号表（勤務時間帯）'!$C$6:$L$47,10,FALSE))</f>
        <v>7.9999999999999982</v>
      </c>
      <c r="AZ60" s="159" t="str">
        <f>IF(AZ59="","",VLOOKUP(AZ59,'【記載例】シフト記号表（勤務時間帯）'!$C$6:$L$47,10,FALSE))</f>
        <v/>
      </c>
      <c r="BA60" s="159">
        <f>IF(BA59="","",VLOOKUP(BA59,'【記載例】シフト記号表（勤務時間帯）'!$C$6:$L$47,10,FALSE))</f>
        <v>8</v>
      </c>
      <c r="BB60" s="160">
        <f>IF(BB59="","",VLOOKUP(BB59,'【記載例】シフト記号表（勤務時間帯）'!$C$6:$L$47,10,FALSE))</f>
        <v>8</v>
      </c>
      <c r="BC60" s="158" t="str">
        <f>IF(BC59="","",VLOOKUP(BC59,'【記載例】シフト記号表（勤務時間帯）'!$C$6:$L$47,10,FALSE))</f>
        <v/>
      </c>
      <c r="BD60" s="159" t="str">
        <f>IF(BD59="","",VLOOKUP(BD59,'【記載例】シフト記号表（勤務時間帯）'!$C$6:$L$47,10,FALSE))</f>
        <v/>
      </c>
      <c r="BE60" s="159" t="str">
        <f>IF(BE59="","",VLOOKUP(BE59,'【記載例】シフト記号表（勤務時間帯）'!$C$6:$L$47,10,FALSE))</f>
        <v/>
      </c>
      <c r="BF60" s="1047">
        <f>IF($BI$3="４週",SUM(AA60:BB60),IF($BI$3="暦月",SUM(AA60:BE60),""))</f>
        <v>160</v>
      </c>
      <c r="BG60" s="1048"/>
      <c r="BH60" s="1049">
        <f>IF($BI$3="４週",BF60/4,IF($BI$3="暦月",(BF60/($BI$8/7)),""))</f>
        <v>40</v>
      </c>
      <c r="BI60" s="1048"/>
      <c r="BJ60" s="1044"/>
      <c r="BK60" s="1045"/>
      <c r="BL60" s="1045"/>
      <c r="BM60" s="1045"/>
      <c r="BN60" s="1046"/>
    </row>
    <row r="61" spans="2:66" ht="20.25" customHeight="1" x14ac:dyDescent="0.15">
      <c r="B61" s="1007">
        <f>B59+1</f>
        <v>23</v>
      </c>
      <c r="C61" s="1009"/>
      <c r="D61" s="1011" t="s">
        <v>242</v>
      </c>
      <c r="E61" s="1012"/>
      <c r="F61" s="1013"/>
      <c r="G61" s="1017" t="s">
        <v>223</v>
      </c>
      <c r="H61" s="1018"/>
      <c r="I61" s="153"/>
      <c r="J61" s="154"/>
      <c r="K61" s="153"/>
      <c r="L61" s="154"/>
      <c r="M61" s="1021" t="s">
        <v>189</v>
      </c>
      <c r="N61" s="1022"/>
      <c r="O61" s="1025" t="s">
        <v>228</v>
      </c>
      <c r="P61" s="1026"/>
      <c r="Q61" s="1026"/>
      <c r="R61" s="1018"/>
      <c r="S61" s="986" t="s">
        <v>246</v>
      </c>
      <c r="T61" s="987"/>
      <c r="U61" s="987"/>
      <c r="V61" s="987"/>
      <c r="W61" s="988"/>
      <c r="X61" s="173" t="s">
        <v>192</v>
      </c>
      <c r="Z61" s="174"/>
      <c r="AA61" s="166" t="s">
        <v>214</v>
      </c>
      <c r="AB61" s="167" t="s">
        <v>215</v>
      </c>
      <c r="AC61" s="167"/>
      <c r="AD61" s="167" t="s">
        <v>226</v>
      </c>
      <c r="AE61" s="167" t="s">
        <v>227</v>
      </c>
      <c r="AF61" s="167"/>
      <c r="AG61" s="168" t="s">
        <v>214</v>
      </c>
      <c r="AH61" s="166" t="s">
        <v>215</v>
      </c>
      <c r="AI61" s="167" t="s">
        <v>215</v>
      </c>
      <c r="AJ61" s="167" t="s">
        <v>214</v>
      </c>
      <c r="AK61" s="167"/>
      <c r="AL61" s="167" t="s">
        <v>226</v>
      </c>
      <c r="AM61" s="167" t="s">
        <v>227</v>
      </c>
      <c r="AN61" s="168"/>
      <c r="AO61" s="166" t="s">
        <v>215</v>
      </c>
      <c r="AP61" s="167"/>
      <c r="AQ61" s="167" t="s">
        <v>215</v>
      </c>
      <c r="AR61" s="167" t="s">
        <v>215</v>
      </c>
      <c r="AS61" s="167"/>
      <c r="AT61" s="167" t="s">
        <v>226</v>
      </c>
      <c r="AU61" s="168" t="s">
        <v>227</v>
      </c>
      <c r="AV61" s="166" t="s">
        <v>215</v>
      </c>
      <c r="AW61" s="167" t="s">
        <v>214</v>
      </c>
      <c r="AX61" s="167"/>
      <c r="AY61" s="167" t="s">
        <v>215</v>
      </c>
      <c r="AZ61" s="167" t="s">
        <v>232</v>
      </c>
      <c r="BA61" s="167"/>
      <c r="BB61" s="168" t="s">
        <v>226</v>
      </c>
      <c r="BC61" s="166"/>
      <c r="BD61" s="167"/>
      <c r="BE61" s="169"/>
      <c r="BF61" s="992"/>
      <c r="BG61" s="993"/>
      <c r="BH61" s="994"/>
      <c r="BI61" s="995"/>
      <c r="BJ61" s="996"/>
      <c r="BK61" s="997"/>
      <c r="BL61" s="997"/>
      <c r="BM61" s="997"/>
      <c r="BN61" s="998"/>
    </row>
    <row r="62" spans="2:66" ht="20.25" customHeight="1" x14ac:dyDescent="0.15">
      <c r="B62" s="1035"/>
      <c r="C62" s="1036"/>
      <c r="D62" s="1037"/>
      <c r="E62" s="1012"/>
      <c r="F62" s="1013"/>
      <c r="G62" s="1050"/>
      <c r="H62" s="1051"/>
      <c r="I62" s="153"/>
      <c r="J62" s="154" t="str">
        <f>G61</f>
        <v>介護職員</v>
      </c>
      <c r="K62" s="153"/>
      <c r="L62" s="154" t="str">
        <f>M61</f>
        <v>A</v>
      </c>
      <c r="M62" s="1052"/>
      <c r="N62" s="1053"/>
      <c r="O62" s="1054"/>
      <c r="P62" s="1055"/>
      <c r="Q62" s="1055"/>
      <c r="R62" s="1051"/>
      <c r="S62" s="986"/>
      <c r="T62" s="987"/>
      <c r="U62" s="987"/>
      <c r="V62" s="987"/>
      <c r="W62" s="988"/>
      <c r="X62" s="170" t="s">
        <v>195</v>
      </c>
      <c r="Y62" s="171"/>
      <c r="Z62" s="172"/>
      <c r="AA62" s="158">
        <f>IF(AA61="","",VLOOKUP(AA61,'【記載例】シフト記号表（勤務時間帯）'!$C$6:$L$47,10,FALSE))</f>
        <v>7.9999999999999982</v>
      </c>
      <c r="AB62" s="159">
        <f>IF(AB61="","",VLOOKUP(AB61,'【記載例】シフト記号表（勤務時間帯）'!$C$6:$L$47,10,FALSE))</f>
        <v>8</v>
      </c>
      <c r="AC62" s="159" t="str">
        <f>IF(AC61="","",VLOOKUP(AC61,'【記載例】シフト記号表（勤務時間帯）'!$C$6:$L$47,10,FALSE))</f>
        <v/>
      </c>
      <c r="AD62" s="159">
        <f>IF(AD61="","",VLOOKUP(AD61,'【記載例】シフト記号表（勤務時間帯）'!$C$6:$L$47,10,FALSE))</f>
        <v>8</v>
      </c>
      <c r="AE62" s="159">
        <f>IF(AE61="","",VLOOKUP(AE61,'【記載例】シフト記号表（勤務時間帯）'!$C$6:$L$47,10,FALSE))</f>
        <v>8</v>
      </c>
      <c r="AF62" s="159" t="str">
        <f>IF(AF61="","",VLOOKUP(AF61,'【記載例】シフト記号表（勤務時間帯）'!$C$6:$L$47,10,FALSE))</f>
        <v/>
      </c>
      <c r="AG62" s="160">
        <f>IF(AG61="","",VLOOKUP(AG61,'【記載例】シフト記号表（勤務時間帯）'!$C$6:$L$47,10,FALSE))</f>
        <v>7.9999999999999982</v>
      </c>
      <c r="AH62" s="158">
        <f>IF(AH61="","",VLOOKUP(AH61,'【記載例】シフト記号表（勤務時間帯）'!$C$6:$L$47,10,FALSE))</f>
        <v>8</v>
      </c>
      <c r="AI62" s="159">
        <f>IF(AI61="","",VLOOKUP(AI61,'【記載例】シフト記号表（勤務時間帯）'!$C$6:$L$47,10,FALSE))</f>
        <v>8</v>
      </c>
      <c r="AJ62" s="159">
        <f>IF(AJ61="","",VLOOKUP(AJ61,'【記載例】シフト記号表（勤務時間帯）'!$C$6:$L$47,10,FALSE))</f>
        <v>7.9999999999999982</v>
      </c>
      <c r="AK62" s="159" t="str">
        <f>IF(AK61="","",VLOOKUP(AK61,'【記載例】シフト記号表（勤務時間帯）'!$C$6:$L$47,10,FALSE))</f>
        <v/>
      </c>
      <c r="AL62" s="159">
        <f>IF(AL61="","",VLOOKUP(AL61,'【記載例】シフト記号表（勤務時間帯）'!$C$6:$L$47,10,FALSE))</f>
        <v>8</v>
      </c>
      <c r="AM62" s="159">
        <f>IF(AM61="","",VLOOKUP(AM61,'【記載例】シフト記号表（勤務時間帯）'!$C$6:$L$47,10,FALSE))</f>
        <v>8</v>
      </c>
      <c r="AN62" s="160" t="str">
        <f>IF(AN61="","",VLOOKUP(AN61,'【記載例】シフト記号表（勤務時間帯）'!$C$6:$L$47,10,FALSE))</f>
        <v/>
      </c>
      <c r="AO62" s="158">
        <f>IF(AO61="","",VLOOKUP(AO61,'【記載例】シフト記号表（勤務時間帯）'!$C$6:$L$47,10,FALSE))</f>
        <v>8</v>
      </c>
      <c r="AP62" s="159" t="str">
        <f>IF(AP61="","",VLOOKUP(AP61,'【記載例】シフト記号表（勤務時間帯）'!$C$6:$L$47,10,FALSE))</f>
        <v/>
      </c>
      <c r="AQ62" s="159">
        <f>IF(AQ61="","",VLOOKUP(AQ61,'【記載例】シフト記号表（勤務時間帯）'!$C$6:$L$47,10,FALSE))</f>
        <v>8</v>
      </c>
      <c r="AR62" s="159">
        <f>IF(AR61="","",VLOOKUP(AR61,'【記載例】シフト記号表（勤務時間帯）'!$C$6:$L$47,10,FALSE))</f>
        <v>8</v>
      </c>
      <c r="AS62" s="159" t="str">
        <f>IF(AS61="","",VLOOKUP(AS61,'【記載例】シフト記号表（勤務時間帯）'!$C$6:$L$47,10,FALSE))</f>
        <v/>
      </c>
      <c r="AT62" s="159">
        <f>IF(AT61="","",VLOOKUP(AT61,'【記載例】シフト記号表（勤務時間帯）'!$C$6:$L$47,10,FALSE))</f>
        <v>8</v>
      </c>
      <c r="AU62" s="160">
        <f>IF(AU61="","",VLOOKUP(AU61,'【記載例】シフト記号表（勤務時間帯）'!$C$6:$L$47,10,FALSE))</f>
        <v>8</v>
      </c>
      <c r="AV62" s="158">
        <f>IF(AV61="","",VLOOKUP(AV61,'【記載例】シフト記号表（勤務時間帯）'!$C$6:$L$47,10,FALSE))</f>
        <v>8</v>
      </c>
      <c r="AW62" s="159">
        <f>IF(AW61="","",VLOOKUP(AW61,'【記載例】シフト記号表（勤務時間帯）'!$C$6:$L$47,10,FALSE))</f>
        <v>7.9999999999999982</v>
      </c>
      <c r="AX62" s="159" t="str">
        <f>IF(AX61="","",VLOOKUP(AX61,'【記載例】シフト記号表（勤務時間帯）'!$C$6:$L$47,10,FALSE))</f>
        <v/>
      </c>
      <c r="AY62" s="159">
        <f>IF(AY61="","",VLOOKUP(AY61,'【記載例】シフト記号表（勤務時間帯）'!$C$6:$L$47,10,FALSE))</f>
        <v>8</v>
      </c>
      <c r="AZ62" s="159">
        <f>IF(AZ61="","",VLOOKUP(AZ61,'【記載例】シフト記号表（勤務時間帯）'!$C$6:$L$47,10,FALSE))</f>
        <v>8</v>
      </c>
      <c r="BA62" s="159" t="str">
        <f>IF(BA61="","",VLOOKUP(BA61,'【記載例】シフト記号表（勤務時間帯）'!$C$6:$L$47,10,FALSE))</f>
        <v/>
      </c>
      <c r="BB62" s="160">
        <f>IF(BB61="","",VLOOKUP(BB61,'【記載例】シフト記号表（勤務時間帯）'!$C$6:$L$47,10,FALSE))</f>
        <v>8</v>
      </c>
      <c r="BC62" s="158" t="str">
        <f>IF(BC61="","",VLOOKUP(BC61,'【記載例】シフト記号表（勤務時間帯）'!$C$6:$L$47,10,FALSE))</f>
        <v/>
      </c>
      <c r="BD62" s="159" t="str">
        <f>IF(BD61="","",VLOOKUP(BD61,'【記載例】シフト記号表（勤務時間帯）'!$C$6:$L$47,10,FALSE))</f>
        <v/>
      </c>
      <c r="BE62" s="159" t="str">
        <f>IF(BE61="","",VLOOKUP(BE61,'【記載例】シフト記号表（勤務時間帯）'!$C$6:$L$47,10,FALSE))</f>
        <v/>
      </c>
      <c r="BF62" s="1047">
        <f>IF($BI$3="４週",SUM(AA62:BB62),IF($BI$3="暦月",SUM(AA62:BE62),""))</f>
        <v>160</v>
      </c>
      <c r="BG62" s="1048"/>
      <c r="BH62" s="1049">
        <f>IF($BI$3="４週",BF62/4,IF($BI$3="暦月",(BF62/($BI$8/7)),""))</f>
        <v>40</v>
      </c>
      <c r="BI62" s="1048"/>
      <c r="BJ62" s="1044"/>
      <c r="BK62" s="1045"/>
      <c r="BL62" s="1045"/>
      <c r="BM62" s="1045"/>
      <c r="BN62" s="1046"/>
    </row>
    <row r="63" spans="2:66" ht="20.25" customHeight="1" x14ac:dyDescent="0.15">
      <c r="B63" s="1007">
        <f>B61+1</f>
        <v>24</v>
      </c>
      <c r="C63" s="1009"/>
      <c r="D63" s="1011" t="s">
        <v>242</v>
      </c>
      <c r="E63" s="1012"/>
      <c r="F63" s="1013"/>
      <c r="G63" s="1017" t="s">
        <v>223</v>
      </c>
      <c r="H63" s="1018"/>
      <c r="I63" s="153"/>
      <c r="J63" s="154"/>
      <c r="K63" s="153"/>
      <c r="L63" s="154"/>
      <c r="M63" s="1021" t="s">
        <v>197</v>
      </c>
      <c r="N63" s="1022"/>
      <c r="O63" s="1025" t="s">
        <v>228</v>
      </c>
      <c r="P63" s="1026"/>
      <c r="Q63" s="1026"/>
      <c r="R63" s="1018"/>
      <c r="S63" s="986" t="s">
        <v>247</v>
      </c>
      <c r="T63" s="987"/>
      <c r="U63" s="987"/>
      <c r="V63" s="987"/>
      <c r="W63" s="988"/>
      <c r="X63" s="173" t="s">
        <v>192</v>
      </c>
      <c r="Z63" s="174"/>
      <c r="AA63" s="166"/>
      <c r="AB63" s="167" t="s">
        <v>214</v>
      </c>
      <c r="AC63" s="167" t="s">
        <v>215</v>
      </c>
      <c r="AD63" s="167"/>
      <c r="AE63" s="167" t="s">
        <v>215</v>
      </c>
      <c r="AF63" s="167" t="s">
        <v>215</v>
      </c>
      <c r="AG63" s="168"/>
      <c r="AH63" s="166"/>
      <c r="AI63" s="167" t="s">
        <v>214</v>
      </c>
      <c r="AJ63" s="167" t="s">
        <v>215</v>
      </c>
      <c r="AK63" s="167" t="s">
        <v>215</v>
      </c>
      <c r="AL63" s="167"/>
      <c r="AM63" s="167"/>
      <c r="AN63" s="168" t="s">
        <v>214</v>
      </c>
      <c r="AO63" s="166"/>
      <c r="AP63" s="167"/>
      <c r="AQ63" s="167" t="s">
        <v>214</v>
      </c>
      <c r="AR63" s="167" t="s">
        <v>214</v>
      </c>
      <c r="AS63" s="167" t="s">
        <v>215</v>
      </c>
      <c r="AT63" s="167"/>
      <c r="AU63" s="168" t="s">
        <v>215</v>
      </c>
      <c r="AV63" s="166"/>
      <c r="AW63" s="167" t="s">
        <v>215</v>
      </c>
      <c r="AX63" s="167" t="s">
        <v>215</v>
      </c>
      <c r="AY63" s="167"/>
      <c r="AZ63" s="167" t="s">
        <v>215</v>
      </c>
      <c r="BA63" s="167" t="s">
        <v>214</v>
      </c>
      <c r="BB63" s="168"/>
      <c r="BC63" s="166"/>
      <c r="BD63" s="167"/>
      <c r="BE63" s="169"/>
      <c r="BF63" s="992"/>
      <c r="BG63" s="993"/>
      <c r="BH63" s="994"/>
      <c r="BI63" s="995"/>
      <c r="BJ63" s="996"/>
      <c r="BK63" s="997"/>
      <c r="BL63" s="997"/>
      <c r="BM63" s="997"/>
      <c r="BN63" s="998"/>
    </row>
    <row r="64" spans="2:66" ht="20.25" customHeight="1" x14ac:dyDescent="0.15">
      <c r="B64" s="1035"/>
      <c r="C64" s="1036"/>
      <c r="D64" s="1037"/>
      <c r="E64" s="1012"/>
      <c r="F64" s="1013"/>
      <c r="G64" s="1050"/>
      <c r="H64" s="1051"/>
      <c r="I64" s="153"/>
      <c r="J64" s="154" t="str">
        <f>G63</f>
        <v>介護職員</v>
      </c>
      <c r="K64" s="153"/>
      <c r="L64" s="154" t="str">
        <f>M63</f>
        <v>C</v>
      </c>
      <c r="M64" s="1052"/>
      <c r="N64" s="1053"/>
      <c r="O64" s="1054"/>
      <c r="P64" s="1055"/>
      <c r="Q64" s="1055"/>
      <c r="R64" s="1051"/>
      <c r="S64" s="986"/>
      <c r="T64" s="987"/>
      <c r="U64" s="987"/>
      <c r="V64" s="987"/>
      <c r="W64" s="988"/>
      <c r="X64" s="170" t="s">
        <v>195</v>
      </c>
      <c r="Y64" s="171"/>
      <c r="Z64" s="172"/>
      <c r="AA64" s="158" t="str">
        <f>IF(AA63="","",VLOOKUP(AA63,'【記載例】シフト記号表（勤務時間帯）'!$C$6:$L$47,10,FALSE))</f>
        <v/>
      </c>
      <c r="AB64" s="159">
        <f>IF(AB63="","",VLOOKUP(AB63,'【記載例】シフト記号表（勤務時間帯）'!$C$6:$L$47,10,FALSE))</f>
        <v>7.9999999999999982</v>
      </c>
      <c r="AC64" s="159">
        <f>IF(AC63="","",VLOOKUP(AC63,'【記載例】シフト記号表（勤務時間帯）'!$C$6:$L$47,10,FALSE))</f>
        <v>8</v>
      </c>
      <c r="AD64" s="159" t="str">
        <f>IF(AD63="","",VLOOKUP(AD63,'【記載例】シフト記号表（勤務時間帯）'!$C$6:$L$47,10,FALSE))</f>
        <v/>
      </c>
      <c r="AE64" s="159">
        <f>IF(AE63="","",VLOOKUP(AE63,'【記載例】シフト記号表（勤務時間帯）'!$C$6:$L$47,10,FALSE))</f>
        <v>8</v>
      </c>
      <c r="AF64" s="159">
        <f>IF(AF63="","",VLOOKUP(AF63,'【記載例】シフト記号表（勤務時間帯）'!$C$6:$L$47,10,FALSE))</f>
        <v>8</v>
      </c>
      <c r="AG64" s="160" t="str">
        <f>IF(AG63="","",VLOOKUP(AG63,'【記載例】シフト記号表（勤務時間帯）'!$C$6:$L$47,10,FALSE))</f>
        <v/>
      </c>
      <c r="AH64" s="158" t="str">
        <f>IF(AH63="","",VLOOKUP(AH63,'【記載例】シフト記号表（勤務時間帯）'!$C$6:$L$47,10,FALSE))</f>
        <v/>
      </c>
      <c r="AI64" s="159">
        <f>IF(AI63="","",VLOOKUP(AI63,'【記載例】シフト記号表（勤務時間帯）'!$C$6:$L$47,10,FALSE))</f>
        <v>7.9999999999999982</v>
      </c>
      <c r="AJ64" s="159">
        <f>IF(AJ63="","",VLOOKUP(AJ63,'【記載例】シフト記号表（勤務時間帯）'!$C$6:$L$47,10,FALSE))</f>
        <v>8</v>
      </c>
      <c r="AK64" s="159">
        <f>IF(AK63="","",VLOOKUP(AK63,'【記載例】シフト記号表（勤務時間帯）'!$C$6:$L$47,10,FALSE))</f>
        <v>8</v>
      </c>
      <c r="AL64" s="159" t="str">
        <f>IF(AL63="","",VLOOKUP(AL63,'【記載例】シフト記号表（勤務時間帯）'!$C$6:$L$47,10,FALSE))</f>
        <v/>
      </c>
      <c r="AM64" s="159" t="str">
        <f>IF(AM63="","",VLOOKUP(AM63,'【記載例】シフト記号表（勤務時間帯）'!$C$6:$L$47,10,FALSE))</f>
        <v/>
      </c>
      <c r="AN64" s="160">
        <f>IF(AN63="","",VLOOKUP(AN63,'【記載例】シフト記号表（勤務時間帯）'!$C$6:$L$47,10,FALSE))</f>
        <v>7.9999999999999982</v>
      </c>
      <c r="AO64" s="158" t="str">
        <f>IF(AO63="","",VLOOKUP(AO63,'【記載例】シフト記号表（勤務時間帯）'!$C$6:$L$47,10,FALSE))</f>
        <v/>
      </c>
      <c r="AP64" s="159" t="str">
        <f>IF(AP63="","",VLOOKUP(AP63,'【記載例】シフト記号表（勤務時間帯）'!$C$6:$L$47,10,FALSE))</f>
        <v/>
      </c>
      <c r="AQ64" s="159">
        <f>IF(AQ63="","",VLOOKUP(AQ63,'【記載例】シフト記号表（勤務時間帯）'!$C$6:$L$47,10,FALSE))</f>
        <v>7.9999999999999982</v>
      </c>
      <c r="AR64" s="159">
        <f>IF(AR63="","",VLOOKUP(AR63,'【記載例】シフト記号表（勤務時間帯）'!$C$6:$L$47,10,FALSE))</f>
        <v>7.9999999999999982</v>
      </c>
      <c r="AS64" s="159">
        <f>IF(AS63="","",VLOOKUP(AS63,'【記載例】シフト記号表（勤務時間帯）'!$C$6:$L$47,10,FALSE))</f>
        <v>8</v>
      </c>
      <c r="AT64" s="159" t="str">
        <f>IF(AT63="","",VLOOKUP(AT63,'【記載例】シフト記号表（勤務時間帯）'!$C$6:$L$47,10,FALSE))</f>
        <v/>
      </c>
      <c r="AU64" s="160">
        <f>IF(AU63="","",VLOOKUP(AU63,'【記載例】シフト記号表（勤務時間帯）'!$C$6:$L$47,10,FALSE))</f>
        <v>8</v>
      </c>
      <c r="AV64" s="158" t="str">
        <f>IF(AV63="","",VLOOKUP(AV63,'【記載例】シフト記号表（勤務時間帯）'!$C$6:$L$47,10,FALSE))</f>
        <v/>
      </c>
      <c r="AW64" s="159">
        <f>IF(AW63="","",VLOOKUP(AW63,'【記載例】シフト記号表（勤務時間帯）'!$C$6:$L$47,10,FALSE))</f>
        <v>8</v>
      </c>
      <c r="AX64" s="159">
        <f>IF(AX63="","",VLOOKUP(AX63,'【記載例】シフト記号表（勤務時間帯）'!$C$6:$L$47,10,FALSE))</f>
        <v>8</v>
      </c>
      <c r="AY64" s="159" t="str">
        <f>IF(AY63="","",VLOOKUP(AY63,'【記載例】シフト記号表（勤務時間帯）'!$C$6:$L$47,10,FALSE))</f>
        <v/>
      </c>
      <c r="AZ64" s="159">
        <f>IF(AZ63="","",VLOOKUP(AZ63,'【記載例】シフト記号表（勤務時間帯）'!$C$6:$L$47,10,FALSE))</f>
        <v>8</v>
      </c>
      <c r="BA64" s="159">
        <f>IF(BA63="","",VLOOKUP(BA63,'【記載例】シフト記号表（勤務時間帯）'!$C$6:$L$47,10,FALSE))</f>
        <v>7.9999999999999982</v>
      </c>
      <c r="BB64" s="160" t="str">
        <f>IF(BB63="","",VLOOKUP(BB63,'【記載例】シフト記号表（勤務時間帯）'!$C$6:$L$47,10,FALSE))</f>
        <v/>
      </c>
      <c r="BC64" s="158" t="str">
        <f>IF(BC63="","",VLOOKUP(BC63,'【記載例】シフト記号表（勤務時間帯）'!$C$6:$L$47,10,FALSE))</f>
        <v/>
      </c>
      <c r="BD64" s="159" t="str">
        <f>IF(BD63="","",VLOOKUP(BD63,'【記載例】シフト記号表（勤務時間帯）'!$C$6:$L$47,10,FALSE))</f>
        <v/>
      </c>
      <c r="BE64" s="159" t="str">
        <f>IF(BE63="","",VLOOKUP(BE63,'【記載例】シフト記号表（勤務時間帯）'!$C$6:$L$47,10,FALSE))</f>
        <v/>
      </c>
      <c r="BF64" s="1047">
        <f>IF($BI$3="４週",SUM(AA64:BB64),IF($BI$3="暦月",SUM(AA64:BE64),""))</f>
        <v>128</v>
      </c>
      <c r="BG64" s="1048"/>
      <c r="BH64" s="1049">
        <f>IF($BI$3="４週",BF64/4,IF($BI$3="暦月",(BF64/($BI$8/7)),""))</f>
        <v>32</v>
      </c>
      <c r="BI64" s="1048"/>
      <c r="BJ64" s="1044"/>
      <c r="BK64" s="1045"/>
      <c r="BL64" s="1045"/>
      <c r="BM64" s="1045"/>
      <c r="BN64" s="1046"/>
    </row>
    <row r="65" spans="2:66" ht="20.25" customHeight="1" x14ac:dyDescent="0.15">
      <c r="B65" s="1007">
        <f>B63+1</f>
        <v>25</v>
      </c>
      <c r="C65" s="1009" t="s">
        <v>234</v>
      </c>
      <c r="D65" s="1011" t="s">
        <v>248</v>
      </c>
      <c r="E65" s="1012"/>
      <c r="F65" s="1013"/>
      <c r="G65" s="1017" t="s">
        <v>223</v>
      </c>
      <c r="H65" s="1018"/>
      <c r="I65" s="153"/>
      <c r="J65" s="154"/>
      <c r="K65" s="153"/>
      <c r="L65" s="154"/>
      <c r="M65" s="1021" t="s">
        <v>189</v>
      </c>
      <c r="N65" s="1022"/>
      <c r="O65" s="1025" t="s">
        <v>224</v>
      </c>
      <c r="P65" s="1026"/>
      <c r="Q65" s="1026"/>
      <c r="R65" s="1018"/>
      <c r="S65" s="986" t="s">
        <v>249</v>
      </c>
      <c r="T65" s="987"/>
      <c r="U65" s="987"/>
      <c r="V65" s="987"/>
      <c r="W65" s="988"/>
      <c r="X65" s="173" t="s">
        <v>192</v>
      </c>
      <c r="Z65" s="174"/>
      <c r="AA65" s="166" t="s">
        <v>215</v>
      </c>
      <c r="AB65" s="167" t="s">
        <v>215</v>
      </c>
      <c r="AC65" s="167"/>
      <c r="AD65" s="167"/>
      <c r="AE65" s="167" t="s">
        <v>226</v>
      </c>
      <c r="AF65" s="167" t="s">
        <v>227</v>
      </c>
      <c r="AG65" s="168" t="s">
        <v>214</v>
      </c>
      <c r="AH65" s="166" t="s">
        <v>214</v>
      </c>
      <c r="AI65" s="167"/>
      <c r="AJ65" s="167" t="s">
        <v>215</v>
      </c>
      <c r="AK65" s="167" t="s">
        <v>215</v>
      </c>
      <c r="AL65" s="167"/>
      <c r="AM65" s="167" t="s">
        <v>226</v>
      </c>
      <c r="AN65" s="168" t="s">
        <v>227</v>
      </c>
      <c r="AO65" s="166" t="s">
        <v>214</v>
      </c>
      <c r="AP65" s="167" t="s">
        <v>214</v>
      </c>
      <c r="AQ65" s="167"/>
      <c r="AR65" s="167" t="s">
        <v>215</v>
      </c>
      <c r="AS65" s="167"/>
      <c r="AT65" s="167"/>
      <c r="AU65" s="168" t="s">
        <v>226</v>
      </c>
      <c r="AV65" s="166" t="s">
        <v>227</v>
      </c>
      <c r="AW65" s="167" t="s">
        <v>214</v>
      </c>
      <c r="AX65" s="167" t="s">
        <v>214</v>
      </c>
      <c r="AY65" s="167"/>
      <c r="AZ65" s="167" t="s">
        <v>214</v>
      </c>
      <c r="BA65" s="167" t="s">
        <v>215</v>
      </c>
      <c r="BB65" s="168" t="s">
        <v>215</v>
      </c>
      <c r="BC65" s="166"/>
      <c r="BD65" s="167"/>
      <c r="BE65" s="169"/>
      <c r="BF65" s="992"/>
      <c r="BG65" s="993"/>
      <c r="BH65" s="994"/>
      <c r="BI65" s="995"/>
      <c r="BJ65" s="996"/>
      <c r="BK65" s="997"/>
      <c r="BL65" s="997"/>
      <c r="BM65" s="997"/>
      <c r="BN65" s="998"/>
    </row>
    <row r="66" spans="2:66" ht="20.25" customHeight="1" x14ac:dyDescent="0.15">
      <c r="B66" s="1035"/>
      <c r="C66" s="1036"/>
      <c r="D66" s="1037"/>
      <c r="E66" s="1012"/>
      <c r="F66" s="1013"/>
      <c r="G66" s="1050"/>
      <c r="H66" s="1051"/>
      <c r="I66" s="153"/>
      <c r="J66" s="154" t="str">
        <f>G65</f>
        <v>介護職員</v>
      </c>
      <c r="K66" s="153"/>
      <c r="L66" s="154" t="str">
        <f>M65</f>
        <v>A</v>
      </c>
      <c r="M66" s="1052"/>
      <c r="N66" s="1053"/>
      <c r="O66" s="1054"/>
      <c r="P66" s="1055"/>
      <c r="Q66" s="1055"/>
      <c r="R66" s="1051"/>
      <c r="S66" s="986"/>
      <c r="T66" s="987"/>
      <c r="U66" s="987"/>
      <c r="V66" s="987"/>
      <c r="W66" s="988"/>
      <c r="X66" s="170" t="s">
        <v>195</v>
      </c>
      <c r="Y66" s="171"/>
      <c r="Z66" s="172"/>
      <c r="AA66" s="158">
        <f>IF(AA65="","",VLOOKUP(AA65,'【記載例】シフト記号表（勤務時間帯）'!$C$6:$L$47,10,FALSE))</f>
        <v>8</v>
      </c>
      <c r="AB66" s="159">
        <f>IF(AB65="","",VLOOKUP(AB65,'【記載例】シフト記号表（勤務時間帯）'!$C$6:$L$47,10,FALSE))</f>
        <v>8</v>
      </c>
      <c r="AC66" s="159" t="str">
        <f>IF(AC65="","",VLOOKUP(AC65,'【記載例】シフト記号表（勤務時間帯）'!$C$6:$L$47,10,FALSE))</f>
        <v/>
      </c>
      <c r="AD66" s="159" t="str">
        <f>IF(AD65="","",VLOOKUP(AD65,'【記載例】シフト記号表（勤務時間帯）'!$C$6:$L$47,10,FALSE))</f>
        <v/>
      </c>
      <c r="AE66" s="159">
        <f>IF(AE65="","",VLOOKUP(AE65,'【記載例】シフト記号表（勤務時間帯）'!$C$6:$L$47,10,FALSE))</f>
        <v>8</v>
      </c>
      <c r="AF66" s="159">
        <f>IF(AF65="","",VLOOKUP(AF65,'【記載例】シフト記号表（勤務時間帯）'!$C$6:$L$47,10,FALSE))</f>
        <v>8</v>
      </c>
      <c r="AG66" s="160">
        <f>IF(AG65="","",VLOOKUP(AG65,'【記載例】シフト記号表（勤務時間帯）'!$C$6:$L$47,10,FALSE))</f>
        <v>7.9999999999999982</v>
      </c>
      <c r="AH66" s="158">
        <f>IF(AH65="","",VLOOKUP(AH65,'【記載例】シフト記号表（勤務時間帯）'!$C$6:$L$47,10,FALSE))</f>
        <v>7.9999999999999982</v>
      </c>
      <c r="AI66" s="159" t="str">
        <f>IF(AI65="","",VLOOKUP(AI65,'【記載例】シフト記号表（勤務時間帯）'!$C$6:$L$47,10,FALSE))</f>
        <v/>
      </c>
      <c r="AJ66" s="159">
        <f>IF(AJ65="","",VLOOKUP(AJ65,'【記載例】シフト記号表（勤務時間帯）'!$C$6:$L$47,10,FALSE))</f>
        <v>8</v>
      </c>
      <c r="AK66" s="159">
        <f>IF(AK65="","",VLOOKUP(AK65,'【記載例】シフト記号表（勤務時間帯）'!$C$6:$L$47,10,FALSE))</f>
        <v>8</v>
      </c>
      <c r="AL66" s="159" t="str">
        <f>IF(AL65="","",VLOOKUP(AL65,'【記載例】シフト記号表（勤務時間帯）'!$C$6:$L$47,10,FALSE))</f>
        <v/>
      </c>
      <c r="AM66" s="159">
        <f>IF(AM65="","",VLOOKUP(AM65,'【記載例】シフト記号表（勤務時間帯）'!$C$6:$L$47,10,FALSE))</f>
        <v>8</v>
      </c>
      <c r="AN66" s="160">
        <f>IF(AN65="","",VLOOKUP(AN65,'【記載例】シフト記号表（勤務時間帯）'!$C$6:$L$47,10,FALSE))</f>
        <v>8</v>
      </c>
      <c r="AO66" s="158">
        <f>IF(AO65="","",VLOOKUP(AO65,'【記載例】シフト記号表（勤務時間帯）'!$C$6:$L$47,10,FALSE))</f>
        <v>7.9999999999999982</v>
      </c>
      <c r="AP66" s="159">
        <f>IF(AP65="","",VLOOKUP(AP65,'【記載例】シフト記号表（勤務時間帯）'!$C$6:$L$47,10,FALSE))</f>
        <v>7.9999999999999982</v>
      </c>
      <c r="AQ66" s="159" t="str">
        <f>IF(AQ65="","",VLOOKUP(AQ65,'【記載例】シフト記号表（勤務時間帯）'!$C$6:$L$47,10,FALSE))</f>
        <v/>
      </c>
      <c r="AR66" s="159">
        <f>IF(AR65="","",VLOOKUP(AR65,'【記載例】シフト記号表（勤務時間帯）'!$C$6:$L$47,10,FALSE))</f>
        <v>8</v>
      </c>
      <c r="AS66" s="159" t="str">
        <f>IF(AS65="","",VLOOKUP(AS65,'【記載例】シフト記号表（勤務時間帯）'!$C$6:$L$47,10,FALSE))</f>
        <v/>
      </c>
      <c r="AT66" s="159" t="str">
        <f>IF(AT65="","",VLOOKUP(AT65,'【記載例】シフト記号表（勤務時間帯）'!$C$6:$L$47,10,FALSE))</f>
        <v/>
      </c>
      <c r="AU66" s="160">
        <f>IF(AU65="","",VLOOKUP(AU65,'【記載例】シフト記号表（勤務時間帯）'!$C$6:$L$47,10,FALSE))</f>
        <v>8</v>
      </c>
      <c r="AV66" s="158">
        <f>IF(AV65="","",VLOOKUP(AV65,'【記載例】シフト記号表（勤務時間帯）'!$C$6:$L$47,10,FALSE))</f>
        <v>8</v>
      </c>
      <c r="AW66" s="159">
        <f>IF(AW65="","",VLOOKUP(AW65,'【記載例】シフト記号表（勤務時間帯）'!$C$6:$L$47,10,FALSE))</f>
        <v>7.9999999999999982</v>
      </c>
      <c r="AX66" s="159">
        <f>IF(AX65="","",VLOOKUP(AX65,'【記載例】シフト記号表（勤務時間帯）'!$C$6:$L$47,10,FALSE))</f>
        <v>7.9999999999999982</v>
      </c>
      <c r="AY66" s="159" t="str">
        <f>IF(AY65="","",VLOOKUP(AY65,'【記載例】シフト記号表（勤務時間帯）'!$C$6:$L$47,10,FALSE))</f>
        <v/>
      </c>
      <c r="AZ66" s="159">
        <f>IF(AZ65="","",VLOOKUP(AZ65,'【記載例】シフト記号表（勤務時間帯）'!$C$6:$L$47,10,FALSE))</f>
        <v>7.9999999999999982</v>
      </c>
      <c r="BA66" s="159">
        <f>IF(BA65="","",VLOOKUP(BA65,'【記載例】シフト記号表（勤務時間帯）'!$C$6:$L$47,10,FALSE))</f>
        <v>8</v>
      </c>
      <c r="BB66" s="160">
        <f>IF(BB65="","",VLOOKUP(BB65,'【記載例】シフト記号表（勤務時間帯）'!$C$6:$L$47,10,FALSE))</f>
        <v>8</v>
      </c>
      <c r="BC66" s="158" t="str">
        <f>IF(BC65="","",VLOOKUP(BC65,'【記載例】シフト記号表（勤務時間帯）'!$C$6:$L$47,10,FALSE))</f>
        <v/>
      </c>
      <c r="BD66" s="159" t="str">
        <f>IF(BD65="","",VLOOKUP(BD65,'【記載例】シフト記号表（勤務時間帯）'!$C$6:$L$47,10,FALSE))</f>
        <v/>
      </c>
      <c r="BE66" s="159" t="str">
        <f>IF(BE65="","",VLOOKUP(BE65,'【記載例】シフト記号表（勤務時間帯）'!$C$6:$L$47,10,FALSE))</f>
        <v/>
      </c>
      <c r="BF66" s="1047">
        <f>IF($BI$3="４週",SUM(AA66:BB66),IF($BI$3="暦月",SUM(AA66:BE66),""))</f>
        <v>160</v>
      </c>
      <c r="BG66" s="1048"/>
      <c r="BH66" s="1049">
        <f>IF($BI$3="４週",BF66/4,IF($BI$3="暦月",(BF66/($BI$8/7)),""))</f>
        <v>40</v>
      </c>
      <c r="BI66" s="1048"/>
      <c r="BJ66" s="1044"/>
      <c r="BK66" s="1045"/>
      <c r="BL66" s="1045"/>
      <c r="BM66" s="1045"/>
      <c r="BN66" s="1046"/>
    </row>
    <row r="67" spans="2:66" ht="20.25" customHeight="1" x14ac:dyDescent="0.15">
      <c r="B67" s="1007">
        <f>B65+1</f>
        <v>26</v>
      </c>
      <c r="C67" s="1009"/>
      <c r="D67" s="1011" t="s">
        <v>248</v>
      </c>
      <c r="E67" s="1012"/>
      <c r="F67" s="1013"/>
      <c r="G67" s="1017" t="s">
        <v>223</v>
      </c>
      <c r="H67" s="1018"/>
      <c r="I67" s="153"/>
      <c r="J67" s="154"/>
      <c r="K67" s="153"/>
      <c r="L67" s="154"/>
      <c r="M67" s="1021" t="s">
        <v>189</v>
      </c>
      <c r="N67" s="1022"/>
      <c r="O67" s="1025" t="s">
        <v>228</v>
      </c>
      <c r="P67" s="1026"/>
      <c r="Q67" s="1026"/>
      <c r="R67" s="1018"/>
      <c r="S67" s="986" t="s">
        <v>250</v>
      </c>
      <c r="T67" s="987"/>
      <c r="U67" s="987"/>
      <c r="V67" s="987"/>
      <c r="W67" s="988"/>
      <c r="X67" s="173" t="s">
        <v>192</v>
      </c>
      <c r="Z67" s="174"/>
      <c r="AA67" s="166"/>
      <c r="AB67" s="167" t="s">
        <v>214</v>
      </c>
      <c r="AC67" s="167" t="s">
        <v>215</v>
      </c>
      <c r="AD67" s="167" t="s">
        <v>215</v>
      </c>
      <c r="AE67" s="167"/>
      <c r="AF67" s="167" t="s">
        <v>226</v>
      </c>
      <c r="AG67" s="168" t="s">
        <v>227</v>
      </c>
      <c r="AH67" s="166" t="s">
        <v>215</v>
      </c>
      <c r="AI67" s="167"/>
      <c r="AJ67" s="167" t="s">
        <v>215</v>
      </c>
      <c r="AK67" s="167" t="s">
        <v>215</v>
      </c>
      <c r="AL67" s="167"/>
      <c r="AM67" s="167"/>
      <c r="AN67" s="168" t="s">
        <v>226</v>
      </c>
      <c r="AO67" s="166" t="s">
        <v>227</v>
      </c>
      <c r="AP67" s="167" t="s">
        <v>215</v>
      </c>
      <c r="AQ67" s="167" t="s">
        <v>215</v>
      </c>
      <c r="AR67" s="167" t="s">
        <v>215</v>
      </c>
      <c r="AS67" s="167" t="s">
        <v>214</v>
      </c>
      <c r="AT67" s="167" t="s">
        <v>214</v>
      </c>
      <c r="AU67" s="168"/>
      <c r="AV67" s="166" t="s">
        <v>226</v>
      </c>
      <c r="AW67" s="167" t="s">
        <v>227</v>
      </c>
      <c r="AX67" s="167" t="s">
        <v>214</v>
      </c>
      <c r="AY67" s="167" t="s">
        <v>215</v>
      </c>
      <c r="AZ67" s="167"/>
      <c r="BA67" s="167"/>
      <c r="BB67" s="168" t="s">
        <v>214</v>
      </c>
      <c r="BC67" s="166"/>
      <c r="BD67" s="167"/>
      <c r="BE67" s="169"/>
      <c r="BF67" s="992"/>
      <c r="BG67" s="993"/>
      <c r="BH67" s="994"/>
      <c r="BI67" s="995"/>
      <c r="BJ67" s="996"/>
      <c r="BK67" s="997"/>
      <c r="BL67" s="997"/>
      <c r="BM67" s="997"/>
      <c r="BN67" s="998"/>
    </row>
    <row r="68" spans="2:66" ht="20.25" customHeight="1" x14ac:dyDescent="0.15">
      <c r="B68" s="1035"/>
      <c r="C68" s="1036"/>
      <c r="D68" s="1037"/>
      <c r="E68" s="1012"/>
      <c r="F68" s="1013"/>
      <c r="G68" s="1050"/>
      <c r="H68" s="1051"/>
      <c r="I68" s="153"/>
      <c r="J68" s="154" t="str">
        <f>G67</f>
        <v>介護職員</v>
      </c>
      <c r="K68" s="153"/>
      <c r="L68" s="154" t="str">
        <f>M67</f>
        <v>A</v>
      </c>
      <c r="M68" s="1052"/>
      <c r="N68" s="1053"/>
      <c r="O68" s="1054"/>
      <c r="P68" s="1055"/>
      <c r="Q68" s="1055"/>
      <c r="R68" s="1051"/>
      <c r="S68" s="986"/>
      <c r="T68" s="987"/>
      <c r="U68" s="987"/>
      <c r="V68" s="987"/>
      <c r="W68" s="988"/>
      <c r="X68" s="170" t="s">
        <v>195</v>
      </c>
      <c r="Y68" s="171"/>
      <c r="Z68" s="172"/>
      <c r="AA68" s="158" t="str">
        <f>IF(AA67="","",VLOOKUP(AA67,'【記載例】シフト記号表（勤務時間帯）'!$C$6:$L$47,10,FALSE))</f>
        <v/>
      </c>
      <c r="AB68" s="159">
        <f>IF(AB67="","",VLOOKUP(AB67,'【記載例】シフト記号表（勤務時間帯）'!$C$6:$L$47,10,FALSE))</f>
        <v>7.9999999999999982</v>
      </c>
      <c r="AC68" s="159">
        <f>IF(AC67="","",VLOOKUP(AC67,'【記載例】シフト記号表（勤務時間帯）'!$C$6:$L$47,10,FALSE))</f>
        <v>8</v>
      </c>
      <c r="AD68" s="159">
        <f>IF(AD67="","",VLOOKUP(AD67,'【記載例】シフト記号表（勤務時間帯）'!$C$6:$L$47,10,FALSE))</f>
        <v>8</v>
      </c>
      <c r="AE68" s="159" t="str">
        <f>IF(AE67="","",VLOOKUP(AE67,'【記載例】シフト記号表（勤務時間帯）'!$C$6:$L$47,10,FALSE))</f>
        <v/>
      </c>
      <c r="AF68" s="159">
        <f>IF(AF67="","",VLOOKUP(AF67,'【記載例】シフト記号表（勤務時間帯）'!$C$6:$L$47,10,FALSE))</f>
        <v>8</v>
      </c>
      <c r="AG68" s="160">
        <f>IF(AG67="","",VLOOKUP(AG67,'【記載例】シフト記号表（勤務時間帯）'!$C$6:$L$47,10,FALSE))</f>
        <v>8</v>
      </c>
      <c r="AH68" s="158">
        <f>IF(AH67="","",VLOOKUP(AH67,'【記載例】シフト記号表（勤務時間帯）'!$C$6:$L$47,10,FALSE))</f>
        <v>8</v>
      </c>
      <c r="AI68" s="159" t="str">
        <f>IF(AI67="","",VLOOKUP(AI67,'【記載例】シフト記号表（勤務時間帯）'!$C$6:$L$47,10,FALSE))</f>
        <v/>
      </c>
      <c r="AJ68" s="159">
        <f>IF(AJ67="","",VLOOKUP(AJ67,'【記載例】シフト記号表（勤務時間帯）'!$C$6:$L$47,10,FALSE))</f>
        <v>8</v>
      </c>
      <c r="AK68" s="159">
        <f>IF(AK67="","",VLOOKUP(AK67,'【記載例】シフト記号表（勤務時間帯）'!$C$6:$L$47,10,FALSE))</f>
        <v>8</v>
      </c>
      <c r="AL68" s="159" t="str">
        <f>IF(AL67="","",VLOOKUP(AL67,'【記載例】シフト記号表（勤務時間帯）'!$C$6:$L$47,10,FALSE))</f>
        <v/>
      </c>
      <c r="AM68" s="159" t="str">
        <f>IF(AM67="","",VLOOKUP(AM67,'【記載例】シフト記号表（勤務時間帯）'!$C$6:$L$47,10,FALSE))</f>
        <v/>
      </c>
      <c r="AN68" s="160">
        <f>IF(AN67="","",VLOOKUP(AN67,'【記載例】シフト記号表（勤務時間帯）'!$C$6:$L$47,10,FALSE))</f>
        <v>8</v>
      </c>
      <c r="AO68" s="158">
        <f>IF(AO67="","",VLOOKUP(AO67,'【記載例】シフト記号表（勤務時間帯）'!$C$6:$L$47,10,FALSE))</f>
        <v>8</v>
      </c>
      <c r="AP68" s="159">
        <f>IF(AP67="","",VLOOKUP(AP67,'【記載例】シフト記号表（勤務時間帯）'!$C$6:$L$47,10,FALSE))</f>
        <v>8</v>
      </c>
      <c r="AQ68" s="159">
        <f>IF(AQ67="","",VLOOKUP(AQ67,'【記載例】シフト記号表（勤務時間帯）'!$C$6:$L$47,10,FALSE))</f>
        <v>8</v>
      </c>
      <c r="AR68" s="159">
        <f>IF(AR67="","",VLOOKUP(AR67,'【記載例】シフト記号表（勤務時間帯）'!$C$6:$L$47,10,FALSE))</f>
        <v>8</v>
      </c>
      <c r="AS68" s="159">
        <f>IF(AS67="","",VLOOKUP(AS67,'【記載例】シフト記号表（勤務時間帯）'!$C$6:$L$47,10,FALSE))</f>
        <v>7.9999999999999982</v>
      </c>
      <c r="AT68" s="159">
        <f>IF(AT67="","",VLOOKUP(AT67,'【記載例】シフト記号表（勤務時間帯）'!$C$6:$L$47,10,FALSE))</f>
        <v>7.9999999999999982</v>
      </c>
      <c r="AU68" s="160" t="str">
        <f>IF(AU67="","",VLOOKUP(AU67,'【記載例】シフト記号表（勤務時間帯）'!$C$6:$L$47,10,FALSE))</f>
        <v/>
      </c>
      <c r="AV68" s="158">
        <f>IF(AV67="","",VLOOKUP(AV67,'【記載例】シフト記号表（勤務時間帯）'!$C$6:$L$47,10,FALSE))</f>
        <v>8</v>
      </c>
      <c r="AW68" s="159">
        <f>IF(AW67="","",VLOOKUP(AW67,'【記載例】シフト記号表（勤務時間帯）'!$C$6:$L$47,10,FALSE))</f>
        <v>8</v>
      </c>
      <c r="AX68" s="159">
        <f>IF(AX67="","",VLOOKUP(AX67,'【記載例】シフト記号表（勤務時間帯）'!$C$6:$L$47,10,FALSE))</f>
        <v>7.9999999999999982</v>
      </c>
      <c r="AY68" s="159">
        <f>IF(AY67="","",VLOOKUP(AY67,'【記載例】シフト記号表（勤務時間帯）'!$C$6:$L$47,10,FALSE))</f>
        <v>8</v>
      </c>
      <c r="AZ68" s="159" t="str">
        <f>IF(AZ67="","",VLOOKUP(AZ67,'【記載例】シフト記号表（勤務時間帯）'!$C$6:$L$47,10,FALSE))</f>
        <v/>
      </c>
      <c r="BA68" s="159" t="str">
        <f>IF(BA67="","",VLOOKUP(BA67,'【記載例】シフト記号表（勤務時間帯）'!$C$6:$L$47,10,FALSE))</f>
        <v/>
      </c>
      <c r="BB68" s="160">
        <f>IF(BB67="","",VLOOKUP(BB67,'【記載例】シフト記号表（勤務時間帯）'!$C$6:$L$47,10,FALSE))</f>
        <v>7.9999999999999982</v>
      </c>
      <c r="BC68" s="158" t="str">
        <f>IF(BC67="","",VLOOKUP(BC67,'【記載例】シフト記号表（勤務時間帯）'!$C$6:$L$47,10,FALSE))</f>
        <v/>
      </c>
      <c r="BD68" s="159" t="str">
        <f>IF(BD67="","",VLOOKUP(BD67,'【記載例】シフト記号表（勤務時間帯）'!$C$6:$L$47,10,FALSE))</f>
        <v/>
      </c>
      <c r="BE68" s="159" t="str">
        <f>IF(BE67="","",VLOOKUP(BE67,'【記載例】シフト記号表（勤務時間帯）'!$C$6:$L$47,10,FALSE))</f>
        <v/>
      </c>
      <c r="BF68" s="1047">
        <f>IF($BI$3="４週",SUM(AA68:BB68),IF($BI$3="暦月",SUM(AA68:BE68),""))</f>
        <v>160</v>
      </c>
      <c r="BG68" s="1048"/>
      <c r="BH68" s="1049">
        <f>IF($BI$3="４週",BF68/4,IF($BI$3="暦月",(BF68/($BI$8/7)),""))</f>
        <v>40</v>
      </c>
      <c r="BI68" s="1048"/>
      <c r="BJ68" s="1044"/>
      <c r="BK68" s="1045"/>
      <c r="BL68" s="1045"/>
      <c r="BM68" s="1045"/>
      <c r="BN68" s="1046"/>
    </row>
    <row r="69" spans="2:66" ht="20.25" customHeight="1" x14ac:dyDescent="0.15">
      <c r="B69" s="1007">
        <f>B67+1</f>
        <v>27</v>
      </c>
      <c r="C69" s="1009"/>
      <c r="D69" s="1011" t="s">
        <v>248</v>
      </c>
      <c r="E69" s="1012"/>
      <c r="F69" s="1013"/>
      <c r="G69" s="1017" t="s">
        <v>223</v>
      </c>
      <c r="H69" s="1018"/>
      <c r="I69" s="153"/>
      <c r="J69" s="154"/>
      <c r="K69" s="153"/>
      <c r="L69" s="154"/>
      <c r="M69" s="1021" t="s">
        <v>189</v>
      </c>
      <c r="N69" s="1022"/>
      <c r="O69" s="1025" t="s">
        <v>228</v>
      </c>
      <c r="P69" s="1026"/>
      <c r="Q69" s="1026"/>
      <c r="R69" s="1018"/>
      <c r="S69" s="986" t="s">
        <v>251</v>
      </c>
      <c r="T69" s="987"/>
      <c r="U69" s="987"/>
      <c r="V69" s="987"/>
      <c r="W69" s="988"/>
      <c r="X69" s="173" t="s">
        <v>192</v>
      </c>
      <c r="Z69" s="174"/>
      <c r="AA69" s="166" t="s">
        <v>214</v>
      </c>
      <c r="AB69" s="167"/>
      <c r="AC69" s="167" t="s">
        <v>214</v>
      </c>
      <c r="AD69" s="167"/>
      <c r="AE69" s="167" t="s">
        <v>215</v>
      </c>
      <c r="AF69" s="167"/>
      <c r="AG69" s="168" t="s">
        <v>226</v>
      </c>
      <c r="AH69" s="166" t="s">
        <v>227</v>
      </c>
      <c r="AI69" s="167" t="s">
        <v>215</v>
      </c>
      <c r="AJ69" s="167" t="s">
        <v>215</v>
      </c>
      <c r="AK69" s="167" t="s">
        <v>214</v>
      </c>
      <c r="AL69" s="167" t="s">
        <v>214</v>
      </c>
      <c r="AM69" s="167"/>
      <c r="AN69" s="168" t="s">
        <v>215</v>
      </c>
      <c r="AO69" s="166" t="s">
        <v>226</v>
      </c>
      <c r="AP69" s="167" t="s">
        <v>227</v>
      </c>
      <c r="AQ69" s="167" t="s">
        <v>214</v>
      </c>
      <c r="AR69" s="167"/>
      <c r="AS69" s="167" t="s">
        <v>215</v>
      </c>
      <c r="AT69" s="167" t="s">
        <v>215</v>
      </c>
      <c r="AU69" s="168"/>
      <c r="AV69" s="166"/>
      <c r="AW69" s="167" t="s">
        <v>226</v>
      </c>
      <c r="AX69" s="167" t="s">
        <v>227</v>
      </c>
      <c r="AY69" s="167" t="s">
        <v>214</v>
      </c>
      <c r="AZ69" s="167" t="s">
        <v>215</v>
      </c>
      <c r="BA69" s="167" t="s">
        <v>215</v>
      </c>
      <c r="BB69" s="168"/>
      <c r="BC69" s="166"/>
      <c r="BD69" s="167"/>
      <c r="BE69" s="169"/>
      <c r="BF69" s="992"/>
      <c r="BG69" s="993"/>
      <c r="BH69" s="994"/>
      <c r="BI69" s="995"/>
      <c r="BJ69" s="996"/>
      <c r="BK69" s="997"/>
      <c r="BL69" s="997"/>
      <c r="BM69" s="997"/>
      <c r="BN69" s="998"/>
    </row>
    <row r="70" spans="2:66" ht="20.25" customHeight="1" x14ac:dyDescent="0.15">
      <c r="B70" s="1035"/>
      <c r="C70" s="1036"/>
      <c r="D70" s="1037"/>
      <c r="E70" s="1012"/>
      <c r="F70" s="1013"/>
      <c r="G70" s="1050"/>
      <c r="H70" s="1051"/>
      <c r="I70" s="153"/>
      <c r="J70" s="154" t="str">
        <f>G69</f>
        <v>介護職員</v>
      </c>
      <c r="K70" s="153"/>
      <c r="L70" s="154" t="str">
        <f>M69</f>
        <v>A</v>
      </c>
      <c r="M70" s="1052"/>
      <c r="N70" s="1053"/>
      <c r="O70" s="1054"/>
      <c r="P70" s="1055"/>
      <c r="Q70" s="1055"/>
      <c r="R70" s="1051"/>
      <c r="S70" s="986"/>
      <c r="T70" s="987"/>
      <c r="U70" s="987"/>
      <c r="V70" s="987"/>
      <c r="W70" s="988"/>
      <c r="X70" s="170" t="s">
        <v>195</v>
      </c>
      <c r="Y70" s="171"/>
      <c r="Z70" s="172"/>
      <c r="AA70" s="158">
        <f>IF(AA69="","",VLOOKUP(AA69,'【記載例】シフト記号表（勤務時間帯）'!$C$6:$L$47,10,FALSE))</f>
        <v>7.9999999999999982</v>
      </c>
      <c r="AB70" s="159" t="str">
        <f>IF(AB69="","",VLOOKUP(AB69,'【記載例】シフト記号表（勤務時間帯）'!$C$6:$L$47,10,FALSE))</f>
        <v/>
      </c>
      <c r="AC70" s="159">
        <f>IF(AC69="","",VLOOKUP(AC69,'【記載例】シフト記号表（勤務時間帯）'!$C$6:$L$47,10,FALSE))</f>
        <v>7.9999999999999982</v>
      </c>
      <c r="AD70" s="159" t="str">
        <f>IF(AD69="","",VLOOKUP(AD69,'【記載例】シフト記号表（勤務時間帯）'!$C$6:$L$47,10,FALSE))</f>
        <v/>
      </c>
      <c r="AE70" s="159">
        <f>IF(AE69="","",VLOOKUP(AE69,'【記載例】シフト記号表（勤務時間帯）'!$C$6:$L$47,10,FALSE))</f>
        <v>8</v>
      </c>
      <c r="AF70" s="159" t="str">
        <f>IF(AF69="","",VLOOKUP(AF69,'【記載例】シフト記号表（勤務時間帯）'!$C$6:$L$47,10,FALSE))</f>
        <v/>
      </c>
      <c r="AG70" s="160">
        <f>IF(AG69="","",VLOOKUP(AG69,'【記載例】シフト記号表（勤務時間帯）'!$C$6:$L$47,10,FALSE))</f>
        <v>8</v>
      </c>
      <c r="AH70" s="158">
        <f>IF(AH69="","",VLOOKUP(AH69,'【記載例】シフト記号表（勤務時間帯）'!$C$6:$L$47,10,FALSE))</f>
        <v>8</v>
      </c>
      <c r="AI70" s="159">
        <f>IF(AI69="","",VLOOKUP(AI69,'【記載例】シフト記号表（勤務時間帯）'!$C$6:$L$47,10,FALSE))</f>
        <v>8</v>
      </c>
      <c r="AJ70" s="159">
        <f>IF(AJ69="","",VLOOKUP(AJ69,'【記載例】シフト記号表（勤務時間帯）'!$C$6:$L$47,10,FALSE))</f>
        <v>8</v>
      </c>
      <c r="AK70" s="159">
        <f>IF(AK69="","",VLOOKUP(AK69,'【記載例】シフト記号表（勤務時間帯）'!$C$6:$L$47,10,FALSE))</f>
        <v>7.9999999999999982</v>
      </c>
      <c r="AL70" s="159">
        <f>IF(AL69="","",VLOOKUP(AL69,'【記載例】シフト記号表（勤務時間帯）'!$C$6:$L$47,10,FALSE))</f>
        <v>7.9999999999999982</v>
      </c>
      <c r="AM70" s="159" t="str">
        <f>IF(AM69="","",VLOOKUP(AM69,'【記載例】シフト記号表（勤務時間帯）'!$C$6:$L$47,10,FALSE))</f>
        <v/>
      </c>
      <c r="AN70" s="160">
        <f>IF(AN69="","",VLOOKUP(AN69,'【記載例】シフト記号表（勤務時間帯）'!$C$6:$L$47,10,FALSE))</f>
        <v>8</v>
      </c>
      <c r="AO70" s="158">
        <f>IF(AO69="","",VLOOKUP(AO69,'【記載例】シフト記号表（勤務時間帯）'!$C$6:$L$47,10,FALSE))</f>
        <v>8</v>
      </c>
      <c r="AP70" s="159">
        <f>IF(AP69="","",VLOOKUP(AP69,'【記載例】シフト記号表（勤務時間帯）'!$C$6:$L$47,10,FALSE))</f>
        <v>8</v>
      </c>
      <c r="AQ70" s="159">
        <f>IF(AQ69="","",VLOOKUP(AQ69,'【記載例】シフト記号表（勤務時間帯）'!$C$6:$L$47,10,FALSE))</f>
        <v>7.9999999999999982</v>
      </c>
      <c r="AR70" s="159" t="str">
        <f>IF(AR69="","",VLOOKUP(AR69,'【記載例】シフト記号表（勤務時間帯）'!$C$6:$L$47,10,FALSE))</f>
        <v/>
      </c>
      <c r="AS70" s="159">
        <f>IF(AS69="","",VLOOKUP(AS69,'【記載例】シフト記号表（勤務時間帯）'!$C$6:$L$47,10,FALSE))</f>
        <v>8</v>
      </c>
      <c r="AT70" s="159">
        <f>IF(AT69="","",VLOOKUP(AT69,'【記載例】シフト記号表（勤務時間帯）'!$C$6:$L$47,10,FALSE))</f>
        <v>8</v>
      </c>
      <c r="AU70" s="160" t="str">
        <f>IF(AU69="","",VLOOKUP(AU69,'【記載例】シフト記号表（勤務時間帯）'!$C$6:$L$47,10,FALSE))</f>
        <v/>
      </c>
      <c r="AV70" s="158" t="str">
        <f>IF(AV69="","",VLOOKUP(AV69,'【記載例】シフト記号表（勤務時間帯）'!$C$6:$L$47,10,FALSE))</f>
        <v/>
      </c>
      <c r="AW70" s="159">
        <f>IF(AW69="","",VLOOKUP(AW69,'【記載例】シフト記号表（勤務時間帯）'!$C$6:$L$47,10,FALSE))</f>
        <v>8</v>
      </c>
      <c r="AX70" s="159">
        <f>IF(AX69="","",VLOOKUP(AX69,'【記載例】シフト記号表（勤務時間帯）'!$C$6:$L$47,10,FALSE))</f>
        <v>8</v>
      </c>
      <c r="AY70" s="159">
        <f>IF(AY69="","",VLOOKUP(AY69,'【記載例】シフト記号表（勤務時間帯）'!$C$6:$L$47,10,FALSE))</f>
        <v>7.9999999999999982</v>
      </c>
      <c r="AZ70" s="159">
        <f>IF(AZ69="","",VLOOKUP(AZ69,'【記載例】シフト記号表（勤務時間帯）'!$C$6:$L$47,10,FALSE))</f>
        <v>8</v>
      </c>
      <c r="BA70" s="159">
        <f>IF(BA69="","",VLOOKUP(BA69,'【記載例】シフト記号表（勤務時間帯）'!$C$6:$L$47,10,FALSE))</f>
        <v>8</v>
      </c>
      <c r="BB70" s="160" t="str">
        <f>IF(BB69="","",VLOOKUP(BB69,'【記載例】シフト記号表（勤務時間帯）'!$C$6:$L$47,10,FALSE))</f>
        <v/>
      </c>
      <c r="BC70" s="158" t="str">
        <f>IF(BC69="","",VLOOKUP(BC69,'【記載例】シフト記号表（勤務時間帯）'!$C$6:$L$47,10,FALSE))</f>
        <v/>
      </c>
      <c r="BD70" s="159" t="str">
        <f>IF(BD69="","",VLOOKUP(BD69,'【記載例】シフト記号表（勤務時間帯）'!$C$6:$L$47,10,FALSE))</f>
        <v/>
      </c>
      <c r="BE70" s="159" t="str">
        <f>IF(BE69="","",VLOOKUP(BE69,'【記載例】シフト記号表（勤務時間帯）'!$C$6:$L$47,10,FALSE))</f>
        <v/>
      </c>
      <c r="BF70" s="1047">
        <f>IF($BI$3="４週",SUM(AA70:BB70),IF($BI$3="暦月",SUM(AA70:BE70),""))</f>
        <v>160</v>
      </c>
      <c r="BG70" s="1048"/>
      <c r="BH70" s="1049">
        <f>IF($BI$3="４週",BF70/4,IF($BI$3="暦月",(BF70/($BI$8/7)),""))</f>
        <v>40</v>
      </c>
      <c r="BI70" s="1048"/>
      <c r="BJ70" s="1044"/>
      <c r="BK70" s="1045"/>
      <c r="BL70" s="1045"/>
      <c r="BM70" s="1045"/>
      <c r="BN70" s="1046"/>
    </row>
    <row r="71" spans="2:66" ht="20.25" customHeight="1" x14ac:dyDescent="0.15">
      <c r="B71" s="1007">
        <f>B69+1</f>
        <v>28</v>
      </c>
      <c r="C71" s="1009"/>
      <c r="D71" s="1011" t="s">
        <v>248</v>
      </c>
      <c r="E71" s="1012"/>
      <c r="F71" s="1013"/>
      <c r="G71" s="1017" t="s">
        <v>223</v>
      </c>
      <c r="H71" s="1018"/>
      <c r="I71" s="153"/>
      <c r="J71" s="154"/>
      <c r="K71" s="153"/>
      <c r="L71" s="154"/>
      <c r="M71" s="1021" t="s">
        <v>189</v>
      </c>
      <c r="N71" s="1022"/>
      <c r="O71" s="1025" t="s">
        <v>228</v>
      </c>
      <c r="P71" s="1026"/>
      <c r="Q71" s="1026"/>
      <c r="R71" s="1018"/>
      <c r="S71" s="986" t="s">
        <v>252</v>
      </c>
      <c r="T71" s="987"/>
      <c r="U71" s="987"/>
      <c r="V71" s="987"/>
      <c r="W71" s="988"/>
      <c r="X71" s="173" t="s">
        <v>192</v>
      </c>
      <c r="Z71" s="174"/>
      <c r="AA71" s="166" t="s">
        <v>240</v>
      </c>
      <c r="AB71" s="167"/>
      <c r="AC71" s="167" t="s">
        <v>215</v>
      </c>
      <c r="AD71" s="167" t="s">
        <v>214</v>
      </c>
      <c r="AE71" s="167" t="s">
        <v>214</v>
      </c>
      <c r="AF71" s="167" t="s">
        <v>214</v>
      </c>
      <c r="AG71" s="168"/>
      <c r="AH71" s="166" t="s">
        <v>226</v>
      </c>
      <c r="AI71" s="167" t="s">
        <v>227</v>
      </c>
      <c r="AJ71" s="167" t="s">
        <v>214</v>
      </c>
      <c r="AK71" s="167"/>
      <c r="AL71" s="167" t="s">
        <v>215</v>
      </c>
      <c r="AM71" s="167" t="s">
        <v>215</v>
      </c>
      <c r="AN71" s="168"/>
      <c r="AO71" s="166"/>
      <c r="AP71" s="167" t="s">
        <v>226</v>
      </c>
      <c r="AQ71" s="167" t="s">
        <v>227</v>
      </c>
      <c r="AR71" s="167" t="s">
        <v>214</v>
      </c>
      <c r="AS71" s="167"/>
      <c r="AT71" s="167" t="s">
        <v>215</v>
      </c>
      <c r="AU71" s="168" t="s">
        <v>215</v>
      </c>
      <c r="AV71" s="166" t="s">
        <v>215</v>
      </c>
      <c r="AW71" s="167"/>
      <c r="AX71" s="167" t="s">
        <v>226</v>
      </c>
      <c r="AY71" s="167" t="s">
        <v>227</v>
      </c>
      <c r="AZ71" s="167" t="s">
        <v>214</v>
      </c>
      <c r="BA71" s="167"/>
      <c r="BB71" s="168" t="s">
        <v>215</v>
      </c>
      <c r="BC71" s="166"/>
      <c r="BD71" s="167"/>
      <c r="BE71" s="169"/>
      <c r="BF71" s="992"/>
      <c r="BG71" s="993"/>
      <c r="BH71" s="994"/>
      <c r="BI71" s="995"/>
      <c r="BJ71" s="996"/>
      <c r="BK71" s="997"/>
      <c r="BL71" s="997"/>
      <c r="BM71" s="997"/>
      <c r="BN71" s="998"/>
    </row>
    <row r="72" spans="2:66" ht="20.25" customHeight="1" x14ac:dyDescent="0.15">
      <c r="B72" s="1035"/>
      <c r="C72" s="1036"/>
      <c r="D72" s="1037"/>
      <c r="E72" s="1012"/>
      <c r="F72" s="1013"/>
      <c r="G72" s="1050"/>
      <c r="H72" s="1051"/>
      <c r="I72" s="153"/>
      <c r="J72" s="154" t="str">
        <f>G71</f>
        <v>介護職員</v>
      </c>
      <c r="K72" s="153"/>
      <c r="L72" s="154" t="str">
        <f>M71</f>
        <v>A</v>
      </c>
      <c r="M72" s="1052"/>
      <c r="N72" s="1053"/>
      <c r="O72" s="1054"/>
      <c r="P72" s="1055"/>
      <c r="Q72" s="1055"/>
      <c r="R72" s="1051"/>
      <c r="S72" s="986"/>
      <c r="T72" s="987"/>
      <c r="U72" s="987"/>
      <c r="V72" s="987"/>
      <c r="W72" s="988"/>
      <c r="X72" s="170" t="s">
        <v>195</v>
      </c>
      <c r="Y72" s="171"/>
      <c r="Z72" s="172"/>
      <c r="AA72" s="158">
        <f>IF(AA71="","",VLOOKUP(AA71,'【記載例】シフト記号表（勤務時間帯）'!$C$6:$L$47,10,FALSE))</f>
        <v>8</v>
      </c>
      <c r="AB72" s="159" t="str">
        <f>IF(AB71="","",VLOOKUP(AB71,'【記載例】シフト記号表（勤務時間帯）'!$C$6:$L$47,10,FALSE))</f>
        <v/>
      </c>
      <c r="AC72" s="159">
        <f>IF(AC71="","",VLOOKUP(AC71,'【記載例】シフト記号表（勤務時間帯）'!$C$6:$L$47,10,FALSE))</f>
        <v>8</v>
      </c>
      <c r="AD72" s="159">
        <f>IF(AD71="","",VLOOKUP(AD71,'【記載例】シフト記号表（勤務時間帯）'!$C$6:$L$47,10,FALSE))</f>
        <v>7.9999999999999982</v>
      </c>
      <c r="AE72" s="159">
        <f>IF(AE71="","",VLOOKUP(AE71,'【記載例】シフト記号表（勤務時間帯）'!$C$6:$L$47,10,FALSE))</f>
        <v>7.9999999999999982</v>
      </c>
      <c r="AF72" s="159">
        <f>IF(AF71="","",VLOOKUP(AF71,'【記載例】シフト記号表（勤務時間帯）'!$C$6:$L$47,10,FALSE))</f>
        <v>7.9999999999999982</v>
      </c>
      <c r="AG72" s="160" t="str">
        <f>IF(AG71="","",VLOOKUP(AG71,'【記載例】シフト記号表（勤務時間帯）'!$C$6:$L$47,10,FALSE))</f>
        <v/>
      </c>
      <c r="AH72" s="158">
        <f>IF(AH71="","",VLOOKUP(AH71,'【記載例】シフト記号表（勤務時間帯）'!$C$6:$L$47,10,FALSE))</f>
        <v>8</v>
      </c>
      <c r="AI72" s="159">
        <f>IF(AI71="","",VLOOKUP(AI71,'【記載例】シフト記号表（勤務時間帯）'!$C$6:$L$47,10,FALSE))</f>
        <v>8</v>
      </c>
      <c r="AJ72" s="159">
        <f>IF(AJ71="","",VLOOKUP(AJ71,'【記載例】シフト記号表（勤務時間帯）'!$C$6:$L$47,10,FALSE))</f>
        <v>7.9999999999999982</v>
      </c>
      <c r="AK72" s="159" t="str">
        <f>IF(AK71="","",VLOOKUP(AK71,'【記載例】シフト記号表（勤務時間帯）'!$C$6:$L$47,10,FALSE))</f>
        <v/>
      </c>
      <c r="AL72" s="159">
        <f>IF(AL71="","",VLOOKUP(AL71,'【記載例】シフト記号表（勤務時間帯）'!$C$6:$L$47,10,FALSE))</f>
        <v>8</v>
      </c>
      <c r="AM72" s="159">
        <f>IF(AM71="","",VLOOKUP(AM71,'【記載例】シフト記号表（勤務時間帯）'!$C$6:$L$47,10,FALSE))</f>
        <v>8</v>
      </c>
      <c r="AN72" s="160" t="str">
        <f>IF(AN71="","",VLOOKUP(AN71,'【記載例】シフト記号表（勤務時間帯）'!$C$6:$L$47,10,FALSE))</f>
        <v/>
      </c>
      <c r="AO72" s="158" t="str">
        <f>IF(AO71="","",VLOOKUP(AO71,'【記載例】シフト記号表（勤務時間帯）'!$C$6:$L$47,10,FALSE))</f>
        <v/>
      </c>
      <c r="AP72" s="159">
        <f>IF(AP71="","",VLOOKUP(AP71,'【記載例】シフト記号表（勤務時間帯）'!$C$6:$L$47,10,FALSE))</f>
        <v>8</v>
      </c>
      <c r="AQ72" s="159">
        <f>IF(AQ71="","",VLOOKUP(AQ71,'【記載例】シフト記号表（勤務時間帯）'!$C$6:$L$47,10,FALSE))</f>
        <v>8</v>
      </c>
      <c r="AR72" s="159">
        <f>IF(AR71="","",VLOOKUP(AR71,'【記載例】シフト記号表（勤務時間帯）'!$C$6:$L$47,10,FALSE))</f>
        <v>7.9999999999999982</v>
      </c>
      <c r="AS72" s="159" t="str">
        <f>IF(AS71="","",VLOOKUP(AS71,'【記載例】シフト記号表（勤務時間帯）'!$C$6:$L$47,10,FALSE))</f>
        <v/>
      </c>
      <c r="AT72" s="159">
        <f>IF(AT71="","",VLOOKUP(AT71,'【記載例】シフト記号表（勤務時間帯）'!$C$6:$L$47,10,FALSE))</f>
        <v>8</v>
      </c>
      <c r="AU72" s="160">
        <f>IF(AU71="","",VLOOKUP(AU71,'【記載例】シフト記号表（勤務時間帯）'!$C$6:$L$47,10,FALSE))</f>
        <v>8</v>
      </c>
      <c r="AV72" s="158">
        <f>IF(AV71="","",VLOOKUP(AV71,'【記載例】シフト記号表（勤務時間帯）'!$C$6:$L$47,10,FALSE))</f>
        <v>8</v>
      </c>
      <c r="AW72" s="159" t="str">
        <f>IF(AW71="","",VLOOKUP(AW71,'【記載例】シフト記号表（勤務時間帯）'!$C$6:$L$47,10,FALSE))</f>
        <v/>
      </c>
      <c r="AX72" s="159">
        <f>IF(AX71="","",VLOOKUP(AX71,'【記載例】シフト記号表（勤務時間帯）'!$C$6:$L$47,10,FALSE))</f>
        <v>8</v>
      </c>
      <c r="AY72" s="159">
        <f>IF(AY71="","",VLOOKUP(AY71,'【記載例】シフト記号表（勤務時間帯）'!$C$6:$L$47,10,FALSE))</f>
        <v>8</v>
      </c>
      <c r="AZ72" s="159">
        <f>IF(AZ71="","",VLOOKUP(AZ71,'【記載例】シフト記号表（勤務時間帯）'!$C$6:$L$47,10,FALSE))</f>
        <v>7.9999999999999982</v>
      </c>
      <c r="BA72" s="159" t="str">
        <f>IF(BA71="","",VLOOKUP(BA71,'【記載例】シフト記号表（勤務時間帯）'!$C$6:$L$47,10,FALSE))</f>
        <v/>
      </c>
      <c r="BB72" s="160">
        <f>IF(BB71="","",VLOOKUP(BB71,'【記載例】シフト記号表（勤務時間帯）'!$C$6:$L$47,10,FALSE))</f>
        <v>8</v>
      </c>
      <c r="BC72" s="158" t="str">
        <f>IF(BC71="","",VLOOKUP(BC71,'【記載例】シフト記号表（勤務時間帯）'!$C$6:$L$47,10,FALSE))</f>
        <v/>
      </c>
      <c r="BD72" s="159" t="str">
        <f>IF(BD71="","",VLOOKUP(BD71,'【記載例】シフト記号表（勤務時間帯）'!$C$6:$L$47,10,FALSE))</f>
        <v/>
      </c>
      <c r="BE72" s="159" t="str">
        <f>IF(BE71="","",VLOOKUP(BE71,'【記載例】シフト記号表（勤務時間帯）'!$C$6:$L$47,10,FALSE))</f>
        <v/>
      </c>
      <c r="BF72" s="1047">
        <f>IF($BI$3="４週",SUM(AA72:BB72),IF($BI$3="暦月",SUM(AA72:BE72),""))</f>
        <v>160</v>
      </c>
      <c r="BG72" s="1048"/>
      <c r="BH72" s="1049">
        <f>IF($BI$3="４週",BF72/4,IF($BI$3="暦月",(BF72/($BI$8/7)),""))</f>
        <v>40</v>
      </c>
      <c r="BI72" s="1048"/>
      <c r="BJ72" s="1044"/>
      <c r="BK72" s="1045"/>
      <c r="BL72" s="1045"/>
      <c r="BM72" s="1045"/>
      <c r="BN72" s="1046"/>
    </row>
    <row r="73" spans="2:66" ht="20.25" customHeight="1" x14ac:dyDescent="0.15">
      <c r="B73" s="1007">
        <f>B71+1</f>
        <v>29</v>
      </c>
      <c r="C73" s="1009"/>
      <c r="D73" s="1011" t="s">
        <v>248</v>
      </c>
      <c r="E73" s="1012"/>
      <c r="F73" s="1013"/>
      <c r="G73" s="1017" t="s">
        <v>223</v>
      </c>
      <c r="H73" s="1018"/>
      <c r="I73" s="153"/>
      <c r="J73" s="154"/>
      <c r="K73" s="153"/>
      <c r="L73" s="154"/>
      <c r="M73" s="1021" t="s">
        <v>197</v>
      </c>
      <c r="N73" s="1022"/>
      <c r="O73" s="1025" t="s">
        <v>228</v>
      </c>
      <c r="P73" s="1026"/>
      <c r="Q73" s="1026"/>
      <c r="R73" s="1018"/>
      <c r="S73" s="986" t="s">
        <v>253</v>
      </c>
      <c r="T73" s="987"/>
      <c r="U73" s="987"/>
      <c r="V73" s="987"/>
      <c r="W73" s="988"/>
      <c r="X73" s="173" t="s">
        <v>192</v>
      </c>
      <c r="Z73" s="174"/>
      <c r="AA73" s="166" t="s">
        <v>215</v>
      </c>
      <c r="AB73" s="167"/>
      <c r="AC73" s="167"/>
      <c r="AD73" s="167" t="s">
        <v>215</v>
      </c>
      <c r="AE73" s="167"/>
      <c r="AF73" s="167" t="s">
        <v>215</v>
      </c>
      <c r="AG73" s="168" t="s">
        <v>215</v>
      </c>
      <c r="AH73" s="166"/>
      <c r="AI73" s="167" t="s">
        <v>215</v>
      </c>
      <c r="AJ73" s="167"/>
      <c r="AK73" s="167"/>
      <c r="AL73" s="167" t="s">
        <v>215</v>
      </c>
      <c r="AM73" s="167" t="s">
        <v>214</v>
      </c>
      <c r="AN73" s="168" t="s">
        <v>214</v>
      </c>
      <c r="AO73" s="166" t="s">
        <v>215</v>
      </c>
      <c r="AP73" s="167"/>
      <c r="AQ73" s="167" t="s">
        <v>215</v>
      </c>
      <c r="AR73" s="167"/>
      <c r="AS73" s="167" t="s">
        <v>215</v>
      </c>
      <c r="AT73" s="167"/>
      <c r="AU73" s="168" t="s">
        <v>214</v>
      </c>
      <c r="AV73" s="166" t="s">
        <v>214</v>
      </c>
      <c r="AW73" s="167" t="s">
        <v>215</v>
      </c>
      <c r="AX73" s="167"/>
      <c r="AY73" s="167" t="s">
        <v>215</v>
      </c>
      <c r="AZ73" s="167"/>
      <c r="BA73" s="167" t="s">
        <v>214</v>
      </c>
      <c r="BB73" s="168"/>
      <c r="BC73" s="166"/>
      <c r="BD73" s="167"/>
      <c r="BE73" s="169"/>
      <c r="BF73" s="992"/>
      <c r="BG73" s="993"/>
      <c r="BH73" s="994"/>
      <c r="BI73" s="995"/>
      <c r="BJ73" s="996"/>
      <c r="BK73" s="997"/>
      <c r="BL73" s="997"/>
      <c r="BM73" s="997"/>
      <c r="BN73" s="998"/>
    </row>
    <row r="74" spans="2:66" ht="20.25" customHeight="1" x14ac:dyDescent="0.15">
      <c r="B74" s="1035"/>
      <c r="C74" s="1036"/>
      <c r="D74" s="1037"/>
      <c r="E74" s="1012"/>
      <c r="F74" s="1013"/>
      <c r="G74" s="1038"/>
      <c r="H74" s="1039"/>
      <c r="I74" s="175"/>
      <c r="J74" s="176" t="str">
        <f>G73</f>
        <v>介護職員</v>
      </c>
      <c r="K74" s="175"/>
      <c r="L74" s="176" t="str">
        <f>M73</f>
        <v>C</v>
      </c>
      <c r="M74" s="1040"/>
      <c r="N74" s="1041"/>
      <c r="O74" s="1042"/>
      <c r="P74" s="1043"/>
      <c r="Q74" s="1043"/>
      <c r="R74" s="1039"/>
      <c r="S74" s="986"/>
      <c r="T74" s="987"/>
      <c r="U74" s="987"/>
      <c r="V74" s="987"/>
      <c r="W74" s="988"/>
      <c r="X74" s="170" t="s">
        <v>195</v>
      </c>
      <c r="Y74" s="171"/>
      <c r="Z74" s="172"/>
      <c r="AA74" s="158">
        <f>IF(AA73="","",VLOOKUP(AA73,'【記載例】シフト記号表（勤務時間帯）'!$C$6:$L$47,10,FALSE))</f>
        <v>8</v>
      </c>
      <c r="AB74" s="159" t="str">
        <f>IF(AB73="","",VLOOKUP(AB73,'【記載例】シフト記号表（勤務時間帯）'!$C$6:$L$47,10,FALSE))</f>
        <v/>
      </c>
      <c r="AC74" s="159" t="str">
        <f>IF(AC73="","",VLOOKUP(AC73,'【記載例】シフト記号表（勤務時間帯）'!$C$6:$L$47,10,FALSE))</f>
        <v/>
      </c>
      <c r="AD74" s="159">
        <f>IF(AD73="","",VLOOKUP(AD73,'【記載例】シフト記号表（勤務時間帯）'!$C$6:$L$47,10,FALSE))</f>
        <v>8</v>
      </c>
      <c r="AE74" s="159" t="str">
        <f>IF(AE73="","",VLOOKUP(AE73,'【記載例】シフト記号表（勤務時間帯）'!$C$6:$L$47,10,FALSE))</f>
        <v/>
      </c>
      <c r="AF74" s="159">
        <f>IF(AF73="","",VLOOKUP(AF73,'【記載例】シフト記号表（勤務時間帯）'!$C$6:$L$47,10,FALSE))</f>
        <v>8</v>
      </c>
      <c r="AG74" s="160">
        <f>IF(AG73="","",VLOOKUP(AG73,'【記載例】シフト記号表（勤務時間帯）'!$C$6:$L$47,10,FALSE))</f>
        <v>8</v>
      </c>
      <c r="AH74" s="158" t="str">
        <f>IF(AH73="","",VLOOKUP(AH73,'【記載例】シフト記号表（勤務時間帯）'!$C$6:$L$47,10,FALSE))</f>
        <v/>
      </c>
      <c r="AI74" s="159">
        <f>IF(AI73="","",VLOOKUP(AI73,'【記載例】シフト記号表（勤務時間帯）'!$C$6:$L$47,10,FALSE))</f>
        <v>8</v>
      </c>
      <c r="AJ74" s="159" t="str">
        <f>IF(AJ73="","",VLOOKUP(AJ73,'【記載例】シフト記号表（勤務時間帯）'!$C$6:$L$47,10,FALSE))</f>
        <v/>
      </c>
      <c r="AK74" s="159" t="str">
        <f>IF(AK73="","",VLOOKUP(AK73,'【記載例】シフト記号表（勤務時間帯）'!$C$6:$L$47,10,FALSE))</f>
        <v/>
      </c>
      <c r="AL74" s="159">
        <f>IF(AL73="","",VLOOKUP(AL73,'【記載例】シフト記号表（勤務時間帯）'!$C$6:$L$47,10,FALSE))</f>
        <v>8</v>
      </c>
      <c r="AM74" s="159">
        <f>IF(AM73="","",VLOOKUP(AM73,'【記載例】シフト記号表（勤務時間帯）'!$C$6:$L$47,10,FALSE))</f>
        <v>7.9999999999999982</v>
      </c>
      <c r="AN74" s="160">
        <f>IF(AN73="","",VLOOKUP(AN73,'【記載例】シフト記号表（勤務時間帯）'!$C$6:$L$47,10,FALSE))</f>
        <v>7.9999999999999982</v>
      </c>
      <c r="AO74" s="158">
        <f>IF(AO73="","",VLOOKUP(AO73,'【記載例】シフト記号表（勤務時間帯）'!$C$6:$L$47,10,FALSE))</f>
        <v>8</v>
      </c>
      <c r="AP74" s="159" t="str">
        <f>IF(AP73="","",VLOOKUP(AP73,'【記載例】シフト記号表（勤務時間帯）'!$C$6:$L$47,10,FALSE))</f>
        <v/>
      </c>
      <c r="AQ74" s="159">
        <f>IF(AQ73="","",VLOOKUP(AQ73,'【記載例】シフト記号表（勤務時間帯）'!$C$6:$L$47,10,FALSE))</f>
        <v>8</v>
      </c>
      <c r="AR74" s="159" t="str">
        <f>IF(AR73="","",VLOOKUP(AR73,'【記載例】シフト記号表（勤務時間帯）'!$C$6:$L$47,10,FALSE))</f>
        <v/>
      </c>
      <c r="AS74" s="159">
        <f>IF(AS73="","",VLOOKUP(AS73,'【記載例】シフト記号表（勤務時間帯）'!$C$6:$L$47,10,FALSE))</f>
        <v>8</v>
      </c>
      <c r="AT74" s="159" t="str">
        <f>IF(AT73="","",VLOOKUP(AT73,'【記載例】シフト記号表（勤務時間帯）'!$C$6:$L$47,10,FALSE))</f>
        <v/>
      </c>
      <c r="AU74" s="160">
        <f>IF(AU73="","",VLOOKUP(AU73,'【記載例】シフト記号表（勤務時間帯）'!$C$6:$L$47,10,FALSE))</f>
        <v>7.9999999999999982</v>
      </c>
      <c r="AV74" s="158">
        <f>IF(AV73="","",VLOOKUP(AV73,'【記載例】シフト記号表（勤務時間帯）'!$C$6:$L$47,10,FALSE))</f>
        <v>7.9999999999999982</v>
      </c>
      <c r="AW74" s="159">
        <f>IF(AW73="","",VLOOKUP(AW73,'【記載例】シフト記号表（勤務時間帯）'!$C$6:$L$47,10,FALSE))</f>
        <v>8</v>
      </c>
      <c r="AX74" s="159" t="str">
        <f>IF(AX73="","",VLOOKUP(AX73,'【記載例】シフト記号表（勤務時間帯）'!$C$6:$L$47,10,FALSE))</f>
        <v/>
      </c>
      <c r="AY74" s="159">
        <f>IF(AY73="","",VLOOKUP(AY73,'【記載例】シフト記号表（勤務時間帯）'!$C$6:$L$47,10,FALSE))</f>
        <v>8</v>
      </c>
      <c r="AZ74" s="159" t="str">
        <f>IF(AZ73="","",VLOOKUP(AZ73,'【記載例】シフト記号表（勤務時間帯）'!$C$6:$L$47,10,FALSE))</f>
        <v/>
      </c>
      <c r="BA74" s="159">
        <f>IF(BA73="","",VLOOKUP(BA73,'【記載例】シフト記号表（勤務時間帯）'!$C$6:$L$47,10,FALSE))</f>
        <v>7.9999999999999982</v>
      </c>
      <c r="BB74" s="160" t="str">
        <f>IF(BB73="","",VLOOKUP(BB73,'【記載例】シフト記号表（勤務時間帯）'!$C$6:$L$47,10,FALSE))</f>
        <v/>
      </c>
      <c r="BC74" s="158" t="str">
        <f>IF(BC73="","",VLOOKUP(BC73,'【記載例】シフト記号表（勤務時間帯）'!$C$6:$L$47,10,FALSE))</f>
        <v/>
      </c>
      <c r="BD74" s="159" t="str">
        <f>IF(BD73="","",VLOOKUP(BD73,'【記載例】シフト記号表（勤務時間帯）'!$C$6:$L$47,10,FALSE))</f>
        <v/>
      </c>
      <c r="BE74" s="159" t="str">
        <f>IF(BE73="","",VLOOKUP(BE73,'【記載例】シフト記号表（勤務時間帯）'!$C$6:$L$47,10,FALSE))</f>
        <v/>
      </c>
      <c r="BF74" s="1032">
        <f>IF($BI$3="４週",SUM(AA74:BB74),IF($BI$3="暦月",SUM(AA74:BE74),""))</f>
        <v>128</v>
      </c>
      <c r="BG74" s="1033"/>
      <c r="BH74" s="1034">
        <f>IF($BI$3="４週",BF74/4,IF($BI$3="暦月",(BF74/($BI$8/7)),""))</f>
        <v>32</v>
      </c>
      <c r="BI74" s="1033"/>
      <c r="BJ74" s="1029"/>
      <c r="BK74" s="1030"/>
      <c r="BL74" s="1030"/>
      <c r="BM74" s="1030"/>
      <c r="BN74" s="1031"/>
    </row>
    <row r="75" spans="2:66" ht="20.25" customHeight="1" x14ac:dyDescent="0.15">
      <c r="B75" s="1007">
        <f>B73+1</f>
        <v>30</v>
      </c>
      <c r="C75" s="1009"/>
      <c r="D75" s="1011"/>
      <c r="E75" s="1012"/>
      <c r="F75" s="1013"/>
      <c r="G75" s="1017"/>
      <c r="H75" s="1018"/>
      <c r="I75" s="161"/>
      <c r="J75" s="162"/>
      <c r="K75" s="161"/>
      <c r="L75" s="162"/>
      <c r="M75" s="1021"/>
      <c r="N75" s="1022"/>
      <c r="O75" s="1025"/>
      <c r="P75" s="1026"/>
      <c r="Q75" s="1026"/>
      <c r="R75" s="1018"/>
      <c r="S75" s="986"/>
      <c r="T75" s="987"/>
      <c r="U75" s="987"/>
      <c r="V75" s="987"/>
      <c r="W75" s="988"/>
      <c r="X75" s="177" t="s">
        <v>192</v>
      </c>
      <c r="Y75" s="178"/>
      <c r="Z75" s="179"/>
      <c r="AA75" s="166"/>
      <c r="AB75" s="167"/>
      <c r="AC75" s="167"/>
      <c r="AD75" s="167"/>
      <c r="AE75" s="167"/>
      <c r="AF75" s="167"/>
      <c r="AG75" s="168"/>
      <c r="AH75" s="166"/>
      <c r="AI75" s="167"/>
      <c r="AJ75" s="167"/>
      <c r="AK75" s="167"/>
      <c r="AL75" s="167"/>
      <c r="AM75" s="167"/>
      <c r="AN75" s="168"/>
      <c r="AO75" s="166"/>
      <c r="AP75" s="167"/>
      <c r="AQ75" s="167"/>
      <c r="AR75" s="167"/>
      <c r="AS75" s="167"/>
      <c r="AT75" s="167"/>
      <c r="AU75" s="168"/>
      <c r="AV75" s="166"/>
      <c r="AW75" s="167"/>
      <c r="AX75" s="167"/>
      <c r="AY75" s="167"/>
      <c r="AZ75" s="167"/>
      <c r="BA75" s="167"/>
      <c r="BB75" s="168"/>
      <c r="BC75" s="166"/>
      <c r="BD75" s="167"/>
      <c r="BE75" s="169"/>
      <c r="BF75" s="992"/>
      <c r="BG75" s="993"/>
      <c r="BH75" s="994"/>
      <c r="BI75" s="995"/>
      <c r="BJ75" s="996"/>
      <c r="BK75" s="997"/>
      <c r="BL75" s="997"/>
      <c r="BM75" s="997"/>
      <c r="BN75" s="998"/>
    </row>
    <row r="76" spans="2:66" ht="20.25" customHeight="1" thickBot="1" x14ac:dyDescent="0.2">
      <c r="B76" s="1008"/>
      <c r="C76" s="1010"/>
      <c r="D76" s="1014"/>
      <c r="E76" s="1015"/>
      <c r="F76" s="1016"/>
      <c r="G76" s="1019"/>
      <c r="H76" s="1020"/>
      <c r="I76" s="180"/>
      <c r="J76" s="181">
        <f>G76</f>
        <v>0</v>
      </c>
      <c r="K76" s="180"/>
      <c r="L76" s="181">
        <f>M76</f>
        <v>0</v>
      </c>
      <c r="M76" s="1023"/>
      <c r="N76" s="1024"/>
      <c r="O76" s="1027"/>
      <c r="P76" s="1028"/>
      <c r="Q76" s="1028"/>
      <c r="R76" s="1020"/>
      <c r="S76" s="989"/>
      <c r="T76" s="990"/>
      <c r="U76" s="990"/>
      <c r="V76" s="990"/>
      <c r="W76" s="991"/>
      <c r="X76" s="182" t="s">
        <v>195</v>
      </c>
      <c r="Y76" s="183"/>
      <c r="Z76" s="184"/>
      <c r="AA76" s="185" t="str">
        <f>IF(AA75="","",VLOOKUP(AA75,'【記載例】シフト記号表（勤務時間帯）'!$C$6:$L$47,10,FALSE))</f>
        <v/>
      </c>
      <c r="AB76" s="186" t="str">
        <f>IF(AB75="","",VLOOKUP(AB75,'【記載例】シフト記号表（勤務時間帯）'!$C$6:$L$47,10,FALSE))</f>
        <v/>
      </c>
      <c r="AC76" s="186" t="str">
        <f>IF(AC75="","",VLOOKUP(AC75,'【記載例】シフト記号表（勤務時間帯）'!$C$6:$L$47,10,FALSE))</f>
        <v/>
      </c>
      <c r="AD76" s="186" t="str">
        <f>IF(AD75="","",VLOOKUP(AD75,'【記載例】シフト記号表（勤務時間帯）'!$C$6:$L$47,10,FALSE))</f>
        <v/>
      </c>
      <c r="AE76" s="186" t="str">
        <f>IF(AE75="","",VLOOKUP(AE75,'【記載例】シフト記号表（勤務時間帯）'!$C$6:$L$47,10,FALSE))</f>
        <v/>
      </c>
      <c r="AF76" s="186" t="str">
        <f>IF(AF75="","",VLOOKUP(AF75,'【記載例】シフト記号表（勤務時間帯）'!$C$6:$L$47,10,FALSE))</f>
        <v/>
      </c>
      <c r="AG76" s="187" t="str">
        <f>IF(AG75="","",VLOOKUP(AG75,'【記載例】シフト記号表（勤務時間帯）'!$C$6:$L$47,10,FALSE))</f>
        <v/>
      </c>
      <c r="AH76" s="185" t="str">
        <f>IF(AH75="","",VLOOKUP(AH75,'【記載例】シフト記号表（勤務時間帯）'!$C$6:$L$47,10,FALSE))</f>
        <v/>
      </c>
      <c r="AI76" s="186" t="str">
        <f>IF(AI75="","",VLOOKUP(AI75,'【記載例】シフト記号表（勤務時間帯）'!$C$6:$L$47,10,FALSE))</f>
        <v/>
      </c>
      <c r="AJ76" s="186" t="str">
        <f>IF(AJ75="","",VLOOKUP(AJ75,'【記載例】シフト記号表（勤務時間帯）'!$C$6:$L$47,10,FALSE))</f>
        <v/>
      </c>
      <c r="AK76" s="186" t="str">
        <f>IF(AK75="","",VLOOKUP(AK75,'【記載例】シフト記号表（勤務時間帯）'!$C$6:$L$47,10,FALSE))</f>
        <v/>
      </c>
      <c r="AL76" s="186" t="str">
        <f>IF(AL75="","",VLOOKUP(AL75,'【記載例】シフト記号表（勤務時間帯）'!$C$6:$L$47,10,FALSE))</f>
        <v/>
      </c>
      <c r="AM76" s="186" t="str">
        <f>IF(AM75="","",VLOOKUP(AM75,'【記載例】シフト記号表（勤務時間帯）'!$C$6:$L$47,10,FALSE))</f>
        <v/>
      </c>
      <c r="AN76" s="187" t="str">
        <f>IF(AN75="","",VLOOKUP(AN75,'【記載例】シフト記号表（勤務時間帯）'!$C$6:$L$47,10,FALSE))</f>
        <v/>
      </c>
      <c r="AO76" s="185" t="str">
        <f>IF(AO75="","",VLOOKUP(AO75,'【記載例】シフト記号表（勤務時間帯）'!$C$6:$L$47,10,FALSE))</f>
        <v/>
      </c>
      <c r="AP76" s="186" t="str">
        <f>IF(AP75="","",VLOOKUP(AP75,'【記載例】シフト記号表（勤務時間帯）'!$C$6:$L$47,10,FALSE))</f>
        <v/>
      </c>
      <c r="AQ76" s="186" t="str">
        <f>IF(AQ75="","",VLOOKUP(AQ75,'【記載例】シフト記号表（勤務時間帯）'!$C$6:$L$47,10,FALSE))</f>
        <v/>
      </c>
      <c r="AR76" s="186" t="str">
        <f>IF(AR75="","",VLOOKUP(AR75,'【記載例】シフト記号表（勤務時間帯）'!$C$6:$L$47,10,FALSE))</f>
        <v/>
      </c>
      <c r="AS76" s="186" t="str">
        <f>IF(AS75="","",VLOOKUP(AS75,'【記載例】シフト記号表（勤務時間帯）'!$C$6:$L$47,10,FALSE))</f>
        <v/>
      </c>
      <c r="AT76" s="186" t="str">
        <f>IF(AT75="","",VLOOKUP(AT75,'【記載例】シフト記号表（勤務時間帯）'!$C$6:$L$47,10,FALSE))</f>
        <v/>
      </c>
      <c r="AU76" s="187" t="str">
        <f>IF(AU75="","",VLOOKUP(AU75,'【記載例】シフト記号表（勤務時間帯）'!$C$6:$L$47,10,FALSE))</f>
        <v/>
      </c>
      <c r="AV76" s="185" t="str">
        <f>IF(AV75="","",VLOOKUP(AV75,'【記載例】シフト記号表（勤務時間帯）'!$C$6:$L$47,10,FALSE))</f>
        <v/>
      </c>
      <c r="AW76" s="186" t="str">
        <f>IF(AW75="","",VLOOKUP(AW75,'【記載例】シフト記号表（勤務時間帯）'!$C$6:$L$47,10,FALSE))</f>
        <v/>
      </c>
      <c r="AX76" s="186" t="str">
        <f>IF(AX75="","",VLOOKUP(AX75,'【記載例】シフト記号表（勤務時間帯）'!$C$6:$L$47,10,FALSE))</f>
        <v/>
      </c>
      <c r="AY76" s="186" t="str">
        <f>IF(AY75="","",VLOOKUP(AY75,'【記載例】シフト記号表（勤務時間帯）'!$C$6:$L$47,10,FALSE))</f>
        <v/>
      </c>
      <c r="AZ76" s="186" t="str">
        <f>IF(AZ75="","",VLOOKUP(AZ75,'【記載例】シフト記号表（勤務時間帯）'!$C$6:$L$47,10,FALSE))</f>
        <v/>
      </c>
      <c r="BA76" s="186" t="str">
        <f>IF(BA75="","",VLOOKUP(BA75,'【記載例】シフト記号表（勤務時間帯）'!$C$6:$L$47,10,FALSE))</f>
        <v/>
      </c>
      <c r="BB76" s="187" t="str">
        <f>IF(BB75="","",VLOOKUP(BB75,'【記載例】シフト記号表（勤務時間帯）'!$C$6:$L$47,10,FALSE))</f>
        <v/>
      </c>
      <c r="BC76" s="185" t="str">
        <f>IF(BC75="","",VLOOKUP(BC75,'【記載例】シフト記号表（勤務時間帯）'!$C$6:$L$47,10,FALSE))</f>
        <v/>
      </c>
      <c r="BD76" s="186" t="str">
        <f>IF(BD75="","",VLOOKUP(BD75,'【記載例】シフト記号表（勤務時間帯）'!$C$6:$L$47,10,FALSE))</f>
        <v/>
      </c>
      <c r="BE76" s="188" t="str">
        <f>IF(BE75="","",VLOOKUP(BE75,'【記載例】シフト記号表（勤務時間帯）'!$C$6:$L$47,10,FALSE))</f>
        <v/>
      </c>
      <c r="BF76" s="1002">
        <f>IF($BI$3="４週",SUM(AA76:BB76),IF($BI$3="暦月",SUM(AA76:BE76),""))</f>
        <v>0</v>
      </c>
      <c r="BG76" s="1003"/>
      <c r="BH76" s="1004">
        <f>IF($BI$3="４週",BF76/4,IF($BI$3="暦月",(BF76/($BI$8/7)),""))</f>
        <v>0</v>
      </c>
      <c r="BI76" s="1003"/>
      <c r="BJ76" s="999"/>
      <c r="BK76" s="1000"/>
      <c r="BL76" s="1000"/>
      <c r="BM76" s="1000"/>
      <c r="BN76" s="1001"/>
    </row>
    <row r="77" spans="2:66" ht="20.25" customHeight="1" x14ac:dyDescent="0.15">
      <c r="B77" s="189"/>
      <c r="C77" s="189"/>
      <c r="D77" s="189"/>
      <c r="E77" s="189"/>
      <c r="F77" s="189"/>
      <c r="G77" s="190"/>
      <c r="H77" s="190"/>
      <c r="I77" s="190"/>
      <c r="J77" s="190"/>
      <c r="K77" s="190"/>
      <c r="L77" s="190"/>
      <c r="M77" s="191"/>
      <c r="N77" s="191"/>
      <c r="O77" s="190"/>
      <c r="P77" s="190"/>
      <c r="Q77" s="190"/>
      <c r="R77" s="190"/>
      <c r="S77" s="192"/>
      <c r="T77" s="192"/>
      <c r="U77" s="192"/>
      <c r="V77" s="193"/>
      <c r="W77" s="193"/>
      <c r="X77" s="193"/>
      <c r="Y77" s="194"/>
      <c r="Z77" s="195"/>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7"/>
      <c r="BI77" s="197"/>
      <c r="BJ77" s="192"/>
      <c r="BK77" s="192"/>
      <c r="BL77" s="192"/>
      <c r="BM77" s="192"/>
      <c r="BN77" s="192"/>
    </row>
    <row r="78" spans="2:66" ht="20.25" customHeight="1" x14ac:dyDescent="0.15">
      <c r="B78" s="189"/>
      <c r="C78" s="189"/>
      <c r="D78" s="189"/>
      <c r="E78" s="189"/>
      <c r="F78" s="189"/>
      <c r="G78" s="190"/>
      <c r="H78" s="190"/>
      <c r="I78" s="190"/>
      <c r="J78" s="190"/>
      <c r="K78" s="190"/>
      <c r="L78" s="190"/>
      <c r="M78" s="198"/>
      <c r="N78" s="116" t="s">
        <v>254</v>
      </c>
      <c r="O78" s="116"/>
      <c r="P78" s="116"/>
      <c r="Q78" s="116"/>
      <c r="R78" s="116"/>
      <c r="S78" s="116"/>
      <c r="T78" s="116"/>
      <c r="U78" s="116"/>
      <c r="V78" s="116"/>
      <c r="W78" s="116"/>
      <c r="X78" s="121"/>
      <c r="Y78" s="116"/>
      <c r="Z78" s="116"/>
      <c r="AA78" s="116"/>
      <c r="AB78" s="116"/>
      <c r="AC78" s="116"/>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200"/>
      <c r="BI78" s="197"/>
      <c r="BJ78" s="192"/>
      <c r="BK78" s="192"/>
      <c r="BL78" s="192"/>
      <c r="BM78" s="192"/>
      <c r="BN78" s="192"/>
    </row>
    <row r="79" spans="2:66" ht="20.25" customHeight="1" x14ac:dyDescent="0.15">
      <c r="B79" s="189"/>
      <c r="C79" s="189"/>
      <c r="D79" s="189"/>
      <c r="E79" s="189"/>
      <c r="F79" s="189"/>
      <c r="G79" s="190"/>
      <c r="H79" s="190"/>
      <c r="I79" s="190"/>
      <c r="J79" s="190"/>
      <c r="K79" s="190"/>
      <c r="L79" s="190"/>
      <c r="M79" s="198"/>
      <c r="N79" s="116"/>
      <c r="O79" s="116" t="s">
        <v>255</v>
      </c>
      <c r="P79" s="116"/>
      <c r="Q79" s="116"/>
      <c r="R79" s="116"/>
      <c r="S79" s="116"/>
      <c r="T79" s="116"/>
      <c r="U79" s="116"/>
      <c r="V79" s="116"/>
      <c r="W79" s="116"/>
      <c r="X79" s="121"/>
      <c r="Y79" s="116"/>
      <c r="Z79" s="116"/>
      <c r="AA79" s="116"/>
      <c r="AB79" s="116"/>
      <c r="AC79" s="116"/>
      <c r="AD79" s="199"/>
      <c r="AE79" s="116" t="s">
        <v>256</v>
      </c>
      <c r="AF79" s="116"/>
      <c r="AG79" s="116"/>
      <c r="AH79" s="116"/>
      <c r="AI79" s="116"/>
      <c r="AJ79" s="116"/>
      <c r="AK79" s="116"/>
      <c r="AL79" s="116"/>
      <c r="AM79" s="116"/>
      <c r="AN79" s="121"/>
      <c r="AO79" s="116"/>
      <c r="AP79" s="116"/>
      <c r="AQ79" s="116"/>
      <c r="AR79" s="116"/>
      <c r="AS79" s="199"/>
      <c r="AT79" s="199"/>
      <c r="AU79" s="116" t="s">
        <v>257</v>
      </c>
      <c r="AV79" s="199"/>
      <c r="AW79" s="199"/>
      <c r="AX79" s="199"/>
      <c r="AY79" s="199"/>
      <c r="AZ79" s="199"/>
      <c r="BA79" s="199"/>
      <c r="BB79" s="199"/>
      <c r="BC79" s="199"/>
      <c r="BD79" s="199"/>
      <c r="BE79" s="199"/>
      <c r="BF79" s="199"/>
      <c r="BG79" s="199"/>
      <c r="BH79" s="200"/>
      <c r="BI79" s="197"/>
      <c r="BJ79" s="1005"/>
      <c r="BK79" s="1005"/>
      <c r="BL79" s="1005"/>
      <c r="BM79" s="1005"/>
      <c r="BN79" s="192"/>
    </row>
    <row r="80" spans="2:66" ht="20.25" customHeight="1" x14ac:dyDescent="0.15">
      <c r="B80" s="189"/>
      <c r="C80" s="189"/>
      <c r="D80" s="189"/>
      <c r="E80" s="189"/>
      <c r="F80" s="189"/>
      <c r="G80" s="190"/>
      <c r="H80" s="190"/>
      <c r="I80" s="190"/>
      <c r="J80" s="190"/>
      <c r="K80" s="190"/>
      <c r="L80" s="190"/>
      <c r="M80" s="198"/>
      <c r="N80" s="116"/>
      <c r="O80" s="961" t="s">
        <v>258</v>
      </c>
      <c r="P80" s="961"/>
      <c r="Q80" s="961" t="s">
        <v>259</v>
      </c>
      <c r="R80" s="961"/>
      <c r="S80" s="961"/>
      <c r="T80" s="961"/>
      <c r="U80" s="116"/>
      <c r="V80" s="983" t="s">
        <v>260</v>
      </c>
      <c r="W80" s="983"/>
      <c r="X80" s="983"/>
      <c r="Y80" s="983"/>
      <c r="Z80" s="116"/>
      <c r="AA80" s="201" t="s">
        <v>261</v>
      </c>
      <c r="AB80" s="201"/>
      <c r="AC80" s="116"/>
      <c r="AD80" s="199"/>
      <c r="AE80" s="961" t="s">
        <v>258</v>
      </c>
      <c r="AF80" s="961"/>
      <c r="AG80" s="961" t="s">
        <v>259</v>
      </c>
      <c r="AH80" s="961"/>
      <c r="AI80" s="961"/>
      <c r="AJ80" s="961"/>
      <c r="AK80" s="116"/>
      <c r="AL80" s="983" t="s">
        <v>260</v>
      </c>
      <c r="AM80" s="983"/>
      <c r="AN80" s="983"/>
      <c r="AO80" s="983"/>
      <c r="AP80" s="116"/>
      <c r="AQ80" s="201" t="s">
        <v>261</v>
      </c>
      <c r="AR80" s="201"/>
      <c r="AS80" s="199"/>
      <c r="AT80" s="199"/>
      <c r="AU80" s="199"/>
      <c r="AV80" s="199"/>
      <c r="AW80" s="199"/>
      <c r="AX80" s="199"/>
      <c r="AY80" s="199"/>
      <c r="AZ80" s="199"/>
      <c r="BA80" s="199"/>
      <c r="BB80" s="199"/>
      <c r="BC80" s="199"/>
      <c r="BD80" s="199"/>
      <c r="BE80" s="199"/>
      <c r="BF80" s="199"/>
      <c r="BG80" s="199"/>
      <c r="BH80" s="200"/>
      <c r="BI80" s="197"/>
      <c r="BJ80" s="984"/>
      <c r="BK80" s="984"/>
      <c r="BL80" s="984"/>
      <c r="BM80" s="984"/>
      <c r="BN80" s="192"/>
    </row>
    <row r="81" spans="2:66" ht="20.25" customHeight="1" x14ac:dyDescent="0.15">
      <c r="B81" s="189"/>
      <c r="C81" s="189"/>
      <c r="D81" s="189"/>
      <c r="E81" s="189"/>
      <c r="F81" s="189"/>
      <c r="G81" s="190"/>
      <c r="H81" s="190"/>
      <c r="I81" s="190"/>
      <c r="J81" s="190"/>
      <c r="K81" s="190"/>
      <c r="L81" s="190"/>
      <c r="M81" s="198"/>
      <c r="N81" s="116"/>
      <c r="O81" s="962"/>
      <c r="P81" s="962"/>
      <c r="Q81" s="962" t="s">
        <v>262</v>
      </c>
      <c r="R81" s="962"/>
      <c r="S81" s="962" t="s">
        <v>263</v>
      </c>
      <c r="T81" s="962"/>
      <c r="U81" s="116"/>
      <c r="V81" s="962" t="s">
        <v>262</v>
      </c>
      <c r="W81" s="962"/>
      <c r="X81" s="962" t="s">
        <v>263</v>
      </c>
      <c r="Y81" s="962"/>
      <c r="Z81" s="116"/>
      <c r="AA81" s="201" t="s">
        <v>264</v>
      </c>
      <c r="AB81" s="201"/>
      <c r="AC81" s="116"/>
      <c r="AD81" s="199"/>
      <c r="AE81" s="962"/>
      <c r="AF81" s="962"/>
      <c r="AG81" s="962" t="s">
        <v>262</v>
      </c>
      <c r="AH81" s="962"/>
      <c r="AI81" s="962" t="s">
        <v>263</v>
      </c>
      <c r="AJ81" s="962"/>
      <c r="AK81" s="116"/>
      <c r="AL81" s="962" t="s">
        <v>262</v>
      </c>
      <c r="AM81" s="962"/>
      <c r="AN81" s="962" t="s">
        <v>263</v>
      </c>
      <c r="AO81" s="962"/>
      <c r="AP81" s="116"/>
      <c r="AQ81" s="201" t="s">
        <v>264</v>
      </c>
      <c r="AR81" s="201"/>
      <c r="AS81" s="199"/>
      <c r="AT81" s="199"/>
      <c r="AU81" s="201" t="s">
        <v>216</v>
      </c>
      <c r="AV81" s="201"/>
      <c r="AW81" s="201"/>
      <c r="AX81" s="201"/>
      <c r="AY81" s="116"/>
      <c r="AZ81" s="201" t="s">
        <v>223</v>
      </c>
      <c r="BA81" s="201"/>
      <c r="BB81" s="201"/>
      <c r="BC81" s="201"/>
      <c r="BD81" s="116"/>
      <c r="BE81" s="962" t="s">
        <v>265</v>
      </c>
      <c r="BF81" s="962"/>
      <c r="BG81" s="962"/>
      <c r="BH81" s="962"/>
      <c r="BI81" s="197"/>
      <c r="BJ81" s="985"/>
      <c r="BK81" s="985"/>
      <c r="BL81" s="985"/>
      <c r="BM81" s="985"/>
      <c r="BN81" s="192"/>
    </row>
    <row r="82" spans="2:66" ht="20.25" customHeight="1" x14ac:dyDescent="0.15">
      <c r="B82" s="189"/>
      <c r="C82" s="189"/>
      <c r="D82" s="189"/>
      <c r="E82" s="189"/>
      <c r="F82" s="189"/>
      <c r="G82" s="190"/>
      <c r="H82" s="190"/>
      <c r="I82" s="190"/>
      <c r="J82" s="190"/>
      <c r="K82" s="190"/>
      <c r="L82" s="190"/>
      <c r="M82" s="198"/>
      <c r="N82" s="116"/>
      <c r="O82" s="963" t="s">
        <v>266</v>
      </c>
      <c r="P82" s="963"/>
      <c r="Q82" s="975">
        <f>SUMIFS($BF$17:$BF$76,$J$17:$J$76,"看護職員",$L$17:$L$76,"A")</f>
        <v>320</v>
      </c>
      <c r="R82" s="975"/>
      <c r="S82" s="976">
        <f>SUMIFS($BH$17:$BH$76,$J$17:$J$76,"看護職員",$L$17:$L$76,"A")</f>
        <v>80</v>
      </c>
      <c r="T82" s="976"/>
      <c r="U82" s="202"/>
      <c r="V82" s="979">
        <v>0</v>
      </c>
      <c r="W82" s="979"/>
      <c r="X82" s="979">
        <v>0</v>
      </c>
      <c r="Y82" s="979"/>
      <c r="Z82" s="202"/>
      <c r="AA82" s="981">
        <v>2</v>
      </c>
      <c r="AB82" s="982"/>
      <c r="AC82" s="116"/>
      <c r="AD82" s="199"/>
      <c r="AE82" s="963" t="s">
        <v>266</v>
      </c>
      <c r="AF82" s="963"/>
      <c r="AG82" s="975">
        <f>SUMIFS($BF$17:$BF$76,$J$17:$J$76,"介護職員",$L$17:$L$76,"A")</f>
        <v>2560</v>
      </c>
      <c r="AH82" s="975"/>
      <c r="AI82" s="976">
        <f>SUMIFS($BH$17:$BH$76,$J$17:$J$76,"介護職員",$L$17:$L$76,"A")</f>
        <v>640</v>
      </c>
      <c r="AJ82" s="976"/>
      <c r="AK82" s="202"/>
      <c r="AL82" s="979">
        <v>0</v>
      </c>
      <c r="AM82" s="979"/>
      <c r="AN82" s="979">
        <v>0</v>
      </c>
      <c r="AO82" s="979"/>
      <c r="AP82" s="202"/>
      <c r="AQ82" s="981">
        <v>16</v>
      </c>
      <c r="AR82" s="982"/>
      <c r="AS82" s="199"/>
      <c r="AT82" s="199"/>
      <c r="AU82" s="1006">
        <f>Y96</f>
        <v>2.5</v>
      </c>
      <c r="AV82" s="963"/>
      <c r="AW82" s="963"/>
      <c r="AX82" s="963"/>
      <c r="AY82" s="203" t="s">
        <v>267</v>
      </c>
      <c r="AZ82" s="1006">
        <f>AO96</f>
        <v>19.2</v>
      </c>
      <c r="BA82" s="963"/>
      <c r="BB82" s="963"/>
      <c r="BC82" s="963"/>
      <c r="BD82" s="203" t="s">
        <v>268</v>
      </c>
      <c r="BE82" s="965">
        <f>ROUNDDOWN(AU82+AZ82,1)</f>
        <v>21.7</v>
      </c>
      <c r="BF82" s="965"/>
      <c r="BG82" s="965"/>
      <c r="BH82" s="965"/>
      <c r="BI82" s="197"/>
      <c r="BJ82" s="204"/>
      <c r="BK82" s="204"/>
      <c r="BL82" s="204"/>
      <c r="BM82" s="204"/>
      <c r="BN82" s="192"/>
    </row>
    <row r="83" spans="2:66" ht="20.25" customHeight="1" x14ac:dyDescent="0.15">
      <c r="B83" s="189"/>
      <c r="C83" s="189"/>
      <c r="D83" s="189"/>
      <c r="E83" s="189"/>
      <c r="F83" s="189"/>
      <c r="G83" s="190"/>
      <c r="H83" s="190"/>
      <c r="I83" s="190"/>
      <c r="J83" s="190"/>
      <c r="K83" s="190"/>
      <c r="L83" s="190"/>
      <c r="M83" s="198"/>
      <c r="N83" s="116"/>
      <c r="O83" s="963" t="s">
        <v>269</v>
      </c>
      <c r="P83" s="963"/>
      <c r="Q83" s="975">
        <f>SUMIFS($BF$17:$BF$76,$J$17:$J$76,"看護職員",$L$17:$L$76,"B")</f>
        <v>79.999999999999986</v>
      </c>
      <c r="R83" s="975"/>
      <c r="S83" s="976">
        <f>SUMIFS($BH$17:$BH$76,$J$17:$J$76,"看護職員",$L$17:$L$76,"B")</f>
        <v>19.999999999999996</v>
      </c>
      <c r="T83" s="976"/>
      <c r="U83" s="202"/>
      <c r="V83" s="979">
        <v>80</v>
      </c>
      <c r="W83" s="979"/>
      <c r="X83" s="979">
        <v>20</v>
      </c>
      <c r="Y83" s="979"/>
      <c r="Z83" s="202"/>
      <c r="AA83" s="981">
        <v>0</v>
      </c>
      <c r="AB83" s="982"/>
      <c r="AC83" s="116"/>
      <c r="AD83" s="199"/>
      <c r="AE83" s="963" t="s">
        <v>269</v>
      </c>
      <c r="AF83" s="963"/>
      <c r="AG83" s="975">
        <f>SUMIFS($BF$17:$BF$76,$J$17:$J$76,"介護職員",$L$17:$L$76,"B")</f>
        <v>0</v>
      </c>
      <c r="AH83" s="975"/>
      <c r="AI83" s="976">
        <f>SUMIFS($BH$17:$BH$76,$J$17:$J$76,"介護職員",$L$17:$L$76,"B")</f>
        <v>0</v>
      </c>
      <c r="AJ83" s="976"/>
      <c r="AK83" s="202"/>
      <c r="AL83" s="979">
        <v>0</v>
      </c>
      <c r="AM83" s="979"/>
      <c r="AN83" s="979">
        <v>0</v>
      </c>
      <c r="AO83" s="979"/>
      <c r="AP83" s="202"/>
      <c r="AQ83" s="981">
        <v>0</v>
      </c>
      <c r="AR83" s="982"/>
      <c r="AS83" s="199"/>
      <c r="AT83" s="199"/>
      <c r="AU83" s="199"/>
      <c r="AV83" s="199"/>
      <c r="AW83" s="199"/>
      <c r="AX83" s="199"/>
      <c r="AY83" s="199"/>
      <c r="AZ83" s="199"/>
      <c r="BA83" s="199"/>
      <c r="BB83" s="199"/>
      <c r="BC83" s="199"/>
      <c r="BD83" s="199"/>
      <c r="BE83" s="199"/>
      <c r="BF83" s="199"/>
      <c r="BG83" s="199"/>
      <c r="BH83" s="200"/>
      <c r="BI83" s="197"/>
      <c r="BJ83" s="192"/>
      <c r="BK83" s="192"/>
      <c r="BL83" s="192"/>
      <c r="BM83" s="192"/>
      <c r="BN83" s="192"/>
    </row>
    <row r="84" spans="2:66" ht="20.25" customHeight="1" x14ac:dyDescent="0.15">
      <c r="B84" s="189"/>
      <c r="C84" s="189"/>
      <c r="D84" s="189"/>
      <c r="E84" s="189"/>
      <c r="F84" s="189"/>
      <c r="G84" s="190"/>
      <c r="H84" s="190"/>
      <c r="I84" s="190"/>
      <c r="J84" s="190"/>
      <c r="K84" s="190"/>
      <c r="L84" s="190"/>
      <c r="M84" s="198"/>
      <c r="N84" s="116"/>
      <c r="O84" s="963" t="s">
        <v>270</v>
      </c>
      <c r="P84" s="963"/>
      <c r="Q84" s="975">
        <f>SUMIFS($BF$17:$BF$76,$J$17:$J$76,"看護職員",$L$17:$L$76,"C")</f>
        <v>0</v>
      </c>
      <c r="R84" s="975"/>
      <c r="S84" s="976">
        <f>SUMIFS($BH$17:$BH$76,$J$17:$J$76,"看護職員",$L$17:$L$76,"C")</f>
        <v>0</v>
      </c>
      <c r="T84" s="976"/>
      <c r="U84" s="202"/>
      <c r="V84" s="979">
        <v>0</v>
      </c>
      <c r="W84" s="979"/>
      <c r="X84" s="980">
        <v>0</v>
      </c>
      <c r="Y84" s="980"/>
      <c r="Z84" s="202"/>
      <c r="AA84" s="973" t="s">
        <v>271</v>
      </c>
      <c r="AB84" s="974"/>
      <c r="AC84" s="116"/>
      <c r="AD84" s="199"/>
      <c r="AE84" s="963" t="s">
        <v>270</v>
      </c>
      <c r="AF84" s="963"/>
      <c r="AG84" s="975">
        <f>SUMIFS($BF$17:$BF$76,$J$17:$J$76,"介護職員",$L$17:$L$76,"C")</f>
        <v>512</v>
      </c>
      <c r="AH84" s="975"/>
      <c r="AI84" s="976">
        <f>SUMIFS($BH$17:$BH$76,$J$17:$J$76,"介護職員",$L$17:$L$76,"C")</f>
        <v>128</v>
      </c>
      <c r="AJ84" s="976"/>
      <c r="AK84" s="202"/>
      <c r="AL84" s="979">
        <v>512</v>
      </c>
      <c r="AM84" s="979"/>
      <c r="AN84" s="980">
        <v>128</v>
      </c>
      <c r="AO84" s="980"/>
      <c r="AP84" s="202"/>
      <c r="AQ84" s="973" t="s">
        <v>271</v>
      </c>
      <c r="AR84" s="974"/>
      <c r="AS84" s="199"/>
      <c r="AT84" s="199"/>
      <c r="AU84" s="199"/>
      <c r="AV84" s="199"/>
      <c r="AW84" s="199"/>
      <c r="AX84" s="199"/>
      <c r="AY84" s="199"/>
      <c r="AZ84" s="199"/>
      <c r="BA84" s="199"/>
      <c r="BB84" s="199"/>
      <c r="BC84" s="199"/>
      <c r="BD84" s="199"/>
      <c r="BE84" s="199"/>
      <c r="BF84" s="199"/>
      <c r="BG84" s="199"/>
      <c r="BH84" s="200"/>
      <c r="BI84" s="197"/>
      <c r="BJ84" s="192"/>
      <c r="BK84" s="192"/>
      <c r="BL84" s="192"/>
      <c r="BM84" s="192"/>
      <c r="BN84" s="192"/>
    </row>
    <row r="85" spans="2:66" ht="20.25" customHeight="1" x14ac:dyDescent="0.15">
      <c r="B85" s="189"/>
      <c r="C85" s="189"/>
      <c r="D85" s="189"/>
      <c r="E85" s="189"/>
      <c r="F85" s="189"/>
      <c r="G85" s="190"/>
      <c r="H85" s="190"/>
      <c r="I85" s="190"/>
      <c r="J85" s="190"/>
      <c r="K85" s="190"/>
      <c r="L85" s="190"/>
      <c r="M85" s="198"/>
      <c r="N85" s="116"/>
      <c r="O85" s="963" t="s">
        <v>272</v>
      </c>
      <c r="P85" s="963"/>
      <c r="Q85" s="975">
        <f>SUMIFS($BF$17:$BF$76,$J$17:$J$76,"看護職員",$L$17:$L$76,"D")</f>
        <v>0</v>
      </c>
      <c r="R85" s="975"/>
      <c r="S85" s="976">
        <f>SUMIFS($BH$17:$BH$76,$J$17:$J$76,"看護職員",$L$17:$L$76,"D")</f>
        <v>0</v>
      </c>
      <c r="T85" s="976"/>
      <c r="U85" s="202"/>
      <c r="V85" s="979">
        <v>0</v>
      </c>
      <c r="W85" s="979"/>
      <c r="X85" s="980">
        <v>0</v>
      </c>
      <c r="Y85" s="980"/>
      <c r="Z85" s="202"/>
      <c r="AA85" s="973" t="s">
        <v>271</v>
      </c>
      <c r="AB85" s="974"/>
      <c r="AC85" s="116"/>
      <c r="AD85" s="199"/>
      <c r="AE85" s="963" t="s">
        <v>272</v>
      </c>
      <c r="AF85" s="963"/>
      <c r="AG85" s="975">
        <f>SUMIFS($BF$17:$BF$76,$J$17:$J$76,"介護職員",$L$17:$L$76,"D")</f>
        <v>0</v>
      </c>
      <c r="AH85" s="975"/>
      <c r="AI85" s="976">
        <f>SUMIFS($BH$17:$BH$76,$J$17:$J$76,"介護職員",$L$17:$L$76,"D")</f>
        <v>0</v>
      </c>
      <c r="AJ85" s="976"/>
      <c r="AK85" s="202"/>
      <c r="AL85" s="979">
        <v>0</v>
      </c>
      <c r="AM85" s="979"/>
      <c r="AN85" s="980">
        <v>0</v>
      </c>
      <c r="AO85" s="980"/>
      <c r="AP85" s="202"/>
      <c r="AQ85" s="973" t="s">
        <v>271</v>
      </c>
      <c r="AR85" s="974"/>
      <c r="AS85" s="199"/>
      <c r="AT85" s="199"/>
      <c r="AU85" s="116" t="s">
        <v>273</v>
      </c>
      <c r="AV85" s="116"/>
      <c r="AW85" s="116"/>
      <c r="AX85" s="116"/>
      <c r="AY85" s="116"/>
      <c r="AZ85" s="116"/>
      <c r="BA85" s="199"/>
      <c r="BB85" s="199"/>
      <c r="BC85" s="199"/>
      <c r="BD85" s="199"/>
      <c r="BE85" s="199"/>
      <c r="BF85" s="199"/>
      <c r="BG85" s="199"/>
      <c r="BH85" s="200"/>
      <c r="BI85" s="197"/>
      <c r="BJ85" s="192"/>
      <c r="BK85" s="192"/>
      <c r="BL85" s="192"/>
      <c r="BM85" s="192"/>
      <c r="BN85" s="192"/>
    </row>
    <row r="86" spans="2:66" ht="20.25" customHeight="1" x14ac:dyDescent="0.15">
      <c r="B86" s="189"/>
      <c r="C86" s="189"/>
      <c r="D86" s="189"/>
      <c r="E86" s="189"/>
      <c r="F86" s="189"/>
      <c r="G86" s="190"/>
      <c r="H86" s="190"/>
      <c r="I86" s="190"/>
      <c r="J86" s="190"/>
      <c r="K86" s="190"/>
      <c r="L86" s="190"/>
      <c r="M86" s="198"/>
      <c r="N86" s="116"/>
      <c r="O86" s="963" t="s">
        <v>265</v>
      </c>
      <c r="P86" s="963"/>
      <c r="Q86" s="975">
        <f>SUM(Q82:R85)</f>
        <v>400</v>
      </c>
      <c r="R86" s="975"/>
      <c r="S86" s="976">
        <f>SUM(S82:T85)</f>
        <v>100</v>
      </c>
      <c r="T86" s="976"/>
      <c r="U86" s="202"/>
      <c r="V86" s="975">
        <f>SUM(V82:W85)</f>
        <v>80</v>
      </c>
      <c r="W86" s="975"/>
      <c r="X86" s="976">
        <f>SUM(X82:Y85)</f>
        <v>20</v>
      </c>
      <c r="Y86" s="976"/>
      <c r="Z86" s="202"/>
      <c r="AA86" s="977">
        <f>SUM(AA82:AB83)</f>
        <v>2</v>
      </c>
      <c r="AB86" s="978"/>
      <c r="AC86" s="116"/>
      <c r="AD86" s="199"/>
      <c r="AE86" s="963" t="s">
        <v>265</v>
      </c>
      <c r="AF86" s="963"/>
      <c r="AG86" s="975">
        <f>SUM(AG82:AH85)</f>
        <v>3072</v>
      </c>
      <c r="AH86" s="975"/>
      <c r="AI86" s="976">
        <f>SUM(AI82:AJ85)</f>
        <v>768</v>
      </c>
      <c r="AJ86" s="976"/>
      <c r="AK86" s="202"/>
      <c r="AL86" s="975">
        <f>SUM(AL82:AM85)</f>
        <v>512</v>
      </c>
      <c r="AM86" s="975"/>
      <c r="AN86" s="976">
        <f>SUM(AN82:AO85)</f>
        <v>128</v>
      </c>
      <c r="AO86" s="976"/>
      <c r="AP86" s="202"/>
      <c r="AQ86" s="977">
        <f>SUM(AQ82:AR83)</f>
        <v>16</v>
      </c>
      <c r="AR86" s="978"/>
      <c r="AS86" s="199"/>
      <c r="AT86" s="199"/>
      <c r="AU86" s="963" t="s">
        <v>274</v>
      </c>
      <c r="AV86" s="963"/>
      <c r="AW86" s="963" t="s">
        <v>275</v>
      </c>
      <c r="AX86" s="963"/>
      <c r="AY86" s="963"/>
      <c r="AZ86" s="963"/>
      <c r="BA86" s="199"/>
      <c r="BB86" s="199"/>
      <c r="BC86" s="199"/>
      <c r="BD86" s="199"/>
      <c r="BE86" s="199"/>
      <c r="BF86" s="199"/>
      <c r="BG86" s="199"/>
      <c r="BH86" s="200"/>
      <c r="BI86" s="197"/>
      <c r="BJ86" s="192"/>
      <c r="BK86" s="192"/>
      <c r="BL86" s="192"/>
      <c r="BM86" s="192"/>
      <c r="BN86" s="192"/>
    </row>
    <row r="87" spans="2:66" ht="20.25" customHeight="1" x14ac:dyDescent="0.15">
      <c r="B87" s="189"/>
      <c r="C87" s="189"/>
      <c r="D87" s="189"/>
      <c r="E87" s="189"/>
      <c r="F87" s="189"/>
      <c r="G87" s="190"/>
      <c r="H87" s="190"/>
      <c r="I87" s="190"/>
      <c r="J87" s="190"/>
      <c r="K87" s="190"/>
      <c r="L87" s="190"/>
      <c r="M87" s="198"/>
      <c r="N87" s="198"/>
      <c r="O87" s="205"/>
      <c r="P87" s="205"/>
      <c r="Q87" s="205"/>
      <c r="R87" s="205"/>
      <c r="S87" s="206"/>
      <c r="T87" s="206"/>
      <c r="U87" s="206"/>
      <c r="V87" s="207"/>
      <c r="W87" s="207"/>
      <c r="X87" s="207"/>
      <c r="Y87" s="207"/>
      <c r="Z87" s="208"/>
      <c r="AA87" s="199"/>
      <c r="AB87" s="199"/>
      <c r="AC87" s="199"/>
      <c r="AD87" s="199"/>
      <c r="AE87" s="205"/>
      <c r="AF87" s="205"/>
      <c r="AG87" s="205"/>
      <c r="AH87" s="205"/>
      <c r="AI87" s="206"/>
      <c r="AJ87" s="206"/>
      <c r="AK87" s="206"/>
      <c r="AL87" s="207"/>
      <c r="AM87" s="207"/>
      <c r="AN87" s="207"/>
      <c r="AO87" s="207"/>
      <c r="AP87" s="208"/>
      <c r="AQ87" s="199"/>
      <c r="AR87" s="199"/>
      <c r="AS87" s="199"/>
      <c r="AT87" s="199"/>
      <c r="AU87" s="963" t="s">
        <v>266</v>
      </c>
      <c r="AV87" s="963"/>
      <c r="AW87" s="963" t="s">
        <v>276</v>
      </c>
      <c r="AX87" s="963"/>
      <c r="AY87" s="963"/>
      <c r="AZ87" s="963"/>
      <c r="BA87" s="199"/>
      <c r="BB87" s="199"/>
      <c r="BC87" s="199"/>
      <c r="BD87" s="199"/>
      <c r="BE87" s="199"/>
      <c r="BF87" s="199"/>
      <c r="BG87" s="199"/>
      <c r="BH87" s="200"/>
      <c r="BI87" s="197"/>
      <c r="BJ87" s="192"/>
      <c r="BK87" s="192"/>
      <c r="BL87" s="192"/>
      <c r="BM87" s="192"/>
      <c r="BN87" s="192"/>
    </row>
    <row r="88" spans="2:66" ht="20.25" customHeight="1" x14ac:dyDescent="0.15">
      <c r="B88" s="189"/>
      <c r="C88" s="189"/>
      <c r="D88" s="189"/>
      <c r="E88" s="189"/>
      <c r="F88" s="189"/>
      <c r="G88" s="190"/>
      <c r="H88" s="190"/>
      <c r="I88" s="190"/>
      <c r="J88" s="190"/>
      <c r="K88" s="190"/>
      <c r="L88" s="190"/>
      <c r="M88" s="198"/>
      <c r="N88" s="198"/>
      <c r="O88" s="121" t="s">
        <v>277</v>
      </c>
      <c r="P88" s="116"/>
      <c r="Q88" s="116"/>
      <c r="R88" s="116"/>
      <c r="S88" s="116"/>
      <c r="T88" s="116"/>
      <c r="U88" s="209" t="s">
        <v>278</v>
      </c>
      <c r="V88" s="969" t="s">
        <v>279</v>
      </c>
      <c r="W88" s="970"/>
      <c r="X88" s="209"/>
      <c r="Y88" s="209"/>
      <c r="Z88" s="116"/>
      <c r="AA88" s="116"/>
      <c r="AB88" s="116"/>
      <c r="AC88" s="199"/>
      <c r="AD88" s="199"/>
      <c r="AE88" s="121" t="s">
        <v>277</v>
      </c>
      <c r="AF88" s="116"/>
      <c r="AG88" s="116"/>
      <c r="AH88" s="116"/>
      <c r="AI88" s="116"/>
      <c r="AJ88" s="116"/>
      <c r="AK88" s="209" t="s">
        <v>278</v>
      </c>
      <c r="AL88" s="971" t="str">
        <f>V88</f>
        <v>週</v>
      </c>
      <c r="AM88" s="972"/>
      <c r="AN88" s="209"/>
      <c r="AO88" s="209"/>
      <c r="AP88" s="116"/>
      <c r="AQ88" s="116"/>
      <c r="AR88" s="116"/>
      <c r="AS88" s="199"/>
      <c r="AT88" s="199"/>
      <c r="AU88" s="963" t="s">
        <v>269</v>
      </c>
      <c r="AV88" s="963"/>
      <c r="AW88" s="963" t="s">
        <v>280</v>
      </c>
      <c r="AX88" s="963"/>
      <c r="AY88" s="963"/>
      <c r="AZ88" s="963"/>
      <c r="BA88" s="199"/>
      <c r="BB88" s="199"/>
      <c r="BC88" s="199"/>
      <c r="BD88" s="199"/>
      <c r="BE88" s="199"/>
      <c r="BF88" s="199"/>
      <c r="BG88" s="199"/>
      <c r="BH88" s="200"/>
      <c r="BI88" s="197"/>
      <c r="BJ88" s="192"/>
      <c r="BK88" s="192"/>
      <c r="BL88" s="192"/>
      <c r="BM88" s="192"/>
      <c r="BN88" s="192"/>
    </row>
    <row r="89" spans="2:66" ht="20.25" customHeight="1" x14ac:dyDescent="0.15">
      <c r="B89" s="189"/>
      <c r="C89" s="189"/>
      <c r="D89" s="189"/>
      <c r="E89" s="189"/>
      <c r="F89" s="189"/>
      <c r="G89" s="190"/>
      <c r="H89" s="190"/>
      <c r="I89" s="190"/>
      <c r="J89" s="190"/>
      <c r="K89" s="190"/>
      <c r="L89" s="190"/>
      <c r="M89" s="198"/>
      <c r="N89" s="198"/>
      <c r="O89" s="116" t="s">
        <v>281</v>
      </c>
      <c r="P89" s="116"/>
      <c r="Q89" s="116"/>
      <c r="R89" s="116"/>
      <c r="S89" s="116"/>
      <c r="T89" s="116" t="s">
        <v>282</v>
      </c>
      <c r="U89" s="116"/>
      <c r="V89" s="116"/>
      <c r="W89" s="116"/>
      <c r="X89" s="121"/>
      <c r="Y89" s="116"/>
      <c r="Z89" s="116"/>
      <c r="AA89" s="116"/>
      <c r="AB89" s="116"/>
      <c r="AC89" s="199"/>
      <c r="AD89" s="199"/>
      <c r="AE89" s="116" t="s">
        <v>281</v>
      </c>
      <c r="AF89" s="116"/>
      <c r="AG89" s="116"/>
      <c r="AH89" s="116"/>
      <c r="AI89" s="116"/>
      <c r="AJ89" s="116" t="s">
        <v>282</v>
      </c>
      <c r="AK89" s="116"/>
      <c r="AL89" s="116"/>
      <c r="AM89" s="116"/>
      <c r="AN89" s="121"/>
      <c r="AO89" s="116"/>
      <c r="AP89" s="116"/>
      <c r="AQ89" s="116"/>
      <c r="AR89" s="116"/>
      <c r="AS89" s="199"/>
      <c r="AT89" s="199"/>
      <c r="AU89" s="963" t="s">
        <v>270</v>
      </c>
      <c r="AV89" s="963"/>
      <c r="AW89" s="963" t="s">
        <v>283</v>
      </c>
      <c r="AX89" s="963"/>
      <c r="AY89" s="963"/>
      <c r="AZ89" s="963"/>
      <c r="BA89" s="199"/>
      <c r="BB89" s="199"/>
      <c r="BC89" s="199"/>
      <c r="BD89" s="199"/>
      <c r="BE89" s="199"/>
      <c r="BF89" s="199"/>
      <c r="BG89" s="199"/>
      <c r="BH89" s="200"/>
      <c r="BI89" s="197"/>
      <c r="BJ89" s="192"/>
      <c r="BK89" s="192"/>
      <c r="BL89" s="192"/>
      <c r="BM89" s="192"/>
      <c r="BN89" s="192"/>
    </row>
    <row r="90" spans="2:66" ht="20.25" customHeight="1" x14ac:dyDescent="0.15">
      <c r="B90" s="189"/>
      <c r="C90" s="189"/>
      <c r="D90" s="189"/>
      <c r="E90" s="189"/>
      <c r="F90" s="189"/>
      <c r="G90" s="190"/>
      <c r="H90" s="190"/>
      <c r="I90" s="190"/>
      <c r="J90" s="190"/>
      <c r="K90" s="190"/>
      <c r="L90" s="190"/>
      <c r="M90" s="198"/>
      <c r="N90" s="198"/>
      <c r="O90" s="116" t="str">
        <f>IF($V$88="週","対象時間数（週平均）","対象時間数（当月合計）")</f>
        <v>対象時間数（週平均）</v>
      </c>
      <c r="P90" s="116"/>
      <c r="Q90" s="116"/>
      <c r="R90" s="116"/>
      <c r="S90" s="116"/>
      <c r="T90" s="116" t="str">
        <f>IF($V$88="週","週に勤務すべき時間数","当月に勤務すべき時間数")</f>
        <v>週に勤務すべき時間数</v>
      </c>
      <c r="U90" s="116"/>
      <c r="V90" s="116"/>
      <c r="W90" s="116"/>
      <c r="X90" s="121"/>
      <c r="Y90" s="116" t="s">
        <v>284</v>
      </c>
      <c r="Z90" s="116"/>
      <c r="AA90" s="116"/>
      <c r="AB90" s="116"/>
      <c r="AC90" s="199"/>
      <c r="AD90" s="199"/>
      <c r="AE90" s="116" t="str">
        <f>IF(AL88="週","対象時間数（週平均）","対象時間数（当月合計）")</f>
        <v>対象時間数（週平均）</v>
      </c>
      <c r="AF90" s="116"/>
      <c r="AG90" s="116"/>
      <c r="AH90" s="116"/>
      <c r="AI90" s="116"/>
      <c r="AJ90" s="116" t="str">
        <f>IF($AL$88="週","週に勤務すべき時間数","当月に勤務すべき時間数")</f>
        <v>週に勤務すべき時間数</v>
      </c>
      <c r="AK90" s="116"/>
      <c r="AL90" s="116"/>
      <c r="AM90" s="116"/>
      <c r="AN90" s="121"/>
      <c r="AO90" s="116" t="s">
        <v>284</v>
      </c>
      <c r="AP90" s="116"/>
      <c r="AQ90" s="116"/>
      <c r="AR90" s="116"/>
      <c r="AS90" s="199"/>
      <c r="AT90" s="199"/>
      <c r="AU90" s="963" t="s">
        <v>272</v>
      </c>
      <c r="AV90" s="963"/>
      <c r="AW90" s="963" t="s">
        <v>285</v>
      </c>
      <c r="AX90" s="963"/>
      <c r="AY90" s="963"/>
      <c r="AZ90" s="963"/>
      <c r="BA90" s="199"/>
      <c r="BB90" s="199"/>
      <c r="BC90" s="199"/>
      <c r="BD90" s="199"/>
      <c r="BE90" s="199"/>
      <c r="BF90" s="199"/>
      <c r="BG90" s="199"/>
      <c r="BH90" s="200"/>
      <c r="BI90" s="197"/>
      <c r="BJ90" s="192"/>
      <c r="BK90" s="192"/>
      <c r="BL90" s="192"/>
      <c r="BM90" s="192"/>
      <c r="BN90" s="192"/>
    </row>
    <row r="91" spans="2:66" ht="20.25" customHeight="1" x14ac:dyDescent="0.15">
      <c r="M91" s="116"/>
      <c r="N91" s="116"/>
      <c r="O91" s="968">
        <f>IF($V$88="週",X86,V86)</f>
        <v>20</v>
      </c>
      <c r="P91" s="968"/>
      <c r="Q91" s="968"/>
      <c r="R91" s="968"/>
      <c r="S91" s="203" t="s">
        <v>286</v>
      </c>
      <c r="T91" s="963">
        <f>IF($V$88="週",$BE$6,$BI$6)</f>
        <v>40</v>
      </c>
      <c r="U91" s="963"/>
      <c r="V91" s="963"/>
      <c r="W91" s="963"/>
      <c r="X91" s="203" t="s">
        <v>268</v>
      </c>
      <c r="Y91" s="964">
        <f>ROUNDDOWN(O91/T91,1)</f>
        <v>0.5</v>
      </c>
      <c r="Z91" s="964"/>
      <c r="AA91" s="964"/>
      <c r="AB91" s="964"/>
      <c r="AC91" s="116"/>
      <c r="AD91" s="116"/>
      <c r="AE91" s="968">
        <f>IF($AL$88="週",AN86,AL86)</f>
        <v>128</v>
      </c>
      <c r="AF91" s="968"/>
      <c r="AG91" s="968"/>
      <c r="AH91" s="968"/>
      <c r="AI91" s="203" t="s">
        <v>286</v>
      </c>
      <c r="AJ91" s="963">
        <f>IF($AL$88="週",$BE$6,$BI$6)</f>
        <v>40</v>
      </c>
      <c r="AK91" s="963"/>
      <c r="AL91" s="963"/>
      <c r="AM91" s="963"/>
      <c r="AN91" s="203" t="s">
        <v>268</v>
      </c>
      <c r="AO91" s="964">
        <f>ROUNDDOWN(AE91/AJ91,1)</f>
        <v>3.2</v>
      </c>
      <c r="AP91" s="964"/>
      <c r="AQ91" s="964"/>
      <c r="AR91" s="964"/>
      <c r="AS91" s="116"/>
      <c r="AT91" s="116"/>
      <c r="AU91" s="116"/>
      <c r="AV91" s="116"/>
      <c r="AW91" s="116"/>
      <c r="AX91" s="116"/>
      <c r="AY91" s="116"/>
      <c r="AZ91" s="116"/>
      <c r="BA91" s="116"/>
      <c r="BB91" s="116"/>
      <c r="BC91" s="116"/>
      <c r="BD91" s="116"/>
      <c r="BE91" s="116"/>
      <c r="BF91" s="116"/>
      <c r="BG91" s="116"/>
      <c r="BH91" s="116"/>
    </row>
    <row r="92" spans="2:66" ht="20.25" customHeight="1" x14ac:dyDescent="0.15">
      <c r="M92" s="116"/>
      <c r="N92" s="116"/>
      <c r="O92" s="116"/>
      <c r="P92" s="116"/>
      <c r="Q92" s="116"/>
      <c r="R92" s="116"/>
      <c r="S92" s="116"/>
      <c r="T92" s="116"/>
      <c r="U92" s="116"/>
      <c r="V92" s="116"/>
      <c r="W92" s="116"/>
      <c r="X92" s="121"/>
      <c r="Y92" s="116" t="s">
        <v>287</v>
      </c>
      <c r="Z92" s="116"/>
      <c r="AA92" s="116"/>
      <c r="AB92" s="116"/>
      <c r="AC92" s="116"/>
      <c r="AD92" s="116"/>
      <c r="AE92" s="116"/>
      <c r="AF92" s="116"/>
      <c r="AG92" s="116"/>
      <c r="AH92" s="116"/>
      <c r="AI92" s="116"/>
      <c r="AJ92" s="116"/>
      <c r="AK92" s="116"/>
      <c r="AL92" s="116"/>
      <c r="AM92" s="116"/>
      <c r="AN92" s="121"/>
      <c r="AO92" s="116" t="s">
        <v>287</v>
      </c>
      <c r="AP92" s="116"/>
      <c r="AQ92" s="116"/>
      <c r="AR92" s="116"/>
      <c r="AS92" s="116"/>
      <c r="AT92" s="116"/>
      <c r="AU92" s="116"/>
      <c r="AV92" s="116"/>
      <c r="AW92" s="116"/>
      <c r="AX92" s="116"/>
      <c r="AY92" s="116"/>
      <c r="AZ92" s="116"/>
      <c r="BA92" s="116"/>
      <c r="BB92" s="116"/>
      <c r="BC92" s="116"/>
      <c r="BD92" s="116"/>
      <c r="BE92" s="116"/>
      <c r="BF92" s="116"/>
      <c r="BG92" s="116"/>
      <c r="BH92" s="116"/>
    </row>
    <row r="93" spans="2:66" ht="20.25" customHeight="1" x14ac:dyDescent="0.15">
      <c r="M93" s="116"/>
      <c r="N93" s="116"/>
      <c r="O93" s="116" t="s">
        <v>288</v>
      </c>
      <c r="P93" s="116"/>
      <c r="Q93" s="116"/>
      <c r="R93" s="116"/>
      <c r="S93" s="116"/>
      <c r="T93" s="116"/>
      <c r="U93" s="116"/>
      <c r="V93" s="116"/>
      <c r="W93" s="116"/>
      <c r="X93" s="121"/>
      <c r="Y93" s="116"/>
      <c r="Z93" s="116"/>
      <c r="AA93" s="116"/>
      <c r="AB93" s="116"/>
      <c r="AC93" s="116"/>
      <c r="AD93" s="116"/>
      <c r="AE93" s="116" t="s">
        <v>289</v>
      </c>
      <c r="AF93" s="116"/>
      <c r="AG93" s="116"/>
      <c r="AH93" s="116"/>
      <c r="AI93" s="116"/>
      <c r="AJ93" s="116"/>
      <c r="AK93" s="116"/>
      <c r="AL93" s="116"/>
      <c r="AM93" s="116"/>
      <c r="AN93" s="121"/>
      <c r="AO93" s="116"/>
      <c r="AP93" s="116"/>
      <c r="AQ93" s="116"/>
      <c r="AR93" s="116"/>
      <c r="AS93" s="116"/>
      <c r="AT93" s="116"/>
      <c r="AU93" s="116"/>
      <c r="AV93" s="116"/>
      <c r="AW93" s="116"/>
      <c r="AX93" s="116"/>
      <c r="AY93" s="116"/>
      <c r="AZ93" s="116"/>
      <c r="BA93" s="116"/>
      <c r="BB93" s="116"/>
      <c r="BC93" s="116"/>
      <c r="BD93" s="116"/>
      <c r="BE93" s="116"/>
      <c r="BF93" s="116"/>
      <c r="BG93" s="116"/>
      <c r="BH93" s="116"/>
    </row>
    <row r="94" spans="2:66" ht="20.25" customHeight="1" x14ac:dyDescent="0.15">
      <c r="M94" s="116"/>
      <c r="N94" s="116"/>
      <c r="O94" s="116" t="s">
        <v>261</v>
      </c>
      <c r="P94" s="116"/>
      <c r="Q94" s="116"/>
      <c r="R94" s="116"/>
      <c r="S94" s="116"/>
      <c r="T94" s="116"/>
      <c r="U94" s="116"/>
      <c r="V94" s="116"/>
      <c r="W94" s="116"/>
      <c r="X94" s="121"/>
      <c r="Y94" s="961"/>
      <c r="Z94" s="961"/>
      <c r="AA94" s="961"/>
      <c r="AB94" s="961"/>
      <c r="AC94" s="116"/>
      <c r="AD94" s="116"/>
      <c r="AE94" s="116" t="s">
        <v>261</v>
      </c>
      <c r="AF94" s="116"/>
      <c r="AG94" s="116"/>
      <c r="AH94" s="116"/>
      <c r="AI94" s="116"/>
      <c r="AJ94" s="116"/>
      <c r="AK94" s="116"/>
      <c r="AL94" s="116"/>
      <c r="AM94" s="116"/>
      <c r="AN94" s="121"/>
      <c r="AO94" s="961"/>
      <c r="AP94" s="961"/>
      <c r="AQ94" s="961"/>
      <c r="AR94" s="961"/>
      <c r="AS94" s="116"/>
      <c r="AT94" s="116"/>
      <c r="AU94" s="116"/>
      <c r="AV94" s="116"/>
      <c r="AW94" s="116"/>
      <c r="AX94" s="116"/>
      <c r="AY94" s="116"/>
      <c r="AZ94" s="116"/>
      <c r="BA94" s="116"/>
      <c r="BB94" s="116"/>
      <c r="BC94" s="116"/>
      <c r="BD94" s="116"/>
      <c r="BE94" s="116"/>
      <c r="BF94" s="116"/>
      <c r="BG94" s="116"/>
      <c r="BH94" s="116"/>
    </row>
    <row r="95" spans="2:66" ht="20.25" customHeight="1" x14ac:dyDescent="0.15">
      <c r="M95" s="116"/>
      <c r="N95" s="116"/>
      <c r="O95" s="116" t="s">
        <v>290</v>
      </c>
      <c r="P95" s="116"/>
      <c r="Q95" s="116"/>
      <c r="R95" s="116"/>
      <c r="S95" s="116"/>
      <c r="T95" s="116" t="s">
        <v>291</v>
      </c>
      <c r="U95" s="116"/>
      <c r="V95" s="116"/>
      <c r="W95" s="116"/>
      <c r="X95" s="116"/>
      <c r="Y95" s="962" t="s">
        <v>265</v>
      </c>
      <c r="Z95" s="962"/>
      <c r="AA95" s="962"/>
      <c r="AB95" s="962"/>
      <c r="AC95" s="116"/>
      <c r="AD95" s="116"/>
      <c r="AE95" s="116" t="s">
        <v>290</v>
      </c>
      <c r="AF95" s="116"/>
      <c r="AG95" s="116"/>
      <c r="AH95" s="116"/>
      <c r="AI95" s="116"/>
      <c r="AJ95" s="116" t="s">
        <v>291</v>
      </c>
      <c r="AK95" s="116"/>
      <c r="AL95" s="116"/>
      <c r="AM95" s="116"/>
      <c r="AN95" s="116"/>
      <c r="AO95" s="962" t="s">
        <v>265</v>
      </c>
      <c r="AP95" s="962"/>
      <c r="AQ95" s="962"/>
      <c r="AR95" s="962"/>
      <c r="AS95" s="116"/>
      <c r="AT95" s="116"/>
      <c r="AU95" s="116"/>
      <c r="AV95" s="116"/>
      <c r="AW95" s="116"/>
      <c r="AX95" s="116"/>
      <c r="AY95" s="116"/>
      <c r="AZ95" s="116"/>
      <c r="BA95" s="116"/>
      <c r="BB95" s="116"/>
      <c r="BC95" s="116"/>
      <c r="BD95" s="116"/>
      <c r="BE95" s="116"/>
      <c r="BF95" s="116"/>
      <c r="BG95" s="116"/>
      <c r="BH95" s="116"/>
    </row>
    <row r="96" spans="2:66" ht="20.25" customHeight="1" x14ac:dyDescent="0.15">
      <c r="M96" s="116"/>
      <c r="N96" s="116"/>
      <c r="O96" s="963">
        <f>AA86</f>
        <v>2</v>
      </c>
      <c r="P96" s="963"/>
      <c r="Q96" s="963"/>
      <c r="R96" s="963"/>
      <c r="S96" s="203" t="s">
        <v>267</v>
      </c>
      <c r="T96" s="964">
        <f>Y91</f>
        <v>0.5</v>
      </c>
      <c r="U96" s="964"/>
      <c r="V96" s="964"/>
      <c r="W96" s="964"/>
      <c r="X96" s="203" t="s">
        <v>268</v>
      </c>
      <c r="Y96" s="965">
        <f>ROUNDDOWN(O96+T96,1)</f>
        <v>2.5</v>
      </c>
      <c r="Z96" s="965"/>
      <c r="AA96" s="965"/>
      <c r="AB96" s="965"/>
      <c r="AC96" s="207"/>
      <c r="AD96" s="207"/>
      <c r="AE96" s="966">
        <f>AQ86</f>
        <v>16</v>
      </c>
      <c r="AF96" s="966"/>
      <c r="AG96" s="966"/>
      <c r="AH96" s="966"/>
      <c r="AI96" s="208" t="s">
        <v>267</v>
      </c>
      <c r="AJ96" s="967">
        <f>AO91</f>
        <v>3.2</v>
      </c>
      <c r="AK96" s="967"/>
      <c r="AL96" s="967"/>
      <c r="AM96" s="967"/>
      <c r="AN96" s="208" t="s">
        <v>268</v>
      </c>
      <c r="AO96" s="965">
        <f>ROUNDDOWN(AE96+AJ96,1)</f>
        <v>19.2</v>
      </c>
      <c r="AP96" s="965"/>
      <c r="AQ96" s="965"/>
      <c r="AR96" s="965"/>
      <c r="AS96" s="116"/>
      <c r="AT96" s="116"/>
      <c r="AU96" s="116"/>
      <c r="AV96" s="116"/>
      <c r="AW96" s="116"/>
      <c r="AX96" s="116"/>
      <c r="AY96" s="116"/>
      <c r="AZ96" s="116"/>
      <c r="BA96" s="116"/>
      <c r="BB96" s="116"/>
      <c r="BC96" s="116"/>
      <c r="BD96" s="116"/>
      <c r="BE96" s="116"/>
      <c r="BF96" s="116"/>
      <c r="BG96" s="116"/>
      <c r="BH96" s="116"/>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7:63" x14ac:dyDescent="0.15">
      <c r="G143" s="123"/>
      <c r="H143" s="123"/>
      <c r="I143" s="123"/>
      <c r="J143" s="123"/>
      <c r="K143" s="123"/>
      <c r="L143" s="123"/>
      <c r="M143" s="123"/>
      <c r="N143" s="123"/>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row>
    <row r="144" spans="7:63" x14ac:dyDescent="0.15">
      <c r="G144" s="123"/>
      <c r="H144" s="123"/>
      <c r="I144" s="123"/>
      <c r="J144" s="123"/>
      <c r="K144" s="123"/>
      <c r="L144" s="123"/>
      <c r="M144" s="123"/>
      <c r="N144" s="123"/>
      <c r="O144" s="210"/>
      <c r="P144" s="210"/>
      <c r="Q144" s="210"/>
      <c r="R144" s="210"/>
      <c r="S144" s="210"/>
      <c r="T144" s="21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210"/>
      <c r="BJ144" s="210"/>
      <c r="BK144" s="210"/>
    </row>
    <row r="145" spans="7:16" x14ac:dyDescent="0.15">
      <c r="G145" s="211"/>
      <c r="H145" s="211"/>
      <c r="I145" s="211"/>
      <c r="J145" s="211"/>
      <c r="K145" s="211"/>
      <c r="L145" s="211"/>
      <c r="M145" s="211"/>
      <c r="N145" s="211"/>
      <c r="O145" s="123"/>
      <c r="P145" s="123"/>
    </row>
    <row r="146" spans="7:16" x14ac:dyDescent="0.15">
      <c r="G146" s="211"/>
      <c r="H146" s="211"/>
      <c r="I146" s="211"/>
      <c r="J146" s="211"/>
      <c r="K146" s="211"/>
      <c r="L146" s="211"/>
      <c r="M146" s="211"/>
      <c r="N146" s="211"/>
      <c r="O146" s="123"/>
      <c r="P146" s="123"/>
    </row>
    <row r="147" spans="7:16" x14ac:dyDescent="0.15">
      <c r="G147" s="123"/>
      <c r="H147" s="123"/>
      <c r="I147" s="123"/>
      <c r="J147" s="123"/>
      <c r="K147" s="123"/>
      <c r="L147" s="123"/>
      <c r="M147" s="123"/>
      <c r="N147" s="123"/>
    </row>
    <row r="148" spans="7:16" x14ac:dyDescent="0.15">
      <c r="G148" s="123"/>
      <c r="H148" s="123"/>
      <c r="I148" s="123"/>
      <c r="J148" s="123"/>
      <c r="K148" s="123"/>
      <c r="L148" s="123"/>
      <c r="M148" s="123"/>
      <c r="N148" s="123"/>
    </row>
    <row r="149" spans="7:16" x14ac:dyDescent="0.15">
      <c r="G149" s="123"/>
      <c r="H149" s="123"/>
      <c r="I149" s="123"/>
      <c r="J149" s="123"/>
      <c r="K149" s="123"/>
      <c r="L149" s="123"/>
      <c r="M149" s="123"/>
      <c r="N149" s="123"/>
    </row>
    <row r="150" spans="7:16" x14ac:dyDescent="0.15">
      <c r="G150" s="123"/>
      <c r="H150" s="123"/>
      <c r="I150" s="123"/>
      <c r="J150" s="123"/>
      <c r="K150" s="123"/>
      <c r="L150" s="123"/>
      <c r="M150" s="123"/>
      <c r="N150" s="123"/>
    </row>
  </sheetData>
  <sheetProtection sheet="1" insertRows="0" deleteRows="0"/>
  <mergeCells count="497">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W89:AZ89"/>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BQ3:BR4"/>
    <mergeCell ref="Y94:AB94"/>
    <mergeCell ref="AO94:AR94"/>
    <mergeCell ref="Y95:AB95"/>
    <mergeCell ref="AO95:AR95"/>
    <mergeCell ref="O96:R96"/>
    <mergeCell ref="T96:W96"/>
    <mergeCell ref="Y96:AB96"/>
    <mergeCell ref="AE96:AH96"/>
    <mergeCell ref="AJ96:AM96"/>
    <mergeCell ref="AO96:AR96"/>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s>
  <phoneticPr fontId="2"/>
  <conditionalFormatting sqref="O91:R91">
    <cfRule type="expression" dxfId="253" priority="32">
      <formula>INDIRECT(ADDRESS(ROW(),COLUMN()))=TRUNC(INDIRECT(ADDRESS(ROW(),COLUMN())))</formula>
    </cfRule>
  </conditionalFormatting>
  <conditionalFormatting sqref="Q82:AB86">
    <cfRule type="expression" dxfId="252" priority="34">
      <formula>INDIRECT(ADDRESS(ROW(),COLUMN()))=TRUNC(INDIRECT(ADDRESS(ROW(),COLUMN())))</formula>
    </cfRule>
  </conditionalFormatting>
  <conditionalFormatting sqref="AA80:AB80 AD80 AA89:AD89">
    <cfRule type="expression" dxfId="251" priority="68">
      <formula>OR(#REF!=$B78,#REF!=$B78)</formula>
    </cfRule>
  </conditionalFormatting>
  <conditionalFormatting sqref="AA90:AD90">
    <cfRule type="expression" dxfId="250" priority="67">
      <formula>OR(#REF!=$B77,#REF!=$B77)</formula>
    </cfRule>
  </conditionalFormatting>
  <conditionalFormatting sqref="AA18:BI18">
    <cfRule type="expression" dxfId="249" priority="64">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1">
      <formula>INDIRECT(ADDRESS(ROW(),COLUMN()))=TRUNC(INDIRECT(ADDRESS(ROW(),COLUMN())))</formula>
    </cfRule>
  </conditionalFormatting>
  <conditionalFormatting sqref="AG82:AR86">
    <cfRule type="expression" dxfId="218" priority="30">
      <formula>INDIRECT(ADDRESS(ROW(),COLUMN()))=TRUNC(INDIRECT(ADDRESS(ROW(),COLUMN())))</formula>
    </cfRule>
  </conditionalFormatting>
  <conditionalFormatting sqref="AQ80:BE80 AQ89:BE89">
    <cfRule type="expression" dxfId="217" priority="66">
      <formula>OR(#REF!=$B78,#REF!=$B78)</formula>
    </cfRule>
  </conditionalFormatting>
  <conditionalFormatting sqref="AQ90:BE90">
    <cfRule type="expression" dxfId="216" priority="65">
      <formula>OR(#REF!=$B77,#REF!=$B77)</formula>
    </cfRule>
  </conditionalFormatting>
  <dataValidations count="11">
    <dataValidation allowBlank="1" showInputMessage="1" showErrorMessage="1" error="入力可能範囲　32～40" sqref="BI10" xr:uid="{B6D4BF3A-8B01-4EF1-BADE-CF1D4ED135B6}"/>
    <dataValidation type="list" allowBlank="1" showInputMessage="1" sqref="M17:N76" xr:uid="{1CA98EDD-77CD-4C62-B3E9-8A9552951D4F}">
      <formula1>"A, B, C, D"</formula1>
    </dataValidation>
    <dataValidation type="list" errorStyle="warning" allowBlank="1" showInputMessage="1" error="リストにない場合のみ、入力してください。" sqref="O17:R76" xr:uid="{A6899FB2-1C07-4695-81D4-489C62BCC460}">
      <formula1>INDIRECT(G17)</formula1>
    </dataValidation>
    <dataValidation type="list" allowBlank="1" showInputMessage="1" sqref="G17:H76" xr:uid="{28F22D58-21FC-41E4-94AD-3EE299793A13}">
      <formula1>職種</formula1>
    </dataValidation>
    <dataValidation type="list" allowBlank="1" showInputMessage="1" sqref="C17:C90" xr:uid="{CCB966F2-A75F-4CE1-A31D-CC37BB28CE05}">
      <formula1>"◎,○"</formula1>
    </dataValidation>
    <dataValidation type="list" allowBlank="1" showInputMessage="1" showErrorMessage="1" sqref="V88:W88" xr:uid="{5A80C769-FBE1-45E0-97B8-06C424959178}">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256666DA-BA49-4F94-A76A-40B7AA72E184}">
      <formula1>【記載例】シフト記号表</formula1>
    </dataValidation>
    <dataValidation type="list" allowBlank="1" showInputMessage="1" showErrorMessage="1" sqref="BI3:BL3" xr:uid="{DD8C1BF8-509A-4C30-B467-0A5DF174617B}">
      <formula1>"４週,暦月"</formula1>
    </dataValidation>
    <dataValidation type="list" allowBlank="1" showInputMessage="1" showErrorMessage="1" sqref="AJ3:AJ4" xr:uid="{933FC014-2148-44C5-89EB-0C37F80D1FAC}">
      <formula1>#REF!</formula1>
    </dataValidation>
    <dataValidation type="decimal" allowBlank="1" showInputMessage="1" showErrorMessage="1" error="入力可能範囲　32～40" sqref="BE6:BF6" xr:uid="{954C153F-A99D-4277-AF5D-A632A60D6F11}">
      <formula1>32</formula1>
      <formula2>40</formula2>
    </dataValidation>
    <dataValidation type="list" allowBlank="1" showInputMessage="1" showErrorMessage="1" sqref="BI4:BL4" xr:uid="{271622AD-F5C1-4FC8-8E6C-098669B078BD}">
      <formula1>"予定,実績,予定・実績"</formula1>
    </dataValidation>
  </dataValidations>
  <hyperlinks>
    <hyperlink ref="BQ3" location="添付書類一覧!A1" display="添付書類一覧に戻る" xr:uid="{7A8FD329-0A3E-420F-86D1-C72C2B767472}"/>
  </hyperlinks>
  <printOptions horizontalCentered="1"/>
  <pageMargins left="0.15748031496062992" right="0.15748031496062992" top="0.59055118110236227" bottom="0.47244094488188981" header="0.15748031496062992" footer="0.15748031496062992"/>
  <pageSetup paperSize="9" scale="42"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947B3EA2-3397-4017-B869-3072F31C71B9}">
          <x14:formula1>
            <xm:f>'プルダウン・リスト（従来型・ユニット型共通）'!$C$4:$C$17</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B3B4-CE71-4E3A-98DF-45DE428A2641}">
  <sheetPr>
    <tabColor theme="9" tint="0.79998168889431442"/>
    <pageSetUpPr fitToPage="1"/>
  </sheetPr>
  <dimension ref="B1:Q52"/>
  <sheetViews>
    <sheetView showGridLines="0" zoomScale="75" zoomScaleNormal="75" workbookViewId="0">
      <selection activeCell="P3" sqref="P3:Q4"/>
    </sheetView>
  </sheetViews>
  <sheetFormatPr defaultRowHeight="18.75" x14ac:dyDescent="0.15"/>
  <cols>
    <col min="1" max="1" width="1.625" style="214" customWidth="1"/>
    <col min="2" max="2" width="5.625" style="213" customWidth="1"/>
    <col min="3" max="3" width="10.625" style="213" customWidth="1"/>
    <col min="4" max="4" width="10.625" style="213" hidden="1" customWidth="1"/>
    <col min="5" max="5" width="3.375" style="213" bestFit="1" customWidth="1"/>
    <col min="6" max="6" width="15.625" style="214" customWidth="1"/>
    <col min="7" max="7" width="3.375" style="214" bestFit="1" customWidth="1"/>
    <col min="8" max="8" width="15.625" style="214" customWidth="1"/>
    <col min="9" max="9" width="3.375" style="214" bestFit="1" customWidth="1"/>
    <col min="10" max="10" width="15.625" style="213" customWidth="1"/>
    <col min="11" max="11" width="3.375" style="214" bestFit="1" customWidth="1"/>
    <col min="12" max="12" width="15.625" style="214" customWidth="1"/>
    <col min="13" max="13" width="3.375" style="214" customWidth="1"/>
    <col min="14" max="14" width="50.625" style="214" customWidth="1"/>
    <col min="15" max="15" width="9" style="214"/>
    <col min="16" max="16" width="21.875" style="214" customWidth="1"/>
    <col min="17" max="16384" width="9" style="214"/>
  </cols>
  <sheetData>
    <row r="1" spans="2:17" x14ac:dyDescent="0.15">
      <c r="B1" s="212" t="s">
        <v>292</v>
      </c>
    </row>
    <row r="2" spans="2:17" ht="19.5" thickBot="1" x14ac:dyDescent="0.2">
      <c r="B2" s="215" t="s">
        <v>293</v>
      </c>
      <c r="F2" s="216"/>
      <c r="J2" s="217"/>
      <c r="P2" s="1"/>
      <c r="Q2" s="434"/>
    </row>
    <row r="3" spans="2:17" ht="19.5" thickTop="1" x14ac:dyDescent="0.15">
      <c r="B3" s="216" t="s">
        <v>294</v>
      </c>
      <c r="F3" s="217" t="s">
        <v>295</v>
      </c>
      <c r="J3" s="217"/>
      <c r="P3" s="908" t="s">
        <v>755</v>
      </c>
      <c r="Q3" s="909"/>
    </row>
    <row r="4" spans="2:17" ht="19.5" thickBot="1" x14ac:dyDescent="0.2">
      <c r="B4" s="215"/>
      <c r="F4" s="1134" t="s">
        <v>296</v>
      </c>
      <c r="G4" s="1134"/>
      <c r="H4" s="1134"/>
      <c r="I4" s="1134"/>
      <c r="J4" s="1134"/>
      <c r="K4" s="1134"/>
      <c r="L4" s="1134"/>
      <c r="N4" s="1134" t="s">
        <v>297</v>
      </c>
      <c r="P4" s="910"/>
      <c r="Q4" s="911"/>
    </row>
    <row r="5" spans="2:17" ht="19.5" thickTop="1" x14ac:dyDescent="0.15">
      <c r="B5" s="213" t="s">
        <v>173</v>
      </c>
      <c r="C5" s="213" t="s">
        <v>274</v>
      </c>
      <c r="F5" s="213" t="s">
        <v>298</v>
      </c>
      <c r="G5" s="213"/>
      <c r="H5" s="213" t="s">
        <v>299</v>
      </c>
      <c r="J5" s="213" t="s">
        <v>300</v>
      </c>
      <c r="L5" s="213" t="s">
        <v>296</v>
      </c>
      <c r="N5" s="1134"/>
      <c r="P5" s="485"/>
      <c r="Q5" s="434"/>
    </row>
    <row r="6" spans="2:17" x14ac:dyDescent="0.15">
      <c r="B6" s="218">
        <v>1</v>
      </c>
      <c r="C6" s="219" t="s">
        <v>214</v>
      </c>
      <c r="D6" s="220" t="str">
        <f>C6</f>
        <v>a</v>
      </c>
      <c r="E6" s="218" t="s">
        <v>301</v>
      </c>
      <c r="F6" s="221">
        <v>0.29166666666666669</v>
      </c>
      <c r="G6" s="218" t="s">
        <v>302</v>
      </c>
      <c r="H6" s="221">
        <v>0.66666666666666663</v>
      </c>
      <c r="I6" s="222" t="s">
        <v>303</v>
      </c>
      <c r="J6" s="221">
        <v>4.1666666666666664E-2</v>
      </c>
      <c r="K6" s="223" t="s">
        <v>153</v>
      </c>
      <c r="L6" s="224">
        <f>IF(OR(F6="",H6=""),"",(H6+IF(F6&gt;H6,1,0)-F6-J6)*24)</f>
        <v>7.9999999999999982</v>
      </c>
      <c r="N6" s="225"/>
    </row>
    <row r="7" spans="2:17" x14ac:dyDescent="0.15">
      <c r="B7" s="218">
        <v>2</v>
      </c>
      <c r="C7" s="219" t="s">
        <v>193</v>
      </c>
      <c r="D7" s="220" t="str">
        <f t="shared" ref="D7:D38" si="0">C7</f>
        <v>b</v>
      </c>
      <c r="E7" s="218" t="s">
        <v>301</v>
      </c>
      <c r="F7" s="221">
        <v>0.375</v>
      </c>
      <c r="G7" s="218" t="s">
        <v>302</v>
      </c>
      <c r="H7" s="221">
        <v>0.75</v>
      </c>
      <c r="I7" s="222" t="s">
        <v>303</v>
      </c>
      <c r="J7" s="221">
        <v>4.1666666666666664E-2</v>
      </c>
      <c r="K7" s="223" t="s">
        <v>153</v>
      </c>
      <c r="L7" s="224">
        <f>IF(OR(F7="",H7=""),"",(H7+IF(F7&gt;H7,1,0)-F7-J7)*24)</f>
        <v>8</v>
      </c>
      <c r="N7" s="225"/>
    </row>
    <row r="8" spans="2:17" x14ac:dyDescent="0.15">
      <c r="B8" s="218">
        <v>3</v>
      </c>
      <c r="C8" s="219" t="s">
        <v>304</v>
      </c>
      <c r="D8" s="220" t="str">
        <f t="shared" si="0"/>
        <v>c</v>
      </c>
      <c r="E8" s="218" t="s">
        <v>301</v>
      </c>
      <c r="F8" s="221">
        <v>0.41666666666666669</v>
      </c>
      <c r="G8" s="218" t="s">
        <v>302</v>
      </c>
      <c r="H8" s="221">
        <v>0.79166666666666663</v>
      </c>
      <c r="I8" s="222" t="s">
        <v>303</v>
      </c>
      <c r="J8" s="221">
        <v>4.1666666666666664E-2</v>
      </c>
      <c r="K8" s="223" t="s">
        <v>153</v>
      </c>
      <c r="L8" s="224">
        <f>IF(OR(F8="",H8=""),"",(H8+IF(F8&gt;H8,1,0)-F8-J8)*24)</f>
        <v>7.9999999999999982</v>
      </c>
      <c r="N8" s="225"/>
    </row>
    <row r="9" spans="2:17" x14ac:dyDescent="0.15">
      <c r="B9" s="218">
        <v>4</v>
      </c>
      <c r="C9" s="219" t="s">
        <v>215</v>
      </c>
      <c r="D9" s="220" t="str">
        <f t="shared" si="0"/>
        <v>d</v>
      </c>
      <c r="E9" s="218" t="s">
        <v>301</v>
      </c>
      <c r="F9" s="221">
        <v>0.5</v>
      </c>
      <c r="G9" s="218" t="s">
        <v>302</v>
      </c>
      <c r="H9" s="221">
        <v>0.875</v>
      </c>
      <c r="I9" s="222" t="s">
        <v>303</v>
      </c>
      <c r="J9" s="221">
        <v>4.1666666666666664E-2</v>
      </c>
      <c r="K9" s="223" t="s">
        <v>153</v>
      </c>
      <c r="L9" s="224">
        <f>IF(OR(F9="",H9=""),"",(H9+IF(F9&gt;H9,1,0)-F9-J9)*24)</f>
        <v>8</v>
      </c>
      <c r="N9" s="225"/>
    </row>
    <row r="10" spans="2:17" x14ac:dyDescent="0.15">
      <c r="B10" s="218">
        <v>5</v>
      </c>
      <c r="C10" s="219" t="s">
        <v>199</v>
      </c>
      <c r="D10" s="220" t="str">
        <f t="shared" si="0"/>
        <v>e</v>
      </c>
      <c r="E10" s="218" t="s">
        <v>301</v>
      </c>
      <c r="F10" s="221">
        <v>0.375</v>
      </c>
      <c r="G10" s="218" t="s">
        <v>302</v>
      </c>
      <c r="H10" s="221">
        <v>0.54166666666666663</v>
      </c>
      <c r="I10" s="222" t="s">
        <v>303</v>
      </c>
      <c r="J10" s="221">
        <v>0</v>
      </c>
      <c r="K10" s="223" t="s">
        <v>153</v>
      </c>
      <c r="L10" s="224">
        <f t="shared" ref="L10:L22" si="1">IF(OR(F10="",H10=""),"",(H10+IF(F10&gt;H10,1,0)-F10-J10)*24)</f>
        <v>3.9999999999999991</v>
      </c>
      <c r="N10" s="225"/>
    </row>
    <row r="11" spans="2:17" x14ac:dyDescent="0.15">
      <c r="B11" s="218">
        <v>6</v>
      </c>
      <c r="C11" s="219" t="s">
        <v>206</v>
      </c>
      <c r="D11" s="220" t="str">
        <f t="shared" si="0"/>
        <v>f</v>
      </c>
      <c r="E11" s="218" t="s">
        <v>301</v>
      </c>
      <c r="F11" s="221">
        <v>0.54166666666666663</v>
      </c>
      <c r="G11" s="218" t="s">
        <v>302</v>
      </c>
      <c r="H11" s="221">
        <v>0.75</v>
      </c>
      <c r="I11" s="222" t="s">
        <v>303</v>
      </c>
      <c r="J11" s="221">
        <v>4.1666666666666664E-2</v>
      </c>
      <c r="K11" s="223" t="s">
        <v>153</v>
      </c>
      <c r="L11" s="224">
        <f>IF(OR(F11="",H11=""),"",(H11+IF(F11&gt;H11,1,0)-F11-J11)*24)</f>
        <v>4.0000000000000009</v>
      </c>
      <c r="N11" s="225"/>
    </row>
    <row r="12" spans="2:17" x14ac:dyDescent="0.15">
      <c r="B12" s="218">
        <v>7</v>
      </c>
      <c r="C12" s="219" t="s">
        <v>305</v>
      </c>
      <c r="D12" s="220" t="str">
        <f t="shared" si="0"/>
        <v>g</v>
      </c>
      <c r="E12" s="218" t="s">
        <v>301</v>
      </c>
      <c r="F12" s="221">
        <v>0.58333333333333337</v>
      </c>
      <c r="G12" s="218" t="s">
        <v>302</v>
      </c>
      <c r="H12" s="221">
        <v>0.83333333333333337</v>
      </c>
      <c r="I12" s="222" t="s">
        <v>303</v>
      </c>
      <c r="J12" s="221">
        <v>0</v>
      </c>
      <c r="K12" s="223" t="s">
        <v>153</v>
      </c>
      <c r="L12" s="224">
        <f t="shared" si="1"/>
        <v>6</v>
      </c>
      <c r="N12" s="225"/>
    </row>
    <row r="13" spans="2:17" x14ac:dyDescent="0.15">
      <c r="B13" s="218">
        <v>8</v>
      </c>
      <c r="C13" s="219" t="s">
        <v>226</v>
      </c>
      <c r="D13" s="220" t="str">
        <f t="shared" si="0"/>
        <v>h</v>
      </c>
      <c r="E13" s="218" t="s">
        <v>301</v>
      </c>
      <c r="F13" s="221">
        <v>0.66666666666666663</v>
      </c>
      <c r="G13" s="218" t="s">
        <v>302</v>
      </c>
      <c r="H13" s="221">
        <v>1</v>
      </c>
      <c r="I13" s="222" t="s">
        <v>303</v>
      </c>
      <c r="J13" s="221">
        <v>0</v>
      </c>
      <c r="K13" s="223" t="s">
        <v>153</v>
      </c>
      <c r="L13" s="224">
        <f t="shared" si="1"/>
        <v>8</v>
      </c>
      <c r="N13" s="225" t="s">
        <v>306</v>
      </c>
    </row>
    <row r="14" spans="2:17" x14ac:dyDescent="0.15">
      <c r="B14" s="218">
        <v>9</v>
      </c>
      <c r="C14" s="219" t="s">
        <v>227</v>
      </c>
      <c r="D14" s="220" t="str">
        <f t="shared" si="0"/>
        <v>i</v>
      </c>
      <c r="E14" s="218" t="s">
        <v>301</v>
      </c>
      <c r="F14" s="221">
        <v>0</v>
      </c>
      <c r="G14" s="218" t="s">
        <v>302</v>
      </c>
      <c r="H14" s="221">
        <v>0.375</v>
      </c>
      <c r="I14" s="222" t="s">
        <v>303</v>
      </c>
      <c r="J14" s="221">
        <v>4.1666666666666664E-2</v>
      </c>
      <c r="K14" s="223" t="s">
        <v>153</v>
      </c>
      <c r="L14" s="224">
        <f t="shared" si="1"/>
        <v>8</v>
      </c>
      <c r="N14" s="225" t="s">
        <v>307</v>
      </c>
    </row>
    <row r="15" spans="2:17" x14ac:dyDescent="0.15">
      <c r="B15" s="218">
        <v>10</v>
      </c>
      <c r="C15" s="219" t="s">
        <v>308</v>
      </c>
      <c r="D15" s="220" t="str">
        <f t="shared" si="0"/>
        <v>j</v>
      </c>
      <c r="E15" s="218" t="s">
        <v>301</v>
      </c>
      <c r="F15" s="221"/>
      <c r="G15" s="218" t="s">
        <v>302</v>
      </c>
      <c r="H15" s="221"/>
      <c r="I15" s="222" t="s">
        <v>303</v>
      </c>
      <c r="J15" s="221">
        <v>0</v>
      </c>
      <c r="K15" s="223" t="s">
        <v>153</v>
      </c>
      <c r="L15" s="224" t="str">
        <f t="shared" si="1"/>
        <v/>
      </c>
      <c r="N15" s="225"/>
    </row>
    <row r="16" spans="2:17" x14ac:dyDescent="0.15">
      <c r="B16" s="218">
        <v>11</v>
      </c>
      <c r="C16" s="219" t="s">
        <v>309</v>
      </c>
      <c r="D16" s="220" t="str">
        <f t="shared" si="0"/>
        <v>k</v>
      </c>
      <c r="E16" s="218" t="s">
        <v>301</v>
      </c>
      <c r="F16" s="221"/>
      <c r="G16" s="218" t="s">
        <v>302</v>
      </c>
      <c r="H16" s="221"/>
      <c r="I16" s="222" t="s">
        <v>303</v>
      </c>
      <c r="J16" s="221">
        <v>0</v>
      </c>
      <c r="K16" s="223" t="s">
        <v>153</v>
      </c>
      <c r="L16" s="224" t="str">
        <f t="shared" si="1"/>
        <v/>
      </c>
      <c r="N16" s="225"/>
    </row>
    <row r="17" spans="2:14" x14ac:dyDescent="0.15">
      <c r="B17" s="218">
        <v>12</v>
      </c>
      <c r="C17" s="219" t="s">
        <v>310</v>
      </c>
      <c r="D17" s="220" t="str">
        <f t="shared" si="0"/>
        <v>l</v>
      </c>
      <c r="E17" s="218" t="s">
        <v>301</v>
      </c>
      <c r="F17" s="221"/>
      <c r="G17" s="218" t="s">
        <v>302</v>
      </c>
      <c r="H17" s="221"/>
      <c r="I17" s="222" t="s">
        <v>303</v>
      </c>
      <c r="J17" s="221">
        <v>0</v>
      </c>
      <c r="K17" s="223" t="s">
        <v>153</v>
      </c>
      <c r="L17" s="224" t="str">
        <f t="shared" si="1"/>
        <v/>
      </c>
      <c r="N17" s="225"/>
    </row>
    <row r="18" spans="2:14" x14ac:dyDescent="0.15">
      <c r="B18" s="218">
        <v>13</v>
      </c>
      <c r="C18" s="219" t="s">
        <v>311</v>
      </c>
      <c r="D18" s="220" t="str">
        <f t="shared" si="0"/>
        <v>m</v>
      </c>
      <c r="E18" s="218" t="s">
        <v>301</v>
      </c>
      <c r="F18" s="221"/>
      <c r="G18" s="218" t="s">
        <v>302</v>
      </c>
      <c r="H18" s="221"/>
      <c r="I18" s="222" t="s">
        <v>303</v>
      </c>
      <c r="J18" s="221">
        <v>0</v>
      </c>
      <c r="K18" s="223" t="s">
        <v>153</v>
      </c>
      <c r="L18" s="224" t="str">
        <f t="shared" si="1"/>
        <v/>
      </c>
      <c r="N18" s="225"/>
    </row>
    <row r="19" spans="2:14" x14ac:dyDescent="0.15">
      <c r="B19" s="218">
        <v>14</v>
      </c>
      <c r="C19" s="219" t="s">
        <v>312</v>
      </c>
      <c r="D19" s="220" t="str">
        <f t="shared" si="0"/>
        <v>n</v>
      </c>
      <c r="E19" s="218" t="s">
        <v>301</v>
      </c>
      <c r="F19" s="221"/>
      <c r="G19" s="218" t="s">
        <v>302</v>
      </c>
      <c r="H19" s="221"/>
      <c r="I19" s="222" t="s">
        <v>303</v>
      </c>
      <c r="J19" s="221">
        <v>0</v>
      </c>
      <c r="K19" s="223" t="s">
        <v>153</v>
      </c>
      <c r="L19" s="224" t="str">
        <f t="shared" si="1"/>
        <v/>
      </c>
      <c r="N19" s="225"/>
    </row>
    <row r="20" spans="2:14" x14ac:dyDescent="0.15">
      <c r="B20" s="218">
        <v>15</v>
      </c>
      <c r="C20" s="219" t="s">
        <v>313</v>
      </c>
      <c r="D20" s="220" t="str">
        <f t="shared" si="0"/>
        <v>o</v>
      </c>
      <c r="E20" s="218" t="s">
        <v>301</v>
      </c>
      <c r="F20" s="221"/>
      <c r="G20" s="218" t="s">
        <v>302</v>
      </c>
      <c r="H20" s="221"/>
      <c r="I20" s="222" t="s">
        <v>303</v>
      </c>
      <c r="J20" s="221">
        <v>0</v>
      </c>
      <c r="K20" s="223" t="s">
        <v>153</v>
      </c>
      <c r="L20" s="224" t="str">
        <f t="shared" si="1"/>
        <v/>
      </c>
      <c r="N20" s="225"/>
    </row>
    <row r="21" spans="2:14" x14ac:dyDescent="0.15">
      <c r="B21" s="218">
        <v>16</v>
      </c>
      <c r="C21" s="219" t="s">
        <v>314</v>
      </c>
      <c r="D21" s="220" t="str">
        <f t="shared" si="0"/>
        <v>p</v>
      </c>
      <c r="E21" s="218" t="s">
        <v>301</v>
      </c>
      <c r="F21" s="221"/>
      <c r="G21" s="218" t="s">
        <v>302</v>
      </c>
      <c r="H21" s="221"/>
      <c r="I21" s="222" t="s">
        <v>303</v>
      </c>
      <c r="J21" s="221">
        <v>0</v>
      </c>
      <c r="K21" s="223" t="s">
        <v>153</v>
      </c>
      <c r="L21" s="224" t="str">
        <f t="shared" si="1"/>
        <v/>
      </c>
      <c r="N21" s="225"/>
    </row>
    <row r="22" spans="2:14" x14ac:dyDescent="0.15">
      <c r="B22" s="218">
        <v>17</v>
      </c>
      <c r="C22" s="219" t="s">
        <v>315</v>
      </c>
      <c r="D22" s="220" t="str">
        <f t="shared" si="0"/>
        <v>q</v>
      </c>
      <c r="E22" s="218" t="s">
        <v>301</v>
      </c>
      <c r="F22" s="221"/>
      <c r="G22" s="218" t="s">
        <v>302</v>
      </c>
      <c r="H22" s="221"/>
      <c r="I22" s="222" t="s">
        <v>303</v>
      </c>
      <c r="J22" s="221">
        <v>0</v>
      </c>
      <c r="K22" s="223" t="s">
        <v>153</v>
      </c>
      <c r="L22" s="224" t="str">
        <f t="shared" si="1"/>
        <v/>
      </c>
      <c r="N22" s="225"/>
    </row>
    <row r="23" spans="2:14" x14ac:dyDescent="0.15">
      <c r="B23" s="218">
        <v>18</v>
      </c>
      <c r="C23" s="219" t="s">
        <v>316</v>
      </c>
      <c r="D23" s="220" t="str">
        <f t="shared" si="0"/>
        <v>r</v>
      </c>
      <c r="E23" s="218" t="s">
        <v>301</v>
      </c>
      <c r="F23" s="226"/>
      <c r="G23" s="218" t="s">
        <v>302</v>
      </c>
      <c r="H23" s="226"/>
      <c r="I23" s="222" t="s">
        <v>303</v>
      </c>
      <c r="J23" s="226"/>
      <c r="K23" s="223" t="s">
        <v>153</v>
      </c>
      <c r="L23" s="219">
        <v>1</v>
      </c>
      <c r="N23" s="225"/>
    </row>
    <row r="24" spans="2:14" x14ac:dyDescent="0.15">
      <c r="B24" s="218">
        <v>19</v>
      </c>
      <c r="C24" s="219" t="s">
        <v>317</v>
      </c>
      <c r="D24" s="220" t="str">
        <f t="shared" si="0"/>
        <v>s</v>
      </c>
      <c r="E24" s="218" t="s">
        <v>301</v>
      </c>
      <c r="F24" s="226"/>
      <c r="G24" s="218" t="s">
        <v>302</v>
      </c>
      <c r="H24" s="226"/>
      <c r="I24" s="222" t="s">
        <v>303</v>
      </c>
      <c r="J24" s="226"/>
      <c r="K24" s="223" t="s">
        <v>153</v>
      </c>
      <c r="L24" s="219">
        <v>2</v>
      </c>
      <c r="N24" s="225"/>
    </row>
    <row r="25" spans="2:14" x14ac:dyDescent="0.15">
      <c r="B25" s="218">
        <v>20</v>
      </c>
      <c r="C25" s="219" t="s">
        <v>318</v>
      </c>
      <c r="D25" s="220" t="str">
        <f t="shared" si="0"/>
        <v>t</v>
      </c>
      <c r="E25" s="218" t="s">
        <v>301</v>
      </c>
      <c r="F25" s="226"/>
      <c r="G25" s="218" t="s">
        <v>302</v>
      </c>
      <c r="H25" s="226"/>
      <c r="I25" s="222" t="s">
        <v>303</v>
      </c>
      <c r="J25" s="226"/>
      <c r="K25" s="223" t="s">
        <v>153</v>
      </c>
      <c r="L25" s="219">
        <v>3</v>
      </c>
      <c r="N25" s="225"/>
    </row>
    <row r="26" spans="2:14" x14ac:dyDescent="0.15">
      <c r="B26" s="218">
        <v>21</v>
      </c>
      <c r="C26" s="219" t="s">
        <v>319</v>
      </c>
      <c r="D26" s="220" t="str">
        <f t="shared" si="0"/>
        <v>u</v>
      </c>
      <c r="E26" s="218" t="s">
        <v>301</v>
      </c>
      <c r="F26" s="226"/>
      <c r="G26" s="218" t="s">
        <v>302</v>
      </c>
      <c r="H26" s="226"/>
      <c r="I26" s="222" t="s">
        <v>303</v>
      </c>
      <c r="J26" s="226"/>
      <c r="K26" s="223" t="s">
        <v>153</v>
      </c>
      <c r="L26" s="219">
        <v>4</v>
      </c>
      <c r="N26" s="225"/>
    </row>
    <row r="27" spans="2:14" x14ac:dyDescent="0.15">
      <c r="B27" s="218">
        <v>22</v>
      </c>
      <c r="C27" s="219" t="s">
        <v>320</v>
      </c>
      <c r="D27" s="220" t="str">
        <f t="shared" si="0"/>
        <v>v</v>
      </c>
      <c r="E27" s="218" t="s">
        <v>301</v>
      </c>
      <c r="F27" s="226"/>
      <c r="G27" s="218" t="s">
        <v>302</v>
      </c>
      <c r="H27" s="226"/>
      <c r="I27" s="222" t="s">
        <v>303</v>
      </c>
      <c r="J27" s="226"/>
      <c r="K27" s="223" t="s">
        <v>153</v>
      </c>
      <c r="L27" s="219">
        <v>5</v>
      </c>
      <c r="N27" s="225"/>
    </row>
    <row r="28" spans="2:14" x14ac:dyDescent="0.15">
      <c r="B28" s="218">
        <v>23</v>
      </c>
      <c r="C28" s="219" t="s">
        <v>321</v>
      </c>
      <c r="D28" s="220" t="str">
        <f t="shared" si="0"/>
        <v>w</v>
      </c>
      <c r="E28" s="218" t="s">
        <v>301</v>
      </c>
      <c r="F28" s="226"/>
      <c r="G28" s="218" t="s">
        <v>302</v>
      </c>
      <c r="H28" s="226"/>
      <c r="I28" s="222" t="s">
        <v>303</v>
      </c>
      <c r="J28" s="226"/>
      <c r="K28" s="223" t="s">
        <v>153</v>
      </c>
      <c r="L28" s="219">
        <v>6</v>
      </c>
      <c r="N28" s="225"/>
    </row>
    <row r="29" spans="2:14" x14ac:dyDescent="0.15">
      <c r="B29" s="218">
        <v>24</v>
      </c>
      <c r="C29" s="219" t="s">
        <v>322</v>
      </c>
      <c r="D29" s="220" t="str">
        <f t="shared" si="0"/>
        <v>x</v>
      </c>
      <c r="E29" s="218" t="s">
        <v>301</v>
      </c>
      <c r="F29" s="226"/>
      <c r="G29" s="218" t="s">
        <v>302</v>
      </c>
      <c r="H29" s="226"/>
      <c r="I29" s="222" t="s">
        <v>303</v>
      </c>
      <c r="J29" s="226"/>
      <c r="K29" s="223" t="s">
        <v>153</v>
      </c>
      <c r="L29" s="219">
        <v>7</v>
      </c>
      <c r="N29" s="225"/>
    </row>
    <row r="30" spans="2:14" x14ac:dyDescent="0.15">
      <c r="B30" s="218">
        <v>25</v>
      </c>
      <c r="C30" s="219" t="s">
        <v>323</v>
      </c>
      <c r="D30" s="220" t="str">
        <f t="shared" si="0"/>
        <v>y</v>
      </c>
      <c r="E30" s="218" t="s">
        <v>301</v>
      </c>
      <c r="F30" s="226"/>
      <c r="G30" s="218" t="s">
        <v>302</v>
      </c>
      <c r="H30" s="226"/>
      <c r="I30" s="222" t="s">
        <v>303</v>
      </c>
      <c r="J30" s="226"/>
      <c r="K30" s="223" t="s">
        <v>153</v>
      </c>
      <c r="L30" s="219">
        <v>8</v>
      </c>
      <c r="N30" s="225"/>
    </row>
    <row r="31" spans="2:14" x14ac:dyDescent="0.15">
      <c r="B31" s="218">
        <v>26</v>
      </c>
      <c r="C31" s="219" t="s">
        <v>324</v>
      </c>
      <c r="D31" s="220" t="str">
        <f t="shared" si="0"/>
        <v>z</v>
      </c>
      <c r="E31" s="218" t="s">
        <v>301</v>
      </c>
      <c r="F31" s="226"/>
      <c r="G31" s="218" t="s">
        <v>302</v>
      </c>
      <c r="H31" s="226"/>
      <c r="I31" s="222" t="s">
        <v>303</v>
      </c>
      <c r="J31" s="226"/>
      <c r="K31" s="223" t="s">
        <v>153</v>
      </c>
      <c r="L31" s="219">
        <v>1</v>
      </c>
      <c r="N31" s="225"/>
    </row>
    <row r="32" spans="2:14" x14ac:dyDescent="0.15">
      <c r="B32" s="218">
        <v>27</v>
      </c>
      <c r="C32" s="219" t="s">
        <v>322</v>
      </c>
      <c r="D32" s="220" t="str">
        <f t="shared" si="0"/>
        <v>x</v>
      </c>
      <c r="E32" s="218" t="s">
        <v>301</v>
      </c>
      <c r="F32" s="226"/>
      <c r="G32" s="218" t="s">
        <v>302</v>
      </c>
      <c r="H32" s="226"/>
      <c r="I32" s="222" t="s">
        <v>303</v>
      </c>
      <c r="J32" s="226"/>
      <c r="K32" s="223" t="s">
        <v>153</v>
      </c>
      <c r="L32" s="219">
        <v>2</v>
      </c>
      <c r="N32" s="225"/>
    </row>
    <row r="33" spans="2:14" x14ac:dyDescent="0.15">
      <c r="B33" s="218">
        <v>28</v>
      </c>
      <c r="C33" s="219" t="s">
        <v>325</v>
      </c>
      <c r="D33" s="220" t="str">
        <f t="shared" si="0"/>
        <v>aa</v>
      </c>
      <c r="E33" s="218" t="s">
        <v>301</v>
      </c>
      <c r="F33" s="226"/>
      <c r="G33" s="218" t="s">
        <v>302</v>
      </c>
      <c r="H33" s="226"/>
      <c r="I33" s="222" t="s">
        <v>303</v>
      </c>
      <c r="J33" s="226"/>
      <c r="K33" s="223" t="s">
        <v>153</v>
      </c>
      <c r="L33" s="219">
        <v>3</v>
      </c>
      <c r="N33" s="225"/>
    </row>
    <row r="34" spans="2:14" x14ac:dyDescent="0.15">
      <c r="B34" s="218">
        <v>29</v>
      </c>
      <c r="C34" s="219" t="s">
        <v>326</v>
      </c>
      <c r="D34" s="220" t="str">
        <f t="shared" si="0"/>
        <v>ab</v>
      </c>
      <c r="E34" s="218" t="s">
        <v>301</v>
      </c>
      <c r="F34" s="226"/>
      <c r="G34" s="218" t="s">
        <v>302</v>
      </c>
      <c r="H34" s="226"/>
      <c r="I34" s="222" t="s">
        <v>303</v>
      </c>
      <c r="J34" s="226"/>
      <c r="K34" s="223" t="s">
        <v>153</v>
      </c>
      <c r="L34" s="219">
        <v>4</v>
      </c>
      <c r="N34" s="225"/>
    </row>
    <row r="35" spans="2:14" x14ac:dyDescent="0.15">
      <c r="B35" s="218">
        <v>30</v>
      </c>
      <c r="C35" s="219" t="s">
        <v>327</v>
      </c>
      <c r="D35" s="220" t="str">
        <f t="shared" si="0"/>
        <v>ac</v>
      </c>
      <c r="E35" s="218" t="s">
        <v>301</v>
      </c>
      <c r="F35" s="226"/>
      <c r="G35" s="218" t="s">
        <v>302</v>
      </c>
      <c r="H35" s="226"/>
      <c r="I35" s="222" t="s">
        <v>303</v>
      </c>
      <c r="J35" s="226"/>
      <c r="K35" s="223" t="s">
        <v>153</v>
      </c>
      <c r="L35" s="219">
        <v>5</v>
      </c>
      <c r="N35" s="225"/>
    </row>
    <row r="36" spans="2:14" x14ac:dyDescent="0.15">
      <c r="B36" s="218">
        <v>31</v>
      </c>
      <c r="C36" s="219" t="s">
        <v>328</v>
      </c>
      <c r="D36" s="220" t="str">
        <f t="shared" si="0"/>
        <v>ad</v>
      </c>
      <c r="E36" s="218" t="s">
        <v>301</v>
      </c>
      <c r="F36" s="226"/>
      <c r="G36" s="218" t="s">
        <v>302</v>
      </c>
      <c r="H36" s="226"/>
      <c r="I36" s="222" t="s">
        <v>303</v>
      </c>
      <c r="J36" s="226"/>
      <c r="K36" s="223" t="s">
        <v>153</v>
      </c>
      <c r="L36" s="219">
        <v>6</v>
      </c>
      <c r="N36" s="225"/>
    </row>
    <row r="37" spans="2:14" x14ac:dyDescent="0.15">
      <c r="B37" s="218">
        <v>32</v>
      </c>
      <c r="C37" s="219" t="s">
        <v>329</v>
      </c>
      <c r="D37" s="220" t="str">
        <f t="shared" si="0"/>
        <v>ae</v>
      </c>
      <c r="E37" s="218" t="s">
        <v>301</v>
      </c>
      <c r="F37" s="226"/>
      <c r="G37" s="218" t="s">
        <v>302</v>
      </c>
      <c r="H37" s="226"/>
      <c r="I37" s="222" t="s">
        <v>303</v>
      </c>
      <c r="J37" s="226"/>
      <c r="K37" s="223" t="s">
        <v>153</v>
      </c>
      <c r="L37" s="219">
        <v>7</v>
      </c>
      <c r="N37" s="225"/>
    </row>
    <row r="38" spans="2:14" x14ac:dyDescent="0.15">
      <c r="B38" s="218">
        <v>33</v>
      </c>
      <c r="C38" s="219" t="s">
        <v>330</v>
      </c>
      <c r="D38" s="220" t="str">
        <f t="shared" si="0"/>
        <v>af</v>
      </c>
      <c r="E38" s="218" t="s">
        <v>301</v>
      </c>
      <c r="F38" s="226"/>
      <c r="G38" s="218" t="s">
        <v>302</v>
      </c>
      <c r="H38" s="226"/>
      <c r="I38" s="222" t="s">
        <v>303</v>
      </c>
      <c r="J38" s="226"/>
      <c r="K38" s="223" t="s">
        <v>153</v>
      </c>
      <c r="L38" s="219">
        <v>8</v>
      </c>
      <c r="N38" s="225"/>
    </row>
    <row r="39" spans="2:14" x14ac:dyDescent="0.15">
      <c r="B39" s="218">
        <v>34</v>
      </c>
      <c r="C39" s="227" t="s">
        <v>331</v>
      </c>
      <c r="D39" s="220"/>
      <c r="E39" s="218" t="s">
        <v>301</v>
      </c>
      <c r="F39" s="221">
        <v>0.29166666666666669</v>
      </c>
      <c r="G39" s="218" t="s">
        <v>302</v>
      </c>
      <c r="H39" s="221">
        <v>0.39583333333333331</v>
      </c>
      <c r="I39" s="222" t="s">
        <v>303</v>
      </c>
      <c r="J39" s="221">
        <v>0</v>
      </c>
      <c r="K39" s="223" t="s">
        <v>153</v>
      </c>
      <c r="L39" s="224">
        <f t="shared" ref="L39:L40" si="2">IF(OR(F39="",H39=""),"",(H39+IF(F39&gt;H39,1,0)-F39-J39)*24)</f>
        <v>2.4999999999999991</v>
      </c>
      <c r="N39" s="225"/>
    </row>
    <row r="40" spans="2:14" x14ac:dyDescent="0.15">
      <c r="B40" s="218"/>
      <c r="C40" s="228" t="s">
        <v>271</v>
      </c>
      <c r="D40" s="220"/>
      <c r="E40" s="218" t="s">
        <v>301</v>
      </c>
      <c r="F40" s="221">
        <v>0.6875</v>
      </c>
      <c r="G40" s="218" t="s">
        <v>302</v>
      </c>
      <c r="H40" s="221">
        <v>0.83333333333333337</v>
      </c>
      <c r="I40" s="222" t="s">
        <v>303</v>
      </c>
      <c r="J40" s="221">
        <v>0</v>
      </c>
      <c r="K40" s="223" t="s">
        <v>153</v>
      </c>
      <c r="L40" s="224">
        <f t="shared" si="2"/>
        <v>3.5000000000000009</v>
      </c>
      <c r="N40" s="225"/>
    </row>
    <row r="41" spans="2:14" x14ac:dyDescent="0.15">
      <c r="B41" s="218"/>
      <c r="C41" s="229" t="s">
        <v>271</v>
      </c>
      <c r="D41" s="220" t="str">
        <f>C39</f>
        <v>ag</v>
      </c>
      <c r="E41" s="218" t="s">
        <v>301</v>
      </c>
      <c r="F41" s="221" t="s">
        <v>271</v>
      </c>
      <c r="G41" s="218" t="s">
        <v>302</v>
      </c>
      <c r="H41" s="221" t="s">
        <v>271</v>
      </c>
      <c r="I41" s="222" t="s">
        <v>303</v>
      </c>
      <c r="J41" s="221" t="s">
        <v>271</v>
      </c>
      <c r="K41" s="223" t="s">
        <v>153</v>
      </c>
      <c r="L41" s="224">
        <f>IF(OR(L39="",L40=""),"",L39+L40)</f>
        <v>6</v>
      </c>
      <c r="N41" s="225" t="s">
        <v>332</v>
      </c>
    </row>
    <row r="42" spans="2:14" x14ac:dyDescent="0.15">
      <c r="B42" s="218"/>
      <c r="C42" s="227" t="s">
        <v>333</v>
      </c>
      <c r="D42" s="220"/>
      <c r="E42" s="218" t="s">
        <v>301</v>
      </c>
      <c r="F42" s="221"/>
      <c r="G42" s="218" t="s">
        <v>302</v>
      </c>
      <c r="H42" s="221"/>
      <c r="I42" s="222" t="s">
        <v>303</v>
      </c>
      <c r="J42" s="221">
        <v>0</v>
      </c>
      <c r="K42" s="223" t="s">
        <v>153</v>
      </c>
      <c r="L42" s="224" t="str">
        <f t="shared" ref="L42:L43" si="3">IF(OR(F42="",H42=""),"",(H42+IF(F42&gt;H42,1,0)-F42-J42)*24)</f>
        <v/>
      </c>
      <c r="N42" s="225"/>
    </row>
    <row r="43" spans="2:14" x14ac:dyDescent="0.15">
      <c r="B43" s="218">
        <v>35</v>
      </c>
      <c r="C43" s="228" t="s">
        <v>271</v>
      </c>
      <c r="D43" s="220"/>
      <c r="E43" s="218" t="s">
        <v>301</v>
      </c>
      <c r="F43" s="221"/>
      <c r="G43" s="218" t="s">
        <v>302</v>
      </c>
      <c r="H43" s="221"/>
      <c r="I43" s="222" t="s">
        <v>303</v>
      </c>
      <c r="J43" s="221">
        <v>0</v>
      </c>
      <c r="K43" s="223" t="s">
        <v>153</v>
      </c>
      <c r="L43" s="224" t="str">
        <f t="shared" si="3"/>
        <v/>
      </c>
      <c r="N43" s="225"/>
    </row>
    <row r="44" spans="2:14" x14ac:dyDescent="0.15">
      <c r="B44" s="218"/>
      <c r="C44" s="229" t="s">
        <v>271</v>
      </c>
      <c r="D44" s="220" t="str">
        <f>C42</f>
        <v>ah</v>
      </c>
      <c r="E44" s="218" t="s">
        <v>301</v>
      </c>
      <c r="F44" s="221" t="s">
        <v>271</v>
      </c>
      <c r="G44" s="218" t="s">
        <v>302</v>
      </c>
      <c r="H44" s="221" t="s">
        <v>271</v>
      </c>
      <c r="I44" s="222" t="s">
        <v>303</v>
      </c>
      <c r="J44" s="221" t="s">
        <v>271</v>
      </c>
      <c r="K44" s="223" t="s">
        <v>153</v>
      </c>
      <c r="L44" s="224" t="str">
        <f>IF(OR(L42="",L43=""),"",L42+L43)</f>
        <v/>
      </c>
      <c r="N44" s="225" t="s">
        <v>334</v>
      </c>
    </row>
    <row r="45" spans="2:14" x14ac:dyDescent="0.15">
      <c r="B45" s="218"/>
      <c r="C45" s="227" t="s">
        <v>335</v>
      </c>
      <c r="D45" s="220"/>
      <c r="E45" s="218" t="s">
        <v>301</v>
      </c>
      <c r="F45" s="221"/>
      <c r="G45" s="218" t="s">
        <v>302</v>
      </c>
      <c r="H45" s="221"/>
      <c r="I45" s="222" t="s">
        <v>303</v>
      </c>
      <c r="J45" s="221">
        <v>0</v>
      </c>
      <c r="K45" s="223" t="s">
        <v>153</v>
      </c>
      <c r="L45" s="224" t="str">
        <f t="shared" ref="L45:L46" si="4">IF(OR(F45="",H45=""),"",(H45+IF(F45&gt;H45,1,0)-F45-J45)*24)</f>
        <v/>
      </c>
      <c r="N45" s="225"/>
    </row>
    <row r="46" spans="2:14" x14ac:dyDescent="0.15">
      <c r="B46" s="218">
        <v>36</v>
      </c>
      <c r="C46" s="228" t="s">
        <v>271</v>
      </c>
      <c r="D46" s="220"/>
      <c r="E46" s="218" t="s">
        <v>301</v>
      </c>
      <c r="F46" s="221"/>
      <c r="G46" s="218" t="s">
        <v>302</v>
      </c>
      <c r="H46" s="221"/>
      <c r="I46" s="222" t="s">
        <v>303</v>
      </c>
      <c r="J46" s="221">
        <v>0</v>
      </c>
      <c r="K46" s="223" t="s">
        <v>153</v>
      </c>
      <c r="L46" s="224" t="str">
        <f t="shared" si="4"/>
        <v/>
      </c>
      <c r="N46" s="225"/>
    </row>
    <row r="47" spans="2:14" x14ac:dyDescent="0.15">
      <c r="B47" s="218"/>
      <c r="C47" s="229" t="s">
        <v>271</v>
      </c>
      <c r="D47" s="220" t="str">
        <f>C45</f>
        <v>ai</v>
      </c>
      <c r="E47" s="218" t="s">
        <v>301</v>
      </c>
      <c r="F47" s="221" t="s">
        <v>271</v>
      </c>
      <c r="G47" s="218" t="s">
        <v>302</v>
      </c>
      <c r="H47" s="221" t="s">
        <v>271</v>
      </c>
      <c r="I47" s="222" t="s">
        <v>303</v>
      </c>
      <c r="J47" s="221" t="s">
        <v>271</v>
      </c>
      <c r="K47" s="223" t="s">
        <v>153</v>
      </c>
      <c r="L47" s="224" t="str">
        <f>IF(OR(L45="",L46=""),"",L45+L46)</f>
        <v/>
      </c>
      <c r="N47" s="225" t="s">
        <v>334</v>
      </c>
    </row>
    <row r="49" spans="3:4" x14ac:dyDescent="0.15">
      <c r="C49" s="215" t="s">
        <v>336</v>
      </c>
      <c r="D49" s="215"/>
    </row>
    <row r="50" spans="3:4" x14ac:dyDescent="0.15">
      <c r="C50" s="215" t="s">
        <v>337</v>
      </c>
      <c r="D50" s="215"/>
    </row>
    <row r="51" spans="3:4" x14ac:dyDescent="0.15">
      <c r="C51" s="215" t="s">
        <v>338</v>
      </c>
      <c r="D51" s="215"/>
    </row>
    <row r="52" spans="3:4" x14ac:dyDescent="0.15">
      <c r="C52" s="215" t="s">
        <v>339</v>
      </c>
      <c r="D52" s="215"/>
    </row>
  </sheetData>
  <sheetProtection sheet="1" insertRows="0" deleteRows="0"/>
  <mergeCells count="3">
    <mergeCell ref="F4:L4"/>
    <mergeCell ref="N4:N5"/>
    <mergeCell ref="P3:Q4"/>
  </mergeCells>
  <phoneticPr fontId="2"/>
  <hyperlinks>
    <hyperlink ref="P3" location="添付書類一覧!A1" display="添付書類一覧に戻る" xr:uid="{96F6DBD0-9FF2-43F3-BEE7-B6255BFCA780}"/>
  </hyperlinks>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4881-6205-410F-BC00-BE20EC12FB30}">
  <sheetPr>
    <tabColor theme="9" tint="0.79998168889431442"/>
    <pageSetUpPr fitToPage="1"/>
  </sheetPr>
  <dimension ref="B1:BO290"/>
  <sheetViews>
    <sheetView showGridLines="0" view="pageBreakPreview" zoomScale="55" zoomScaleNormal="55" zoomScaleSheetLayoutView="55" workbookViewId="0">
      <selection activeCell="AC3" sqref="AC3"/>
    </sheetView>
  </sheetViews>
  <sheetFormatPr defaultColWidth="4.5" defaultRowHeight="14.25" x14ac:dyDescent="0.15"/>
  <cols>
    <col min="1" max="1" width="0.875" style="122" customWidth="1"/>
    <col min="2" max="2" width="5.75" style="122" customWidth="1"/>
    <col min="3" max="4" width="8.125" style="122" customWidth="1"/>
    <col min="5" max="8" width="3.25" style="122" hidden="1" customWidth="1"/>
    <col min="9" max="10" width="3.25" style="122" customWidth="1"/>
    <col min="11" max="62" width="5.75" style="122" customWidth="1"/>
    <col min="63" max="63" width="1.125" style="122" customWidth="1"/>
    <col min="64" max="64" width="4.5" style="122"/>
    <col min="65" max="65" width="24.625" style="122" customWidth="1"/>
    <col min="66" max="16384" width="4.5" style="122"/>
  </cols>
  <sheetData>
    <row r="1" spans="2:67" s="103" customFormat="1" ht="20.25" customHeight="1" x14ac:dyDescent="0.15">
      <c r="C1" s="104" t="s">
        <v>149</v>
      </c>
      <c r="D1" s="104"/>
      <c r="E1" s="104"/>
      <c r="F1" s="104"/>
      <c r="G1" s="104"/>
      <c r="H1" s="104"/>
      <c r="I1" s="104"/>
      <c r="J1" s="104"/>
      <c r="M1" s="105" t="s">
        <v>150</v>
      </c>
      <c r="P1" s="104"/>
      <c r="Q1" s="104"/>
      <c r="R1" s="104"/>
      <c r="S1" s="104"/>
      <c r="T1" s="104"/>
      <c r="U1" s="104"/>
      <c r="V1" s="104"/>
      <c r="W1" s="104"/>
      <c r="AS1" s="106" t="s">
        <v>151</v>
      </c>
      <c r="AT1" s="1111" t="s">
        <v>340</v>
      </c>
      <c r="AU1" s="1112"/>
      <c r="AV1" s="1112"/>
      <c r="AW1" s="1112"/>
      <c r="AX1" s="1112"/>
      <c r="AY1" s="1112"/>
      <c r="AZ1" s="1112"/>
      <c r="BA1" s="1112"/>
      <c r="BB1" s="1112"/>
      <c r="BC1" s="1112"/>
      <c r="BD1" s="1112"/>
      <c r="BE1" s="1112"/>
      <c r="BF1" s="1112"/>
      <c r="BG1" s="1112"/>
      <c r="BH1" s="1112"/>
      <c r="BI1" s="1112"/>
      <c r="BJ1" s="106" t="s">
        <v>153</v>
      </c>
    </row>
    <row r="2" spans="2:67" s="107" customFormat="1" ht="20.25" customHeight="1" thickBot="1" x14ac:dyDescent="0.2">
      <c r="J2" s="105"/>
      <c r="M2" s="105"/>
      <c r="N2" s="105"/>
      <c r="P2" s="106"/>
      <c r="Q2" s="106"/>
      <c r="R2" s="106"/>
      <c r="S2" s="106"/>
      <c r="T2" s="106"/>
      <c r="U2" s="106"/>
      <c r="V2" s="106"/>
      <c r="W2" s="106"/>
      <c r="AB2" s="106" t="s">
        <v>154</v>
      </c>
      <c r="AC2" s="1113">
        <v>6</v>
      </c>
      <c r="AD2" s="1113"/>
      <c r="AE2" s="106" t="s">
        <v>155</v>
      </c>
      <c r="AF2" s="1114">
        <f>IF(AC2=0,"",YEAR(DATE(2018+AC2,1,1)))</f>
        <v>2024</v>
      </c>
      <c r="AG2" s="1114"/>
      <c r="AH2" s="107" t="s">
        <v>156</v>
      </c>
      <c r="AI2" s="107" t="s">
        <v>157</v>
      </c>
      <c r="AJ2" s="1113">
        <v>4</v>
      </c>
      <c r="AK2" s="1113"/>
      <c r="AL2" s="107" t="s">
        <v>158</v>
      </c>
      <c r="AS2" s="106" t="s">
        <v>159</v>
      </c>
      <c r="AT2" s="1113" t="s">
        <v>160</v>
      </c>
      <c r="AU2" s="1113"/>
      <c r="AV2" s="1113"/>
      <c r="AW2" s="1113"/>
      <c r="AX2" s="1113"/>
      <c r="AY2" s="1113"/>
      <c r="AZ2" s="1113"/>
      <c r="BA2" s="1113"/>
      <c r="BB2" s="1113"/>
      <c r="BC2" s="1113"/>
      <c r="BD2" s="1113"/>
      <c r="BE2" s="1113"/>
      <c r="BF2" s="1113"/>
      <c r="BG2" s="1113"/>
      <c r="BH2" s="1113"/>
      <c r="BI2" s="1113"/>
      <c r="BJ2" s="106" t="s">
        <v>153</v>
      </c>
      <c r="BK2" s="106"/>
      <c r="BL2" s="1"/>
      <c r="BM2" s="434"/>
    </row>
    <row r="3" spans="2:67" s="107" customFormat="1" ht="20.25" customHeight="1" thickTop="1" x14ac:dyDescent="0.15">
      <c r="J3" s="105"/>
      <c r="M3" s="105"/>
      <c r="O3" s="106"/>
      <c r="P3" s="106"/>
      <c r="Q3" s="106"/>
      <c r="R3" s="106"/>
      <c r="S3" s="106"/>
      <c r="T3" s="106"/>
      <c r="U3" s="106"/>
      <c r="AC3" s="108"/>
      <c r="AD3" s="108"/>
      <c r="AE3" s="108"/>
      <c r="AF3" s="109"/>
      <c r="AG3" s="108"/>
      <c r="BD3" s="110" t="s">
        <v>161</v>
      </c>
      <c r="BE3" s="1115" t="s">
        <v>162</v>
      </c>
      <c r="BF3" s="1012"/>
      <c r="BG3" s="1012"/>
      <c r="BH3" s="1116"/>
      <c r="BI3" s="106"/>
      <c r="BL3" s="908" t="s">
        <v>755</v>
      </c>
      <c r="BM3" s="909"/>
    </row>
    <row r="4" spans="2:67" s="107" customFormat="1" ht="20.25" customHeight="1" thickBot="1" x14ac:dyDescent="0.2">
      <c r="J4" s="105"/>
      <c r="M4" s="105"/>
      <c r="O4" s="106"/>
      <c r="P4" s="106"/>
      <c r="Q4" s="106"/>
      <c r="R4" s="106"/>
      <c r="S4" s="106"/>
      <c r="T4" s="106"/>
      <c r="U4" s="106"/>
      <c r="AC4" s="108"/>
      <c r="AD4" s="108"/>
      <c r="AE4" s="108"/>
      <c r="AF4" s="109"/>
      <c r="AG4" s="108"/>
      <c r="BD4" s="110" t="s">
        <v>163</v>
      </c>
      <c r="BE4" s="1115" t="s">
        <v>164</v>
      </c>
      <c r="BF4" s="1012"/>
      <c r="BG4" s="1012"/>
      <c r="BH4" s="1116"/>
      <c r="BI4" s="106"/>
      <c r="BL4" s="910"/>
      <c r="BM4" s="911"/>
    </row>
    <row r="5" spans="2:67" s="107" customFormat="1" ht="9" customHeight="1" thickTop="1" x14ac:dyDescent="0.15">
      <c r="J5" s="105"/>
      <c r="M5" s="105"/>
      <c r="O5" s="106"/>
      <c r="P5" s="106"/>
      <c r="Q5" s="106"/>
      <c r="R5" s="106"/>
      <c r="S5" s="106"/>
      <c r="T5" s="106"/>
      <c r="U5" s="106"/>
      <c r="AC5" s="111"/>
      <c r="AD5" s="111"/>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12"/>
      <c r="BI5" s="112"/>
      <c r="BL5" s="485"/>
      <c r="BM5" s="434"/>
    </row>
    <row r="6" spans="2:67" s="107" customFormat="1" ht="21" customHeight="1" x14ac:dyDescent="0.15">
      <c r="B6" s="104"/>
      <c r="C6" s="103"/>
      <c r="D6" s="103"/>
      <c r="E6" s="103"/>
      <c r="F6" s="103"/>
      <c r="G6" s="103"/>
      <c r="H6" s="103"/>
      <c r="I6" s="103"/>
      <c r="J6" s="103"/>
      <c r="K6" s="113"/>
      <c r="L6" s="113"/>
      <c r="M6" s="113"/>
      <c r="N6" s="114"/>
      <c r="O6" s="113"/>
      <c r="P6" s="113"/>
      <c r="Q6" s="113"/>
      <c r="AJ6" s="103"/>
      <c r="AK6" s="103"/>
      <c r="AL6" s="103"/>
      <c r="AM6" s="103"/>
      <c r="AN6" s="103"/>
      <c r="AO6" s="103" t="s">
        <v>165</v>
      </c>
      <c r="AP6" s="103"/>
      <c r="AQ6" s="103"/>
      <c r="AR6" s="103"/>
      <c r="AS6" s="103"/>
      <c r="AT6" s="103"/>
      <c r="AU6" s="103"/>
      <c r="AW6" s="115"/>
      <c r="AX6" s="115"/>
      <c r="AY6" s="116"/>
      <c r="AZ6" s="103"/>
      <c r="BA6" s="1130">
        <v>40</v>
      </c>
      <c r="BB6" s="1131"/>
      <c r="BC6" s="116" t="s">
        <v>166</v>
      </c>
      <c r="BD6" s="103"/>
      <c r="BE6" s="1130">
        <v>160</v>
      </c>
      <c r="BF6" s="1131"/>
      <c r="BG6" s="116" t="s">
        <v>167</v>
      </c>
      <c r="BH6" s="103"/>
      <c r="BI6" s="112"/>
    </row>
    <row r="7" spans="2:67" s="107" customFormat="1" ht="5.25" customHeight="1" x14ac:dyDescent="0.15">
      <c r="B7" s="104"/>
      <c r="C7" s="117"/>
      <c r="D7" s="117"/>
      <c r="E7" s="117"/>
      <c r="F7" s="117"/>
      <c r="G7" s="117"/>
      <c r="H7" s="117"/>
      <c r="I7" s="117"/>
      <c r="J7" s="113"/>
      <c r="K7" s="113"/>
      <c r="L7" s="113"/>
      <c r="M7" s="114"/>
      <c r="N7" s="113"/>
      <c r="O7" s="113"/>
      <c r="P7" s="113"/>
      <c r="Q7" s="11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12"/>
      <c r="BI7" s="112"/>
    </row>
    <row r="8" spans="2:67" s="107" customFormat="1" ht="21" customHeight="1" x14ac:dyDescent="0.15">
      <c r="B8" s="118"/>
      <c r="C8" s="114"/>
      <c r="D8" s="114"/>
      <c r="E8" s="114"/>
      <c r="F8" s="114"/>
      <c r="G8" s="114"/>
      <c r="H8" s="114"/>
      <c r="I8" s="114"/>
      <c r="J8" s="113"/>
      <c r="K8" s="113"/>
      <c r="L8" s="113"/>
      <c r="M8" s="114"/>
      <c r="N8" s="113"/>
      <c r="O8" s="113"/>
      <c r="P8" s="113"/>
      <c r="Q8" s="113"/>
      <c r="AJ8" s="119"/>
      <c r="AK8" s="119"/>
      <c r="AL8" s="119"/>
      <c r="AM8" s="103"/>
      <c r="AN8" s="112"/>
      <c r="AO8" s="120"/>
      <c r="AP8" s="120"/>
      <c r="AQ8" s="104"/>
      <c r="AR8" s="115"/>
      <c r="AS8" s="115"/>
      <c r="AT8" s="115"/>
      <c r="AU8" s="121"/>
      <c r="AV8" s="121"/>
      <c r="AW8" s="103"/>
      <c r="AX8" s="115"/>
      <c r="AY8" s="115"/>
      <c r="AZ8" s="114"/>
      <c r="BA8" s="103"/>
      <c r="BB8" s="103" t="s">
        <v>168</v>
      </c>
      <c r="BC8" s="103"/>
      <c r="BD8" s="103"/>
      <c r="BE8" s="1132">
        <f>DAY(EOMONTH(DATE(AF2,AJ2,1),0))</f>
        <v>30</v>
      </c>
      <c r="BF8" s="1133"/>
      <c r="BG8" s="103" t="s">
        <v>169</v>
      </c>
      <c r="BH8" s="103"/>
      <c r="BI8" s="103"/>
      <c r="BM8" s="106"/>
      <c r="BN8" s="106"/>
      <c r="BO8" s="106"/>
    </row>
    <row r="9" spans="2:67" s="107" customFormat="1" ht="5.25" customHeight="1" x14ac:dyDescent="0.15">
      <c r="B9" s="118"/>
      <c r="C9" s="114"/>
      <c r="D9" s="114"/>
      <c r="E9" s="114"/>
      <c r="F9" s="114"/>
      <c r="G9" s="114"/>
      <c r="H9" s="114"/>
      <c r="I9" s="114"/>
      <c r="J9" s="113"/>
      <c r="K9" s="113"/>
      <c r="L9" s="113"/>
      <c r="M9" s="114"/>
      <c r="N9" s="113"/>
      <c r="O9" s="113"/>
      <c r="P9" s="113"/>
      <c r="Q9" s="113"/>
      <c r="AJ9" s="119"/>
      <c r="AK9" s="119"/>
      <c r="AL9" s="119"/>
      <c r="AM9" s="103"/>
      <c r="AN9" s="112"/>
      <c r="AO9" s="120"/>
      <c r="AP9" s="120"/>
      <c r="AQ9" s="104"/>
      <c r="AR9" s="115"/>
      <c r="AS9" s="115"/>
      <c r="AT9" s="115"/>
      <c r="AU9" s="121"/>
      <c r="AV9" s="121"/>
      <c r="AW9" s="103"/>
      <c r="AX9" s="115"/>
      <c r="AY9" s="115"/>
      <c r="AZ9" s="114"/>
      <c r="BA9" s="103"/>
      <c r="BB9" s="103"/>
      <c r="BC9" s="103"/>
      <c r="BD9" s="103"/>
      <c r="BE9" s="114"/>
      <c r="BF9" s="114"/>
      <c r="BG9" s="103"/>
      <c r="BH9" s="103"/>
      <c r="BI9" s="103"/>
      <c r="BM9" s="106"/>
      <c r="BN9" s="106"/>
      <c r="BO9" s="106"/>
    </row>
    <row r="10" spans="2:67" s="107" customFormat="1" ht="21" customHeight="1" x14ac:dyDescent="0.15">
      <c r="B10" s="118"/>
      <c r="C10" s="114"/>
      <c r="D10" s="114"/>
      <c r="E10" s="114"/>
      <c r="F10" s="114"/>
      <c r="G10" s="114"/>
      <c r="H10" s="114"/>
      <c r="I10" s="114"/>
      <c r="J10" s="113"/>
      <c r="K10" s="113"/>
      <c r="L10" s="113"/>
      <c r="M10" s="114"/>
      <c r="N10" s="113"/>
      <c r="O10" s="113"/>
      <c r="P10" s="113"/>
      <c r="Q10" s="113"/>
      <c r="AJ10" s="119"/>
      <c r="AK10" s="119"/>
      <c r="AL10" s="119"/>
      <c r="AM10" s="103"/>
      <c r="AN10" s="112"/>
      <c r="AO10" s="120"/>
      <c r="AP10" s="120"/>
      <c r="AQ10" s="103" t="s">
        <v>170</v>
      </c>
      <c r="AR10" s="115"/>
      <c r="AS10" s="103"/>
      <c r="AT10" s="103"/>
      <c r="AU10" s="103"/>
      <c r="AV10" s="103"/>
      <c r="AW10" s="103"/>
      <c r="AX10" s="117"/>
      <c r="AY10" s="117"/>
      <c r="AZ10" s="117"/>
      <c r="BA10" s="103"/>
      <c r="BB10" s="103"/>
      <c r="BC10" s="112" t="s">
        <v>171</v>
      </c>
      <c r="BD10" s="103"/>
      <c r="BE10" s="1130"/>
      <c r="BF10" s="1131"/>
      <c r="BG10" s="116" t="s">
        <v>172</v>
      </c>
      <c r="BH10" s="103"/>
      <c r="BI10" s="103"/>
      <c r="BM10" s="106"/>
      <c r="BN10" s="106"/>
      <c r="BO10" s="106"/>
    </row>
    <row r="11" spans="2:67" ht="5.25" customHeight="1" thickBot="1" x14ac:dyDescent="0.2">
      <c r="C11" s="123"/>
      <c r="D11" s="123"/>
      <c r="E11" s="123"/>
      <c r="F11" s="123"/>
      <c r="G11" s="123"/>
      <c r="H11" s="123"/>
      <c r="I11" s="123"/>
      <c r="J11" s="123"/>
      <c r="AC11" s="123"/>
      <c r="AT11" s="123"/>
      <c r="BK11" s="124"/>
      <c r="BL11" s="124"/>
      <c r="BM11" s="124"/>
    </row>
    <row r="12" spans="2:67" ht="21.6" customHeight="1" x14ac:dyDescent="0.15">
      <c r="B12" s="1089" t="s">
        <v>173</v>
      </c>
      <c r="C12" s="1095" t="s">
        <v>341</v>
      </c>
      <c r="D12" s="1080"/>
      <c r="E12" s="125"/>
      <c r="F12" s="126"/>
      <c r="G12" s="125"/>
      <c r="H12" s="126"/>
      <c r="I12" s="1105" t="s">
        <v>342</v>
      </c>
      <c r="J12" s="1106"/>
      <c r="K12" s="1078" t="s">
        <v>343</v>
      </c>
      <c r="L12" s="1079"/>
      <c r="M12" s="1079"/>
      <c r="N12" s="1080"/>
      <c r="O12" s="1078" t="s">
        <v>344</v>
      </c>
      <c r="P12" s="1079"/>
      <c r="Q12" s="1079"/>
      <c r="R12" s="1079"/>
      <c r="S12" s="1080"/>
      <c r="T12" s="127"/>
      <c r="U12" s="127"/>
      <c r="V12" s="128"/>
      <c r="W12" s="1087" t="s">
        <v>345</v>
      </c>
      <c r="X12" s="1088"/>
      <c r="Y12" s="1088"/>
      <c r="Z12" s="1088"/>
      <c r="AA12" s="1088"/>
      <c r="AB12" s="1088"/>
      <c r="AC12" s="1088"/>
      <c r="AD12" s="1088"/>
      <c r="AE12" s="1088"/>
      <c r="AF12" s="1088"/>
      <c r="AG12" s="1088"/>
      <c r="AH12" s="1088"/>
      <c r="AI12" s="1088"/>
      <c r="AJ12" s="1088"/>
      <c r="AK12" s="1088"/>
      <c r="AL12" s="1088"/>
      <c r="AM12" s="1088"/>
      <c r="AN12" s="1088"/>
      <c r="AO12" s="1088"/>
      <c r="AP12" s="1088"/>
      <c r="AQ12" s="1088"/>
      <c r="AR12" s="1088"/>
      <c r="AS12" s="1088"/>
      <c r="AT12" s="1088"/>
      <c r="AU12" s="1088"/>
      <c r="AV12" s="1088"/>
      <c r="AW12" s="1088"/>
      <c r="AX12" s="1088"/>
      <c r="AY12" s="1088"/>
      <c r="AZ12" s="1088"/>
      <c r="BA12" s="1088"/>
      <c r="BB12" s="1117" t="str">
        <f>IF(BE3="４週","(10)1～4週目の勤務時間数合計","(10)1か月の勤務時間数　合計")</f>
        <v>(10)1～4週目の勤務時間数合計</v>
      </c>
      <c r="BC12" s="1118"/>
      <c r="BD12" s="1123" t="s">
        <v>346</v>
      </c>
      <c r="BE12" s="1118"/>
      <c r="BF12" s="1095" t="s">
        <v>347</v>
      </c>
      <c r="BG12" s="1079"/>
      <c r="BH12" s="1079"/>
      <c r="BI12" s="1079"/>
      <c r="BJ12" s="1126"/>
    </row>
    <row r="13" spans="2:67" ht="20.25" customHeight="1" x14ac:dyDescent="0.15">
      <c r="B13" s="1090"/>
      <c r="C13" s="1103"/>
      <c r="D13" s="1083"/>
      <c r="E13" s="129"/>
      <c r="F13" s="130"/>
      <c r="G13" s="129"/>
      <c r="H13" s="130"/>
      <c r="I13" s="1107"/>
      <c r="J13" s="1108"/>
      <c r="K13" s="1081"/>
      <c r="L13" s="1082"/>
      <c r="M13" s="1082"/>
      <c r="N13" s="1083"/>
      <c r="O13" s="1081"/>
      <c r="P13" s="1082"/>
      <c r="Q13" s="1082"/>
      <c r="R13" s="1082"/>
      <c r="S13" s="1083"/>
      <c r="T13" s="131"/>
      <c r="U13" s="131"/>
      <c r="V13" s="132"/>
      <c r="W13" s="1064" t="s">
        <v>183</v>
      </c>
      <c r="X13" s="1064"/>
      <c r="Y13" s="1064"/>
      <c r="Z13" s="1064"/>
      <c r="AA13" s="1064"/>
      <c r="AB13" s="1064"/>
      <c r="AC13" s="1129"/>
      <c r="AD13" s="1063" t="s">
        <v>184</v>
      </c>
      <c r="AE13" s="1064"/>
      <c r="AF13" s="1064"/>
      <c r="AG13" s="1064"/>
      <c r="AH13" s="1064"/>
      <c r="AI13" s="1064"/>
      <c r="AJ13" s="1129"/>
      <c r="AK13" s="1063" t="s">
        <v>185</v>
      </c>
      <c r="AL13" s="1064"/>
      <c r="AM13" s="1064"/>
      <c r="AN13" s="1064"/>
      <c r="AO13" s="1064"/>
      <c r="AP13" s="1064"/>
      <c r="AQ13" s="1129"/>
      <c r="AR13" s="1063" t="s">
        <v>186</v>
      </c>
      <c r="AS13" s="1064"/>
      <c r="AT13" s="1064"/>
      <c r="AU13" s="1064"/>
      <c r="AV13" s="1064"/>
      <c r="AW13" s="1064"/>
      <c r="AX13" s="1129"/>
      <c r="AY13" s="1063" t="s">
        <v>187</v>
      </c>
      <c r="AZ13" s="1064"/>
      <c r="BA13" s="1064"/>
      <c r="BB13" s="1119"/>
      <c r="BC13" s="1120"/>
      <c r="BD13" s="1124"/>
      <c r="BE13" s="1120"/>
      <c r="BF13" s="1103"/>
      <c r="BG13" s="1082"/>
      <c r="BH13" s="1082"/>
      <c r="BI13" s="1082"/>
      <c r="BJ13" s="1127"/>
    </row>
    <row r="14" spans="2:67" ht="20.25" customHeight="1" x14ac:dyDescent="0.15">
      <c r="B14" s="1090"/>
      <c r="C14" s="1103"/>
      <c r="D14" s="1083"/>
      <c r="E14" s="129"/>
      <c r="F14" s="130"/>
      <c r="G14" s="129"/>
      <c r="H14" s="130"/>
      <c r="I14" s="1107"/>
      <c r="J14" s="1108"/>
      <c r="K14" s="1081"/>
      <c r="L14" s="1082"/>
      <c r="M14" s="1082"/>
      <c r="N14" s="1083"/>
      <c r="O14" s="1081"/>
      <c r="P14" s="1082"/>
      <c r="Q14" s="1082"/>
      <c r="R14" s="1082"/>
      <c r="S14" s="1083"/>
      <c r="T14" s="131"/>
      <c r="U14" s="131"/>
      <c r="V14" s="132"/>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6" t="str">
        <f>IF($BE$3="暦月",IF(DAY(DATE($AF$2,$AJ$2,29))=29,29,""),"")</f>
        <v/>
      </c>
      <c r="AZ14" s="134" t="str">
        <f>IF($BE$3="暦月",IF(DAY(DATE($AF$2,$AJ$2,30))=30,30,""),"")</f>
        <v/>
      </c>
      <c r="BA14" s="135" t="str">
        <f>IF($BE$3="暦月",IF(DAY(DATE($AF$2,$AJ$2,31))=31,31,""),"")</f>
        <v/>
      </c>
      <c r="BB14" s="1119"/>
      <c r="BC14" s="1120"/>
      <c r="BD14" s="1124"/>
      <c r="BE14" s="1120"/>
      <c r="BF14" s="1103"/>
      <c r="BG14" s="1082"/>
      <c r="BH14" s="1082"/>
      <c r="BI14" s="1082"/>
      <c r="BJ14" s="1127"/>
    </row>
    <row r="15" spans="2:67" ht="20.25" hidden="1" customHeight="1" x14ac:dyDescent="0.15">
      <c r="B15" s="1090"/>
      <c r="C15" s="1103"/>
      <c r="D15" s="1083"/>
      <c r="E15" s="129"/>
      <c r="F15" s="130"/>
      <c r="G15" s="129"/>
      <c r="H15" s="130"/>
      <c r="I15" s="1107"/>
      <c r="J15" s="1108"/>
      <c r="K15" s="1081"/>
      <c r="L15" s="1082"/>
      <c r="M15" s="1082"/>
      <c r="N15" s="1083"/>
      <c r="O15" s="1081"/>
      <c r="P15" s="1082"/>
      <c r="Q15" s="1082"/>
      <c r="R15" s="1082"/>
      <c r="S15" s="1083"/>
      <c r="T15" s="131"/>
      <c r="U15" s="131"/>
      <c r="V15" s="132"/>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0</v>
      </c>
      <c r="AZ15" s="134">
        <f>IF(AZ14=30,WEEKDAY(DATE($AF$2,$AJ$2,30)),0)</f>
        <v>0</v>
      </c>
      <c r="BA15" s="135">
        <f>IF(BA14=31,WEEKDAY(DATE($AF$2,$AJ$2,31)),0)</f>
        <v>0</v>
      </c>
      <c r="BB15" s="1119"/>
      <c r="BC15" s="1120"/>
      <c r="BD15" s="1124"/>
      <c r="BE15" s="1120"/>
      <c r="BF15" s="1103"/>
      <c r="BG15" s="1082"/>
      <c r="BH15" s="1082"/>
      <c r="BI15" s="1082"/>
      <c r="BJ15" s="1127"/>
    </row>
    <row r="16" spans="2:67" ht="20.25" customHeight="1" thickBot="1" x14ac:dyDescent="0.2">
      <c r="B16" s="1091"/>
      <c r="C16" s="1104"/>
      <c r="D16" s="1086"/>
      <c r="E16" s="137"/>
      <c r="F16" s="138"/>
      <c r="G16" s="137"/>
      <c r="H16" s="138"/>
      <c r="I16" s="1109"/>
      <c r="J16" s="1110"/>
      <c r="K16" s="1084"/>
      <c r="L16" s="1085"/>
      <c r="M16" s="1085"/>
      <c r="N16" s="1086"/>
      <c r="O16" s="1084"/>
      <c r="P16" s="1085"/>
      <c r="Q16" s="1085"/>
      <c r="R16" s="1085"/>
      <c r="S16" s="1086"/>
      <c r="T16" s="139"/>
      <c r="U16" s="139"/>
      <c r="V16" s="140"/>
      <c r="W16" s="141" t="str">
        <f>IF(W15=1,"日",IF(W15=2,"月",IF(W15=3,"火",IF(W15=4,"水",IF(W15=5,"木",IF(W15=6,"金","土"))))))</f>
        <v>月</v>
      </c>
      <c r="X16" s="142" t="str">
        <f t="shared" ref="X16:AX16" si="0">IF(X15=1,"日",IF(X15=2,"月",IF(X15=3,"火",IF(X15=4,"水",IF(X15=5,"木",IF(X15=6,"金","土"))))))</f>
        <v>火</v>
      </c>
      <c r="Y16" s="142" t="str">
        <f t="shared" si="0"/>
        <v>水</v>
      </c>
      <c r="Z16" s="142" t="str">
        <f t="shared" si="0"/>
        <v>木</v>
      </c>
      <c r="AA16" s="142" t="str">
        <f t="shared" si="0"/>
        <v>金</v>
      </c>
      <c r="AB16" s="142" t="str">
        <f t="shared" si="0"/>
        <v>土</v>
      </c>
      <c r="AC16" s="143" t="str">
        <f t="shared" si="0"/>
        <v>日</v>
      </c>
      <c r="AD16" s="144" t="str">
        <f>IF(AD15=1,"日",IF(AD15=2,"月",IF(AD15=3,"火",IF(AD15=4,"水",IF(AD15=5,"木",IF(AD15=6,"金","土"))))))</f>
        <v>月</v>
      </c>
      <c r="AE16" s="142" t="str">
        <f t="shared" si="0"/>
        <v>火</v>
      </c>
      <c r="AF16" s="142" t="str">
        <f t="shared" si="0"/>
        <v>水</v>
      </c>
      <c r="AG16" s="142" t="str">
        <f t="shared" si="0"/>
        <v>木</v>
      </c>
      <c r="AH16" s="142" t="str">
        <f t="shared" si="0"/>
        <v>金</v>
      </c>
      <c r="AI16" s="142" t="str">
        <f t="shared" si="0"/>
        <v>土</v>
      </c>
      <c r="AJ16" s="143" t="str">
        <f t="shared" si="0"/>
        <v>日</v>
      </c>
      <c r="AK16" s="144" t="str">
        <f>IF(AK15=1,"日",IF(AK15=2,"月",IF(AK15=3,"火",IF(AK15=4,"水",IF(AK15=5,"木",IF(AK15=6,"金","土"))))))</f>
        <v>月</v>
      </c>
      <c r="AL16" s="142" t="str">
        <f t="shared" si="0"/>
        <v>火</v>
      </c>
      <c r="AM16" s="142" t="str">
        <f t="shared" si="0"/>
        <v>水</v>
      </c>
      <c r="AN16" s="142" t="str">
        <f t="shared" si="0"/>
        <v>木</v>
      </c>
      <c r="AO16" s="142" t="str">
        <f t="shared" si="0"/>
        <v>金</v>
      </c>
      <c r="AP16" s="142" t="str">
        <f t="shared" si="0"/>
        <v>土</v>
      </c>
      <c r="AQ16" s="143" t="str">
        <f t="shared" si="0"/>
        <v>日</v>
      </c>
      <c r="AR16" s="144" t="str">
        <f>IF(AR15=1,"日",IF(AR15=2,"月",IF(AR15=3,"火",IF(AR15=4,"水",IF(AR15=5,"木",IF(AR15=6,"金","土"))))))</f>
        <v>月</v>
      </c>
      <c r="AS16" s="142" t="str">
        <f t="shared" si="0"/>
        <v>火</v>
      </c>
      <c r="AT16" s="142" t="str">
        <f t="shared" si="0"/>
        <v>水</v>
      </c>
      <c r="AU16" s="142" t="str">
        <f t="shared" si="0"/>
        <v>木</v>
      </c>
      <c r="AV16" s="142" t="str">
        <f t="shared" si="0"/>
        <v>金</v>
      </c>
      <c r="AW16" s="142" t="str">
        <f t="shared" si="0"/>
        <v>土</v>
      </c>
      <c r="AX16" s="143" t="str">
        <f t="shared" si="0"/>
        <v>日</v>
      </c>
      <c r="AY16" s="142" t="str">
        <f>IF(AY15=1,"日",IF(AY15=2,"月",IF(AY15=3,"火",IF(AY15=4,"水",IF(AY15=5,"木",IF(AY15=6,"金",IF(AY15=0,"","土")))))))</f>
        <v/>
      </c>
      <c r="AZ16" s="142" t="str">
        <f>IF(AZ15=1,"日",IF(AZ15=2,"月",IF(AZ15=3,"火",IF(AZ15=4,"水",IF(AZ15=5,"木",IF(AZ15=6,"金",IF(AZ15=0,"","土")))))))</f>
        <v/>
      </c>
      <c r="BA16" s="142" t="str">
        <f>IF(BA15=1,"日",IF(BA15=2,"月",IF(BA15=3,"火",IF(BA15=4,"水",IF(BA15=5,"木",IF(BA15=6,"金",IF(BA15=0,"","土")))))))</f>
        <v/>
      </c>
      <c r="BB16" s="1121"/>
      <c r="BC16" s="1122"/>
      <c r="BD16" s="1125"/>
      <c r="BE16" s="1122"/>
      <c r="BF16" s="1104"/>
      <c r="BG16" s="1085"/>
      <c r="BH16" s="1085"/>
      <c r="BI16" s="1085"/>
      <c r="BJ16" s="1128"/>
    </row>
    <row r="17" spans="2:62" ht="20.25" customHeight="1" x14ac:dyDescent="0.15">
      <c r="B17" s="1007">
        <f>B15+1</f>
        <v>1</v>
      </c>
      <c r="C17" s="1069"/>
      <c r="D17" s="1070"/>
      <c r="E17" s="145"/>
      <c r="F17" s="146"/>
      <c r="G17" s="145"/>
      <c r="H17" s="146"/>
      <c r="I17" s="1071"/>
      <c r="J17" s="1072"/>
      <c r="K17" s="1073"/>
      <c r="L17" s="1074"/>
      <c r="M17" s="1074"/>
      <c r="N17" s="1070"/>
      <c r="O17" s="1075"/>
      <c r="P17" s="1076"/>
      <c r="Q17" s="1076"/>
      <c r="R17" s="1076"/>
      <c r="S17" s="1077"/>
      <c r="T17" s="147" t="s">
        <v>192</v>
      </c>
      <c r="U17" s="148"/>
      <c r="V17" s="149"/>
      <c r="W17" s="150"/>
      <c r="X17" s="151"/>
      <c r="Y17" s="151"/>
      <c r="Z17" s="151"/>
      <c r="AA17" s="151"/>
      <c r="AB17" s="151"/>
      <c r="AC17" s="152"/>
      <c r="AD17" s="150"/>
      <c r="AE17" s="151"/>
      <c r="AF17" s="151"/>
      <c r="AG17" s="151"/>
      <c r="AH17" s="151"/>
      <c r="AI17" s="151"/>
      <c r="AJ17" s="152"/>
      <c r="AK17" s="150"/>
      <c r="AL17" s="151"/>
      <c r="AM17" s="151"/>
      <c r="AN17" s="151"/>
      <c r="AO17" s="151"/>
      <c r="AP17" s="151"/>
      <c r="AQ17" s="152"/>
      <c r="AR17" s="150"/>
      <c r="AS17" s="151"/>
      <c r="AT17" s="151"/>
      <c r="AU17" s="151"/>
      <c r="AV17" s="151"/>
      <c r="AW17" s="151"/>
      <c r="AX17" s="152"/>
      <c r="AY17" s="150"/>
      <c r="AZ17" s="151"/>
      <c r="BA17" s="151"/>
      <c r="BB17" s="1056"/>
      <c r="BC17" s="1057"/>
      <c r="BD17" s="1058"/>
      <c r="BE17" s="1059"/>
      <c r="BF17" s="1060"/>
      <c r="BG17" s="1061"/>
      <c r="BH17" s="1061"/>
      <c r="BI17" s="1061"/>
      <c r="BJ17" s="1062"/>
    </row>
    <row r="18" spans="2:62" ht="20.25" customHeight="1" x14ac:dyDescent="0.15">
      <c r="B18" s="1035"/>
      <c r="C18" s="1050"/>
      <c r="D18" s="1051"/>
      <c r="E18" s="153"/>
      <c r="F18" s="154">
        <f>C17</f>
        <v>0</v>
      </c>
      <c r="G18" s="153"/>
      <c r="H18" s="154">
        <f>I17</f>
        <v>0</v>
      </c>
      <c r="I18" s="1052"/>
      <c r="J18" s="1053"/>
      <c r="K18" s="1054"/>
      <c r="L18" s="1055"/>
      <c r="M18" s="1055"/>
      <c r="N18" s="1051"/>
      <c r="O18" s="986"/>
      <c r="P18" s="987"/>
      <c r="Q18" s="987"/>
      <c r="R18" s="987"/>
      <c r="S18" s="988"/>
      <c r="T18" s="155" t="s">
        <v>195</v>
      </c>
      <c r="U18" s="156"/>
      <c r="V18" s="157"/>
      <c r="W18" s="158" t="str">
        <f>IF(W17="","",VLOOKUP(W17,'シフト記号表（従来型・ユニット型共通）'!$C$6:$L$47,10,FALSE))</f>
        <v/>
      </c>
      <c r="X18" s="159" t="str">
        <f>IF(X17="","",VLOOKUP(X17,'シフト記号表（従来型・ユニット型共通）'!$C$6:$L$47,10,FALSE))</f>
        <v/>
      </c>
      <c r="Y18" s="159" t="str">
        <f>IF(Y17="","",VLOOKUP(Y17,'シフト記号表（従来型・ユニット型共通）'!$C$6:$L$47,10,FALSE))</f>
        <v/>
      </c>
      <c r="Z18" s="159" t="str">
        <f>IF(Z17="","",VLOOKUP(Z17,'シフト記号表（従来型・ユニット型共通）'!$C$6:$L$47,10,FALSE))</f>
        <v/>
      </c>
      <c r="AA18" s="159" t="str">
        <f>IF(AA17="","",VLOOKUP(AA17,'シフト記号表（従来型・ユニット型共通）'!$C$6:$L$47,10,FALSE))</f>
        <v/>
      </c>
      <c r="AB18" s="159" t="str">
        <f>IF(AB17="","",VLOOKUP(AB17,'シフト記号表（従来型・ユニット型共通）'!$C$6:$L$47,10,FALSE))</f>
        <v/>
      </c>
      <c r="AC18" s="160" t="str">
        <f>IF(AC17="","",VLOOKUP(AC17,'シフト記号表（従来型・ユニット型共通）'!$C$6:$L$47,10,FALSE))</f>
        <v/>
      </c>
      <c r="AD18" s="158" t="str">
        <f>IF(AD17="","",VLOOKUP(AD17,'シフト記号表（従来型・ユニット型共通）'!$C$6:$L$47,10,FALSE))</f>
        <v/>
      </c>
      <c r="AE18" s="159" t="str">
        <f>IF(AE17="","",VLOOKUP(AE17,'シフト記号表（従来型・ユニット型共通）'!$C$6:$L$47,10,FALSE))</f>
        <v/>
      </c>
      <c r="AF18" s="159" t="str">
        <f>IF(AF17="","",VLOOKUP(AF17,'シフト記号表（従来型・ユニット型共通）'!$C$6:$L$47,10,FALSE))</f>
        <v/>
      </c>
      <c r="AG18" s="159" t="str">
        <f>IF(AG17="","",VLOOKUP(AG17,'シフト記号表（従来型・ユニット型共通）'!$C$6:$L$47,10,FALSE))</f>
        <v/>
      </c>
      <c r="AH18" s="159" t="str">
        <f>IF(AH17="","",VLOOKUP(AH17,'シフト記号表（従来型・ユニット型共通）'!$C$6:$L$47,10,FALSE))</f>
        <v/>
      </c>
      <c r="AI18" s="159" t="str">
        <f>IF(AI17="","",VLOOKUP(AI17,'シフト記号表（従来型・ユニット型共通）'!$C$6:$L$47,10,FALSE))</f>
        <v/>
      </c>
      <c r="AJ18" s="160" t="str">
        <f>IF(AJ17="","",VLOOKUP(AJ17,'シフト記号表（従来型・ユニット型共通）'!$C$6:$L$47,10,FALSE))</f>
        <v/>
      </c>
      <c r="AK18" s="158" t="str">
        <f>IF(AK17="","",VLOOKUP(AK17,'シフト記号表（従来型・ユニット型共通）'!$C$6:$L$47,10,FALSE))</f>
        <v/>
      </c>
      <c r="AL18" s="159" t="str">
        <f>IF(AL17="","",VLOOKUP(AL17,'シフト記号表（従来型・ユニット型共通）'!$C$6:$L$47,10,FALSE))</f>
        <v/>
      </c>
      <c r="AM18" s="159" t="str">
        <f>IF(AM17="","",VLOOKUP(AM17,'シフト記号表（従来型・ユニット型共通）'!$C$6:$L$47,10,FALSE))</f>
        <v/>
      </c>
      <c r="AN18" s="159" t="str">
        <f>IF(AN17="","",VLOOKUP(AN17,'シフト記号表（従来型・ユニット型共通）'!$C$6:$L$47,10,FALSE))</f>
        <v/>
      </c>
      <c r="AO18" s="159" t="str">
        <f>IF(AO17="","",VLOOKUP(AO17,'シフト記号表（従来型・ユニット型共通）'!$C$6:$L$47,10,FALSE))</f>
        <v/>
      </c>
      <c r="AP18" s="159" t="str">
        <f>IF(AP17="","",VLOOKUP(AP17,'シフト記号表（従来型・ユニット型共通）'!$C$6:$L$47,10,FALSE))</f>
        <v/>
      </c>
      <c r="AQ18" s="160" t="str">
        <f>IF(AQ17="","",VLOOKUP(AQ17,'シフト記号表（従来型・ユニット型共通）'!$C$6:$L$47,10,FALSE))</f>
        <v/>
      </c>
      <c r="AR18" s="158" t="str">
        <f>IF(AR17="","",VLOOKUP(AR17,'シフト記号表（従来型・ユニット型共通）'!$C$6:$L$47,10,FALSE))</f>
        <v/>
      </c>
      <c r="AS18" s="159" t="str">
        <f>IF(AS17="","",VLOOKUP(AS17,'シフト記号表（従来型・ユニット型共通）'!$C$6:$L$47,10,FALSE))</f>
        <v/>
      </c>
      <c r="AT18" s="159" t="str">
        <f>IF(AT17="","",VLOOKUP(AT17,'シフト記号表（従来型・ユニット型共通）'!$C$6:$L$47,10,FALSE))</f>
        <v/>
      </c>
      <c r="AU18" s="159" t="str">
        <f>IF(AU17="","",VLOOKUP(AU17,'シフト記号表（従来型・ユニット型共通）'!$C$6:$L$47,10,FALSE))</f>
        <v/>
      </c>
      <c r="AV18" s="159" t="str">
        <f>IF(AV17="","",VLOOKUP(AV17,'シフト記号表（従来型・ユニット型共通）'!$C$6:$L$47,10,FALSE))</f>
        <v/>
      </c>
      <c r="AW18" s="159" t="str">
        <f>IF(AW17="","",VLOOKUP(AW17,'シフト記号表（従来型・ユニット型共通）'!$C$6:$L$47,10,FALSE))</f>
        <v/>
      </c>
      <c r="AX18" s="160" t="str">
        <f>IF(AX17="","",VLOOKUP(AX17,'シフト記号表（従来型・ユニット型共通）'!$C$6:$L$47,10,FALSE))</f>
        <v/>
      </c>
      <c r="AY18" s="158" t="str">
        <f>IF(AY17="","",VLOOKUP(AY17,'シフト記号表（従来型・ユニット型共通）'!$C$6:$L$47,10,FALSE))</f>
        <v/>
      </c>
      <c r="AZ18" s="159" t="str">
        <f>IF(AZ17="","",VLOOKUP(AZ17,'シフト記号表（従来型・ユニット型共通）'!$C$6:$L$47,10,FALSE))</f>
        <v/>
      </c>
      <c r="BA18" s="159" t="str">
        <f>IF(BA17="","",VLOOKUP(BA17,'シフト記号表（従来型・ユニット型共通）'!$C$6:$L$47,10,FALSE))</f>
        <v/>
      </c>
      <c r="BB18" s="1047">
        <f>IF($BE$3="４週",SUM(W18:AX18),IF($BE$3="暦月",SUM(W18:BA18),""))</f>
        <v>0</v>
      </c>
      <c r="BC18" s="1048"/>
      <c r="BD18" s="1049">
        <f>IF($BE$3="４週",BB18/4,IF($BE$3="暦月",(BB18/($BE$8/7)),""))</f>
        <v>0</v>
      </c>
      <c r="BE18" s="1048"/>
      <c r="BF18" s="1044"/>
      <c r="BG18" s="1045"/>
      <c r="BH18" s="1045"/>
      <c r="BI18" s="1045"/>
      <c r="BJ18" s="1046"/>
    </row>
    <row r="19" spans="2:62" ht="20.25" customHeight="1" x14ac:dyDescent="0.15">
      <c r="B19" s="1007">
        <f>B17+1</f>
        <v>2</v>
      </c>
      <c r="C19" s="1017"/>
      <c r="D19" s="1018"/>
      <c r="E19" s="161"/>
      <c r="F19" s="162"/>
      <c r="G19" s="161"/>
      <c r="H19" s="162"/>
      <c r="I19" s="1021"/>
      <c r="J19" s="1022"/>
      <c r="K19" s="1025"/>
      <c r="L19" s="1026"/>
      <c r="M19" s="1026"/>
      <c r="N19" s="1018"/>
      <c r="O19" s="986"/>
      <c r="P19" s="987"/>
      <c r="Q19" s="987"/>
      <c r="R19" s="987"/>
      <c r="S19" s="988"/>
      <c r="T19" s="163" t="s">
        <v>192</v>
      </c>
      <c r="U19" s="164"/>
      <c r="V19" s="165"/>
      <c r="W19" s="166"/>
      <c r="X19" s="167"/>
      <c r="Y19" s="167"/>
      <c r="Z19" s="167"/>
      <c r="AA19" s="167"/>
      <c r="AB19" s="167"/>
      <c r="AC19" s="168"/>
      <c r="AD19" s="166"/>
      <c r="AE19" s="167"/>
      <c r="AF19" s="167"/>
      <c r="AG19" s="167"/>
      <c r="AH19" s="167"/>
      <c r="AI19" s="167"/>
      <c r="AJ19" s="168"/>
      <c r="AK19" s="166"/>
      <c r="AL19" s="167"/>
      <c r="AM19" s="167"/>
      <c r="AN19" s="167"/>
      <c r="AO19" s="167"/>
      <c r="AP19" s="167"/>
      <c r="AQ19" s="168"/>
      <c r="AR19" s="166"/>
      <c r="AS19" s="167"/>
      <c r="AT19" s="167"/>
      <c r="AU19" s="167"/>
      <c r="AV19" s="167"/>
      <c r="AW19" s="167"/>
      <c r="AX19" s="168"/>
      <c r="AY19" s="166"/>
      <c r="AZ19" s="167"/>
      <c r="BA19" s="169"/>
      <c r="BB19" s="992"/>
      <c r="BC19" s="993"/>
      <c r="BD19" s="994"/>
      <c r="BE19" s="995"/>
      <c r="BF19" s="996"/>
      <c r="BG19" s="997"/>
      <c r="BH19" s="997"/>
      <c r="BI19" s="997"/>
      <c r="BJ19" s="998"/>
    </row>
    <row r="20" spans="2:62" ht="20.25" customHeight="1" x14ac:dyDescent="0.15">
      <c r="B20" s="1035"/>
      <c r="C20" s="1050"/>
      <c r="D20" s="1051"/>
      <c r="E20" s="153"/>
      <c r="F20" s="154">
        <f>C19</f>
        <v>0</v>
      </c>
      <c r="G20" s="153"/>
      <c r="H20" s="154">
        <f>I19</f>
        <v>0</v>
      </c>
      <c r="I20" s="1052"/>
      <c r="J20" s="1053"/>
      <c r="K20" s="1054"/>
      <c r="L20" s="1055"/>
      <c r="M20" s="1055"/>
      <c r="N20" s="1051"/>
      <c r="O20" s="986"/>
      <c r="P20" s="987"/>
      <c r="Q20" s="987"/>
      <c r="R20" s="987"/>
      <c r="S20" s="988"/>
      <c r="T20" s="155" t="s">
        <v>195</v>
      </c>
      <c r="U20" s="156"/>
      <c r="V20" s="157"/>
      <c r="W20" s="158" t="str">
        <f>IF(W19="","",VLOOKUP(W19,'シフト記号表（従来型・ユニット型共通）'!$C$6:$L$47,10,FALSE))</f>
        <v/>
      </c>
      <c r="X20" s="159" t="str">
        <f>IF(X19="","",VLOOKUP(X19,'シフト記号表（従来型・ユニット型共通）'!$C$6:$L$47,10,FALSE))</f>
        <v/>
      </c>
      <c r="Y20" s="159" t="str">
        <f>IF(Y19="","",VLOOKUP(Y19,'シフト記号表（従来型・ユニット型共通）'!$C$6:$L$47,10,FALSE))</f>
        <v/>
      </c>
      <c r="Z20" s="159" t="str">
        <f>IF(Z19="","",VLOOKUP(Z19,'シフト記号表（従来型・ユニット型共通）'!$C$6:$L$47,10,FALSE))</f>
        <v/>
      </c>
      <c r="AA20" s="159" t="str">
        <f>IF(AA19="","",VLOOKUP(AA19,'シフト記号表（従来型・ユニット型共通）'!$C$6:$L$47,10,FALSE))</f>
        <v/>
      </c>
      <c r="AB20" s="159" t="str">
        <f>IF(AB19="","",VLOOKUP(AB19,'シフト記号表（従来型・ユニット型共通）'!$C$6:$L$47,10,FALSE))</f>
        <v/>
      </c>
      <c r="AC20" s="160" t="str">
        <f>IF(AC19="","",VLOOKUP(AC19,'シフト記号表（従来型・ユニット型共通）'!$C$6:$L$47,10,FALSE))</f>
        <v/>
      </c>
      <c r="AD20" s="158" t="str">
        <f>IF(AD19="","",VLOOKUP(AD19,'シフト記号表（従来型・ユニット型共通）'!$C$6:$L$47,10,FALSE))</f>
        <v/>
      </c>
      <c r="AE20" s="159" t="str">
        <f>IF(AE19="","",VLOOKUP(AE19,'シフト記号表（従来型・ユニット型共通）'!$C$6:$L$47,10,FALSE))</f>
        <v/>
      </c>
      <c r="AF20" s="159" t="str">
        <f>IF(AF19="","",VLOOKUP(AF19,'シフト記号表（従来型・ユニット型共通）'!$C$6:$L$47,10,FALSE))</f>
        <v/>
      </c>
      <c r="AG20" s="159" t="str">
        <f>IF(AG19="","",VLOOKUP(AG19,'シフト記号表（従来型・ユニット型共通）'!$C$6:$L$47,10,FALSE))</f>
        <v/>
      </c>
      <c r="AH20" s="159" t="str">
        <f>IF(AH19="","",VLOOKUP(AH19,'シフト記号表（従来型・ユニット型共通）'!$C$6:$L$47,10,FALSE))</f>
        <v/>
      </c>
      <c r="AI20" s="159" t="str">
        <f>IF(AI19="","",VLOOKUP(AI19,'シフト記号表（従来型・ユニット型共通）'!$C$6:$L$47,10,FALSE))</f>
        <v/>
      </c>
      <c r="AJ20" s="160" t="str">
        <f>IF(AJ19="","",VLOOKUP(AJ19,'シフト記号表（従来型・ユニット型共通）'!$C$6:$L$47,10,FALSE))</f>
        <v/>
      </c>
      <c r="AK20" s="158" t="str">
        <f>IF(AK19="","",VLOOKUP(AK19,'シフト記号表（従来型・ユニット型共通）'!$C$6:$L$47,10,FALSE))</f>
        <v/>
      </c>
      <c r="AL20" s="159" t="str">
        <f>IF(AL19="","",VLOOKUP(AL19,'シフト記号表（従来型・ユニット型共通）'!$C$6:$L$47,10,FALSE))</f>
        <v/>
      </c>
      <c r="AM20" s="159" t="str">
        <f>IF(AM19="","",VLOOKUP(AM19,'シフト記号表（従来型・ユニット型共通）'!$C$6:$L$47,10,FALSE))</f>
        <v/>
      </c>
      <c r="AN20" s="159" t="str">
        <f>IF(AN19="","",VLOOKUP(AN19,'シフト記号表（従来型・ユニット型共通）'!$C$6:$L$47,10,FALSE))</f>
        <v/>
      </c>
      <c r="AO20" s="159" t="str">
        <f>IF(AO19="","",VLOOKUP(AO19,'シフト記号表（従来型・ユニット型共通）'!$C$6:$L$47,10,FALSE))</f>
        <v/>
      </c>
      <c r="AP20" s="159" t="str">
        <f>IF(AP19="","",VLOOKUP(AP19,'シフト記号表（従来型・ユニット型共通）'!$C$6:$L$47,10,FALSE))</f>
        <v/>
      </c>
      <c r="AQ20" s="160" t="str">
        <f>IF(AQ19="","",VLOOKUP(AQ19,'シフト記号表（従来型・ユニット型共通）'!$C$6:$L$47,10,FALSE))</f>
        <v/>
      </c>
      <c r="AR20" s="158" t="str">
        <f>IF(AR19="","",VLOOKUP(AR19,'シフト記号表（従来型・ユニット型共通）'!$C$6:$L$47,10,FALSE))</f>
        <v/>
      </c>
      <c r="AS20" s="159" t="str">
        <f>IF(AS19="","",VLOOKUP(AS19,'シフト記号表（従来型・ユニット型共通）'!$C$6:$L$47,10,FALSE))</f>
        <v/>
      </c>
      <c r="AT20" s="159" t="str">
        <f>IF(AT19="","",VLOOKUP(AT19,'シフト記号表（従来型・ユニット型共通）'!$C$6:$L$47,10,FALSE))</f>
        <v/>
      </c>
      <c r="AU20" s="159" t="str">
        <f>IF(AU19="","",VLOOKUP(AU19,'シフト記号表（従来型・ユニット型共通）'!$C$6:$L$47,10,FALSE))</f>
        <v/>
      </c>
      <c r="AV20" s="159" t="str">
        <f>IF(AV19="","",VLOOKUP(AV19,'シフト記号表（従来型・ユニット型共通）'!$C$6:$L$47,10,FALSE))</f>
        <v/>
      </c>
      <c r="AW20" s="159" t="str">
        <f>IF(AW19="","",VLOOKUP(AW19,'シフト記号表（従来型・ユニット型共通）'!$C$6:$L$47,10,FALSE))</f>
        <v/>
      </c>
      <c r="AX20" s="160" t="str">
        <f>IF(AX19="","",VLOOKUP(AX19,'シフト記号表（従来型・ユニット型共通）'!$C$6:$L$47,10,FALSE))</f>
        <v/>
      </c>
      <c r="AY20" s="158" t="str">
        <f>IF(AY19="","",VLOOKUP(AY19,'シフト記号表（従来型・ユニット型共通）'!$C$6:$L$47,10,FALSE))</f>
        <v/>
      </c>
      <c r="AZ20" s="159" t="str">
        <f>IF(AZ19="","",VLOOKUP(AZ19,'シフト記号表（従来型・ユニット型共通）'!$C$6:$L$47,10,FALSE))</f>
        <v/>
      </c>
      <c r="BA20" s="159" t="str">
        <f>IF(BA19="","",VLOOKUP(BA19,'シフト記号表（従来型・ユニット型共通）'!$C$6:$L$47,10,FALSE))</f>
        <v/>
      </c>
      <c r="BB20" s="1047">
        <f>IF($BE$3="４週",SUM(W20:AX20),IF($BE$3="暦月",SUM(W20:BA20),""))</f>
        <v>0</v>
      </c>
      <c r="BC20" s="1048"/>
      <c r="BD20" s="1049">
        <f>IF($BE$3="４週",BB20/4,IF($BE$3="暦月",(BB20/($BE$8/7)),""))</f>
        <v>0</v>
      </c>
      <c r="BE20" s="1048"/>
      <c r="BF20" s="1044"/>
      <c r="BG20" s="1045"/>
      <c r="BH20" s="1045"/>
      <c r="BI20" s="1045"/>
      <c r="BJ20" s="1046"/>
    </row>
    <row r="21" spans="2:62" ht="20.25" customHeight="1" x14ac:dyDescent="0.15">
      <c r="B21" s="1007">
        <f>B19+1</f>
        <v>3</v>
      </c>
      <c r="C21" s="1017"/>
      <c r="D21" s="1018"/>
      <c r="E21" s="153"/>
      <c r="F21" s="154"/>
      <c r="G21" s="153"/>
      <c r="H21" s="154"/>
      <c r="I21" s="1021"/>
      <c r="J21" s="1022"/>
      <c r="K21" s="1025"/>
      <c r="L21" s="1026"/>
      <c r="M21" s="1026"/>
      <c r="N21" s="1018"/>
      <c r="O21" s="986"/>
      <c r="P21" s="987"/>
      <c r="Q21" s="987"/>
      <c r="R21" s="987"/>
      <c r="S21" s="988"/>
      <c r="T21" s="163" t="s">
        <v>192</v>
      </c>
      <c r="U21" s="164"/>
      <c r="V21" s="165"/>
      <c r="W21" s="166"/>
      <c r="X21" s="167"/>
      <c r="Y21" s="167"/>
      <c r="Z21" s="167"/>
      <c r="AA21" s="167"/>
      <c r="AB21" s="167"/>
      <c r="AC21" s="168"/>
      <c r="AD21" s="166"/>
      <c r="AE21" s="167"/>
      <c r="AF21" s="167"/>
      <c r="AG21" s="167"/>
      <c r="AH21" s="167"/>
      <c r="AI21" s="167"/>
      <c r="AJ21" s="168"/>
      <c r="AK21" s="166"/>
      <c r="AL21" s="167"/>
      <c r="AM21" s="167"/>
      <c r="AN21" s="167"/>
      <c r="AO21" s="167"/>
      <c r="AP21" s="167"/>
      <c r="AQ21" s="168"/>
      <c r="AR21" s="166"/>
      <c r="AS21" s="167"/>
      <c r="AT21" s="167"/>
      <c r="AU21" s="167"/>
      <c r="AV21" s="167"/>
      <c r="AW21" s="167"/>
      <c r="AX21" s="168"/>
      <c r="AY21" s="166"/>
      <c r="AZ21" s="167"/>
      <c r="BA21" s="169"/>
      <c r="BB21" s="992"/>
      <c r="BC21" s="993"/>
      <c r="BD21" s="994"/>
      <c r="BE21" s="995"/>
      <c r="BF21" s="996"/>
      <c r="BG21" s="997"/>
      <c r="BH21" s="997"/>
      <c r="BI21" s="997"/>
      <c r="BJ21" s="998"/>
    </row>
    <row r="22" spans="2:62" ht="20.25" customHeight="1" x14ac:dyDescent="0.15">
      <c r="B22" s="1035"/>
      <c r="C22" s="1050"/>
      <c r="D22" s="1051"/>
      <c r="E22" s="153"/>
      <c r="F22" s="154">
        <f>C21</f>
        <v>0</v>
      </c>
      <c r="G22" s="153"/>
      <c r="H22" s="154">
        <f>I21</f>
        <v>0</v>
      </c>
      <c r="I22" s="1052"/>
      <c r="J22" s="1053"/>
      <c r="K22" s="1054"/>
      <c r="L22" s="1055"/>
      <c r="M22" s="1055"/>
      <c r="N22" s="1051"/>
      <c r="O22" s="986"/>
      <c r="P22" s="987"/>
      <c r="Q22" s="987"/>
      <c r="R22" s="987"/>
      <c r="S22" s="988"/>
      <c r="T22" s="155" t="s">
        <v>195</v>
      </c>
      <c r="U22" s="156"/>
      <c r="V22" s="157"/>
      <c r="W22" s="158" t="str">
        <f>IF(W21="","",VLOOKUP(W21,'シフト記号表（従来型・ユニット型共通）'!$C$6:$L$47,10,FALSE))</f>
        <v/>
      </c>
      <c r="X22" s="159" t="str">
        <f>IF(X21="","",VLOOKUP(X21,'シフト記号表（従来型・ユニット型共通）'!$C$6:$L$47,10,FALSE))</f>
        <v/>
      </c>
      <c r="Y22" s="159" t="str">
        <f>IF(Y21="","",VLOOKUP(Y21,'シフト記号表（従来型・ユニット型共通）'!$C$6:$L$47,10,FALSE))</f>
        <v/>
      </c>
      <c r="Z22" s="159" t="str">
        <f>IF(Z21="","",VLOOKUP(Z21,'シフト記号表（従来型・ユニット型共通）'!$C$6:$L$47,10,FALSE))</f>
        <v/>
      </c>
      <c r="AA22" s="159" t="str">
        <f>IF(AA21="","",VLOOKUP(AA21,'シフト記号表（従来型・ユニット型共通）'!$C$6:$L$47,10,FALSE))</f>
        <v/>
      </c>
      <c r="AB22" s="159" t="str">
        <f>IF(AB21="","",VLOOKUP(AB21,'シフト記号表（従来型・ユニット型共通）'!$C$6:$L$47,10,FALSE))</f>
        <v/>
      </c>
      <c r="AC22" s="160" t="str">
        <f>IF(AC21="","",VLOOKUP(AC21,'シフト記号表（従来型・ユニット型共通）'!$C$6:$L$47,10,FALSE))</f>
        <v/>
      </c>
      <c r="AD22" s="158" t="str">
        <f>IF(AD21="","",VLOOKUP(AD21,'シフト記号表（従来型・ユニット型共通）'!$C$6:$L$47,10,FALSE))</f>
        <v/>
      </c>
      <c r="AE22" s="159" t="str">
        <f>IF(AE21="","",VLOOKUP(AE21,'シフト記号表（従来型・ユニット型共通）'!$C$6:$L$47,10,FALSE))</f>
        <v/>
      </c>
      <c r="AF22" s="159" t="str">
        <f>IF(AF21="","",VLOOKUP(AF21,'シフト記号表（従来型・ユニット型共通）'!$C$6:$L$47,10,FALSE))</f>
        <v/>
      </c>
      <c r="AG22" s="159" t="str">
        <f>IF(AG21="","",VLOOKUP(AG21,'シフト記号表（従来型・ユニット型共通）'!$C$6:$L$47,10,FALSE))</f>
        <v/>
      </c>
      <c r="AH22" s="159" t="str">
        <f>IF(AH21="","",VLOOKUP(AH21,'シフト記号表（従来型・ユニット型共通）'!$C$6:$L$47,10,FALSE))</f>
        <v/>
      </c>
      <c r="AI22" s="159" t="str">
        <f>IF(AI21="","",VLOOKUP(AI21,'シフト記号表（従来型・ユニット型共通）'!$C$6:$L$47,10,FALSE))</f>
        <v/>
      </c>
      <c r="AJ22" s="160" t="str">
        <f>IF(AJ21="","",VLOOKUP(AJ21,'シフト記号表（従来型・ユニット型共通）'!$C$6:$L$47,10,FALSE))</f>
        <v/>
      </c>
      <c r="AK22" s="158" t="str">
        <f>IF(AK21="","",VLOOKUP(AK21,'シフト記号表（従来型・ユニット型共通）'!$C$6:$L$47,10,FALSE))</f>
        <v/>
      </c>
      <c r="AL22" s="159" t="str">
        <f>IF(AL21="","",VLOOKUP(AL21,'シフト記号表（従来型・ユニット型共通）'!$C$6:$L$47,10,FALSE))</f>
        <v/>
      </c>
      <c r="AM22" s="159" t="str">
        <f>IF(AM21="","",VLOOKUP(AM21,'シフト記号表（従来型・ユニット型共通）'!$C$6:$L$47,10,FALSE))</f>
        <v/>
      </c>
      <c r="AN22" s="159" t="str">
        <f>IF(AN21="","",VLOOKUP(AN21,'シフト記号表（従来型・ユニット型共通）'!$C$6:$L$47,10,FALSE))</f>
        <v/>
      </c>
      <c r="AO22" s="159" t="str">
        <f>IF(AO21="","",VLOOKUP(AO21,'シフト記号表（従来型・ユニット型共通）'!$C$6:$L$47,10,FALSE))</f>
        <v/>
      </c>
      <c r="AP22" s="159" t="str">
        <f>IF(AP21="","",VLOOKUP(AP21,'シフト記号表（従来型・ユニット型共通）'!$C$6:$L$47,10,FALSE))</f>
        <v/>
      </c>
      <c r="AQ22" s="160" t="str">
        <f>IF(AQ21="","",VLOOKUP(AQ21,'シフト記号表（従来型・ユニット型共通）'!$C$6:$L$47,10,FALSE))</f>
        <v/>
      </c>
      <c r="AR22" s="158" t="str">
        <f>IF(AR21="","",VLOOKUP(AR21,'シフト記号表（従来型・ユニット型共通）'!$C$6:$L$47,10,FALSE))</f>
        <v/>
      </c>
      <c r="AS22" s="159" t="str">
        <f>IF(AS21="","",VLOOKUP(AS21,'シフト記号表（従来型・ユニット型共通）'!$C$6:$L$47,10,FALSE))</f>
        <v/>
      </c>
      <c r="AT22" s="159" t="str">
        <f>IF(AT21="","",VLOOKUP(AT21,'シフト記号表（従来型・ユニット型共通）'!$C$6:$L$47,10,FALSE))</f>
        <v/>
      </c>
      <c r="AU22" s="159" t="str">
        <f>IF(AU21="","",VLOOKUP(AU21,'シフト記号表（従来型・ユニット型共通）'!$C$6:$L$47,10,FALSE))</f>
        <v/>
      </c>
      <c r="AV22" s="159" t="str">
        <f>IF(AV21="","",VLOOKUP(AV21,'シフト記号表（従来型・ユニット型共通）'!$C$6:$L$47,10,FALSE))</f>
        <v/>
      </c>
      <c r="AW22" s="159" t="str">
        <f>IF(AW21="","",VLOOKUP(AW21,'シフト記号表（従来型・ユニット型共通）'!$C$6:$L$47,10,FALSE))</f>
        <v/>
      </c>
      <c r="AX22" s="160" t="str">
        <f>IF(AX21="","",VLOOKUP(AX21,'シフト記号表（従来型・ユニット型共通）'!$C$6:$L$47,10,FALSE))</f>
        <v/>
      </c>
      <c r="AY22" s="158" t="str">
        <f>IF(AY21="","",VLOOKUP(AY21,'シフト記号表（従来型・ユニット型共通）'!$C$6:$L$47,10,FALSE))</f>
        <v/>
      </c>
      <c r="AZ22" s="159" t="str">
        <f>IF(AZ21="","",VLOOKUP(AZ21,'シフト記号表（従来型・ユニット型共通）'!$C$6:$L$47,10,FALSE))</f>
        <v/>
      </c>
      <c r="BA22" s="159" t="str">
        <f>IF(BA21="","",VLOOKUP(BA21,'シフト記号表（従来型・ユニット型共通）'!$C$6:$L$47,10,FALSE))</f>
        <v/>
      </c>
      <c r="BB22" s="1047">
        <f>IF($BE$3="４週",SUM(W22:AX22),IF($BE$3="暦月",SUM(W22:BA22),""))</f>
        <v>0</v>
      </c>
      <c r="BC22" s="1048"/>
      <c r="BD22" s="1049">
        <f>IF($BE$3="４週",BB22/4,IF($BE$3="暦月",(BB22/($BE$8/7)),""))</f>
        <v>0</v>
      </c>
      <c r="BE22" s="1048"/>
      <c r="BF22" s="1044"/>
      <c r="BG22" s="1045"/>
      <c r="BH22" s="1045"/>
      <c r="BI22" s="1045"/>
      <c r="BJ22" s="1046"/>
    </row>
    <row r="23" spans="2:62" ht="20.25" customHeight="1" x14ac:dyDescent="0.15">
      <c r="B23" s="1007">
        <f>B21+1</f>
        <v>4</v>
      </c>
      <c r="C23" s="1017"/>
      <c r="D23" s="1018"/>
      <c r="E23" s="153"/>
      <c r="F23" s="154"/>
      <c r="G23" s="153"/>
      <c r="H23" s="154"/>
      <c r="I23" s="1021"/>
      <c r="J23" s="1022"/>
      <c r="K23" s="1025"/>
      <c r="L23" s="1026"/>
      <c r="M23" s="1026"/>
      <c r="N23" s="1018"/>
      <c r="O23" s="986"/>
      <c r="P23" s="987"/>
      <c r="Q23" s="987"/>
      <c r="R23" s="987"/>
      <c r="S23" s="988"/>
      <c r="T23" s="163" t="s">
        <v>192</v>
      </c>
      <c r="U23" s="164"/>
      <c r="V23" s="165"/>
      <c r="W23" s="166"/>
      <c r="X23" s="167"/>
      <c r="Y23" s="167"/>
      <c r="Z23" s="167"/>
      <c r="AA23" s="167"/>
      <c r="AB23" s="167"/>
      <c r="AC23" s="168"/>
      <c r="AD23" s="166"/>
      <c r="AE23" s="167"/>
      <c r="AF23" s="167"/>
      <c r="AG23" s="167"/>
      <c r="AH23" s="167"/>
      <c r="AI23" s="167"/>
      <c r="AJ23" s="168"/>
      <c r="AK23" s="166"/>
      <c r="AL23" s="167"/>
      <c r="AM23" s="167"/>
      <c r="AN23" s="167"/>
      <c r="AO23" s="167"/>
      <c r="AP23" s="167"/>
      <c r="AQ23" s="168"/>
      <c r="AR23" s="166"/>
      <c r="AS23" s="167"/>
      <c r="AT23" s="167"/>
      <c r="AU23" s="167"/>
      <c r="AV23" s="167"/>
      <c r="AW23" s="167"/>
      <c r="AX23" s="168"/>
      <c r="AY23" s="166"/>
      <c r="AZ23" s="167"/>
      <c r="BA23" s="169"/>
      <c r="BB23" s="992"/>
      <c r="BC23" s="993"/>
      <c r="BD23" s="994"/>
      <c r="BE23" s="995"/>
      <c r="BF23" s="996"/>
      <c r="BG23" s="997"/>
      <c r="BH23" s="997"/>
      <c r="BI23" s="997"/>
      <c r="BJ23" s="998"/>
    </row>
    <row r="24" spans="2:62" ht="20.25" customHeight="1" x14ac:dyDescent="0.15">
      <c r="B24" s="1035"/>
      <c r="C24" s="1050"/>
      <c r="D24" s="1051"/>
      <c r="E24" s="153"/>
      <c r="F24" s="154">
        <f>C23</f>
        <v>0</v>
      </c>
      <c r="G24" s="153"/>
      <c r="H24" s="154">
        <f>I23</f>
        <v>0</v>
      </c>
      <c r="I24" s="1052"/>
      <c r="J24" s="1053"/>
      <c r="K24" s="1054"/>
      <c r="L24" s="1055"/>
      <c r="M24" s="1055"/>
      <c r="N24" s="1051"/>
      <c r="O24" s="986"/>
      <c r="P24" s="987"/>
      <c r="Q24" s="987"/>
      <c r="R24" s="987"/>
      <c r="S24" s="988"/>
      <c r="T24" s="155" t="s">
        <v>195</v>
      </c>
      <c r="U24" s="156"/>
      <c r="V24" s="157"/>
      <c r="W24" s="158" t="str">
        <f>IF(W23="","",VLOOKUP(W23,'シフト記号表（従来型・ユニット型共通）'!$C$6:$L$47,10,FALSE))</f>
        <v/>
      </c>
      <c r="X24" s="159" t="str">
        <f>IF(X23="","",VLOOKUP(X23,'シフト記号表（従来型・ユニット型共通）'!$C$6:$L$47,10,FALSE))</f>
        <v/>
      </c>
      <c r="Y24" s="159" t="str">
        <f>IF(Y23="","",VLOOKUP(Y23,'シフト記号表（従来型・ユニット型共通）'!$C$6:$L$47,10,FALSE))</f>
        <v/>
      </c>
      <c r="Z24" s="159" t="str">
        <f>IF(Z23="","",VLOOKUP(Z23,'シフト記号表（従来型・ユニット型共通）'!$C$6:$L$47,10,FALSE))</f>
        <v/>
      </c>
      <c r="AA24" s="159" t="str">
        <f>IF(AA23="","",VLOOKUP(AA23,'シフト記号表（従来型・ユニット型共通）'!$C$6:$L$47,10,FALSE))</f>
        <v/>
      </c>
      <c r="AB24" s="159" t="str">
        <f>IF(AB23="","",VLOOKUP(AB23,'シフト記号表（従来型・ユニット型共通）'!$C$6:$L$47,10,FALSE))</f>
        <v/>
      </c>
      <c r="AC24" s="160" t="str">
        <f>IF(AC23="","",VLOOKUP(AC23,'シフト記号表（従来型・ユニット型共通）'!$C$6:$L$47,10,FALSE))</f>
        <v/>
      </c>
      <c r="AD24" s="158" t="str">
        <f>IF(AD23="","",VLOOKUP(AD23,'シフト記号表（従来型・ユニット型共通）'!$C$6:$L$47,10,FALSE))</f>
        <v/>
      </c>
      <c r="AE24" s="159" t="str">
        <f>IF(AE23="","",VLOOKUP(AE23,'シフト記号表（従来型・ユニット型共通）'!$C$6:$L$47,10,FALSE))</f>
        <v/>
      </c>
      <c r="AF24" s="159" t="str">
        <f>IF(AF23="","",VLOOKUP(AF23,'シフト記号表（従来型・ユニット型共通）'!$C$6:$L$47,10,FALSE))</f>
        <v/>
      </c>
      <c r="AG24" s="159" t="str">
        <f>IF(AG23="","",VLOOKUP(AG23,'シフト記号表（従来型・ユニット型共通）'!$C$6:$L$47,10,FALSE))</f>
        <v/>
      </c>
      <c r="AH24" s="159" t="str">
        <f>IF(AH23="","",VLOOKUP(AH23,'シフト記号表（従来型・ユニット型共通）'!$C$6:$L$47,10,FALSE))</f>
        <v/>
      </c>
      <c r="AI24" s="159" t="str">
        <f>IF(AI23="","",VLOOKUP(AI23,'シフト記号表（従来型・ユニット型共通）'!$C$6:$L$47,10,FALSE))</f>
        <v/>
      </c>
      <c r="AJ24" s="160" t="str">
        <f>IF(AJ23="","",VLOOKUP(AJ23,'シフト記号表（従来型・ユニット型共通）'!$C$6:$L$47,10,FALSE))</f>
        <v/>
      </c>
      <c r="AK24" s="158" t="str">
        <f>IF(AK23="","",VLOOKUP(AK23,'シフト記号表（従来型・ユニット型共通）'!$C$6:$L$47,10,FALSE))</f>
        <v/>
      </c>
      <c r="AL24" s="159" t="str">
        <f>IF(AL23="","",VLOOKUP(AL23,'シフト記号表（従来型・ユニット型共通）'!$C$6:$L$47,10,FALSE))</f>
        <v/>
      </c>
      <c r="AM24" s="159" t="str">
        <f>IF(AM23="","",VLOOKUP(AM23,'シフト記号表（従来型・ユニット型共通）'!$C$6:$L$47,10,FALSE))</f>
        <v/>
      </c>
      <c r="AN24" s="159" t="str">
        <f>IF(AN23="","",VLOOKUP(AN23,'シフト記号表（従来型・ユニット型共通）'!$C$6:$L$47,10,FALSE))</f>
        <v/>
      </c>
      <c r="AO24" s="159" t="str">
        <f>IF(AO23="","",VLOOKUP(AO23,'シフト記号表（従来型・ユニット型共通）'!$C$6:$L$47,10,FALSE))</f>
        <v/>
      </c>
      <c r="AP24" s="159" t="str">
        <f>IF(AP23="","",VLOOKUP(AP23,'シフト記号表（従来型・ユニット型共通）'!$C$6:$L$47,10,FALSE))</f>
        <v/>
      </c>
      <c r="AQ24" s="160" t="str">
        <f>IF(AQ23="","",VLOOKUP(AQ23,'シフト記号表（従来型・ユニット型共通）'!$C$6:$L$47,10,FALSE))</f>
        <v/>
      </c>
      <c r="AR24" s="158" t="str">
        <f>IF(AR23="","",VLOOKUP(AR23,'シフト記号表（従来型・ユニット型共通）'!$C$6:$L$47,10,FALSE))</f>
        <v/>
      </c>
      <c r="AS24" s="159" t="str">
        <f>IF(AS23="","",VLOOKUP(AS23,'シフト記号表（従来型・ユニット型共通）'!$C$6:$L$47,10,FALSE))</f>
        <v/>
      </c>
      <c r="AT24" s="159" t="str">
        <f>IF(AT23="","",VLOOKUP(AT23,'シフト記号表（従来型・ユニット型共通）'!$C$6:$L$47,10,FALSE))</f>
        <v/>
      </c>
      <c r="AU24" s="159" t="str">
        <f>IF(AU23="","",VLOOKUP(AU23,'シフト記号表（従来型・ユニット型共通）'!$C$6:$L$47,10,FALSE))</f>
        <v/>
      </c>
      <c r="AV24" s="159" t="str">
        <f>IF(AV23="","",VLOOKUP(AV23,'シフト記号表（従来型・ユニット型共通）'!$C$6:$L$47,10,FALSE))</f>
        <v/>
      </c>
      <c r="AW24" s="159" t="str">
        <f>IF(AW23="","",VLOOKUP(AW23,'シフト記号表（従来型・ユニット型共通）'!$C$6:$L$47,10,FALSE))</f>
        <v/>
      </c>
      <c r="AX24" s="160" t="str">
        <f>IF(AX23="","",VLOOKUP(AX23,'シフト記号表（従来型・ユニット型共通）'!$C$6:$L$47,10,FALSE))</f>
        <v/>
      </c>
      <c r="AY24" s="158" t="str">
        <f>IF(AY23="","",VLOOKUP(AY23,'シフト記号表（従来型・ユニット型共通）'!$C$6:$L$47,10,FALSE))</f>
        <v/>
      </c>
      <c r="AZ24" s="159" t="str">
        <f>IF(AZ23="","",VLOOKUP(AZ23,'シフト記号表（従来型・ユニット型共通）'!$C$6:$L$47,10,FALSE))</f>
        <v/>
      </c>
      <c r="BA24" s="159" t="str">
        <f>IF(BA23="","",VLOOKUP(BA23,'シフト記号表（従来型・ユニット型共通）'!$C$6:$L$47,10,FALSE))</f>
        <v/>
      </c>
      <c r="BB24" s="1047">
        <f>IF($BE$3="４週",SUM(W24:AX24),IF($BE$3="暦月",SUM(W24:BA24),""))</f>
        <v>0</v>
      </c>
      <c r="BC24" s="1048"/>
      <c r="BD24" s="1049">
        <f>IF($BE$3="４週",BB24/4,IF($BE$3="暦月",(BB24/($BE$8/7)),""))</f>
        <v>0</v>
      </c>
      <c r="BE24" s="1048"/>
      <c r="BF24" s="1044"/>
      <c r="BG24" s="1045"/>
      <c r="BH24" s="1045"/>
      <c r="BI24" s="1045"/>
      <c r="BJ24" s="1046"/>
    </row>
    <row r="25" spans="2:62" ht="20.25" customHeight="1" x14ac:dyDescent="0.15">
      <c r="B25" s="1007">
        <f>B23+1</f>
        <v>5</v>
      </c>
      <c r="C25" s="1017"/>
      <c r="D25" s="1018"/>
      <c r="E25" s="153"/>
      <c r="F25" s="154"/>
      <c r="G25" s="153"/>
      <c r="H25" s="154"/>
      <c r="I25" s="1021"/>
      <c r="J25" s="1022"/>
      <c r="K25" s="1025"/>
      <c r="L25" s="1026"/>
      <c r="M25" s="1026"/>
      <c r="N25" s="1018"/>
      <c r="O25" s="986"/>
      <c r="P25" s="987"/>
      <c r="Q25" s="987"/>
      <c r="R25" s="987"/>
      <c r="S25" s="988"/>
      <c r="T25" s="163" t="s">
        <v>192</v>
      </c>
      <c r="U25" s="164"/>
      <c r="V25" s="165"/>
      <c r="W25" s="166"/>
      <c r="X25" s="167"/>
      <c r="Y25" s="167"/>
      <c r="Z25" s="167"/>
      <c r="AA25" s="167"/>
      <c r="AB25" s="167"/>
      <c r="AC25" s="168"/>
      <c r="AD25" s="166"/>
      <c r="AE25" s="167"/>
      <c r="AF25" s="167"/>
      <c r="AG25" s="167"/>
      <c r="AH25" s="167"/>
      <c r="AI25" s="167"/>
      <c r="AJ25" s="168"/>
      <c r="AK25" s="166"/>
      <c r="AL25" s="167"/>
      <c r="AM25" s="167"/>
      <c r="AN25" s="167"/>
      <c r="AO25" s="167"/>
      <c r="AP25" s="167"/>
      <c r="AQ25" s="168"/>
      <c r="AR25" s="166"/>
      <c r="AS25" s="167"/>
      <c r="AT25" s="167"/>
      <c r="AU25" s="167"/>
      <c r="AV25" s="167"/>
      <c r="AW25" s="167"/>
      <c r="AX25" s="168"/>
      <c r="AY25" s="166"/>
      <c r="AZ25" s="167"/>
      <c r="BA25" s="169"/>
      <c r="BB25" s="992"/>
      <c r="BC25" s="993"/>
      <c r="BD25" s="994"/>
      <c r="BE25" s="995"/>
      <c r="BF25" s="996"/>
      <c r="BG25" s="997"/>
      <c r="BH25" s="997"/>
      <c r="BI25" s="997"/>
      <c r="BJ25" s="998"/>
    </row>
    <row r="26" spans="2:62" ht="20.25" customHeight="1" x14ac:dyDescent="0.15">
      <c r="B26" s="1035"/>
      <c r="C26" s="1050"/>
      <c r="D26" s="1051"/>
      <c r="E26" s="153"/>
      <c r="F26" s="154">
        <f>C25</f>
        <v>0</v>
      </c>
      <c r="G26" s="153"/>
      <c r="H26" s="154">
        <f>I25</f>
        <v>0</v>
      </c>
      <c r="I26" s="1052"/>
      <c r="J26" s="1053"/>
      <c r="K26" s="1054"/>
      <c r="L26" s="1055"/>
      <c r="M26" s="1055"/>
      <c r="N26" s="1051"/>
      <c r="O26" s="986"/>
      <c r="P26" s="987"/>
      <c r="Q26" s="987"/>
      <c r="R26" s="987"/>
      <c r="S26" s="988"/>
      <c r="T26" s="170" t="s">
        <v>195</v>
      </c>
      <c r="U26" s="171"/>
      <c r="V26" s="172"/>
      <c r="W26" s="158" t="str">
        <f>IF(W25="","",VLOOKUP(W25,'シフト記号表（従来型・ユニット型共通）'!$C$6:$L$47,10,FALSE))</f>
        <v/>
      </c>
      <c r="X26" s="159" t="str">
        <f>IF(X25="","",VLOOKUP(X25,'シフト記号表（従来型・ユニット型共通）'!$C$6:$L$47,10,FALSE))</f>
        <v/>
      </c>
      <c r="Y26" s="159" t="str">
        <f>IF(Y25="","",VLOOKUP(Y25,'シフト記号表（従来型・ユニット型共通）'!$C$6:$L$47,10,FALSE))</f>
        <v/>
      </c>
      <c r="Z26" s="159" t="str">
        <f>IF(Z25="","",VLOOKUP(Z25,'シフト記号表（従来型・ユニット型共通）'!$C$6:$L$47,10,FALSE))</f>
        <v/>
      </c>
      <c r="AA26" s="159" t="str">
        <f>IF(AA25="","",VLOOKUP(AA25,'シフト記号表（従来型・ユニット型共通）'!$C$6:$L$47,10,FALSE))</f>
        <v/>
      </c>
      <c r="AB26" s="159" t="str">
        <f>IF(AB25="","",VLOOKUP(AB25,'シフト記号表（従来型・ユニット型共通）'!$C$6:$L$47,10,FALSE))</f>
        <v/>
      </c>
      <c r="AC26" s="160" t="str">
        <f>IF(AC25="","",VLOOKUP(AC25,'シフト記号表（従来型・ユニット型共通）'!$C$6:$L$47,10,FALSE))</f>
        <v/>
      </c>
      <c r="AD26" s="158" t="str">
        <f>IF(AD25="","",VLOOKUP(AD25,'シフト記号表（従来型・ユニット型共通）'!$C$6:$L$47,10,FALSE))</f>
        <v/>
      </c>
      <c r="AE26" s="159" t="str">
        <f>IF(AE25="","",VLOOKUP(AE25,'シフト記号表（従来型・ユニット型共通）'!$C$6:$L$47,10,FALSE))</f>
        <v/>
      </c>
      <c r="AF26" s="159" t="str">
        <f>IF(AF25="","",VLOOKUP(AF25,'シフト記号表（従来型・ユニット型共通）'!$C$6:$L$47,10,FALSE))</f>
        <v/>
      </c>
      <c r="AG26" s="159" t="str">
        <f>IF(AG25="","",VLOOKUP(AG25,'シフト記号表（従来型・ユニット型共通）'!$C$6:$L$47,10,FALSE))</f>
        <v/>
      </c>
      <c r="AH26" s="159" t="str">
        <f>IF(AH25="","",VLOOKUP(AH25,'シフト記号表（従来型・ユニット型共通）'!$C$6:$L$47,10,FALSE))</f>
        <v/>
      </c>
      <c r="AI26" s="159" t="str">
        <f>IF(AI25="","",VLOOKUP(AI25,'シフト記号表（従来型・ユニット型共通）'!$C$6:$L$47,10,FALSE))</f>
        <v/>
      </c>
      <c r="AJ26" s="160" t="str">
        <f>IF(AJ25="","",VLOOKUP(AJ25,'シフト記号表（従来型・ユニット型共通）'!$C$6:$L$47,10,FALSE))</f>
        <v/>
      </c>
      <c r="AK26" s="158" t="str">
        <f>IF(AK25="","",VLOOKUP(AK25,'シフト記号表（従来型・ユニット型共通）'!$C$6:$L$47,10,FALSE))</f>
        <v/>
      </c>
      <c r="AL26" s="159" t="str">
        <f>IF(AL25="","",VLOOKUP(AL25,'シフト記号表（従来型・ユニット型共通）'!$C$6:$L$47,10,FALSE))</f>
        <v/>
      </c>
      <c r="AM26" s="159" t="str">
        <f>IF(AM25="","",VLOOKUP(AM25,'シフト記号表（従来型・ユニット型共通）'!$C$6:$L$47,10,FALSE))</f>
        <v/>
      </c>
      <c r="AN26" s="159" t="str">
        <f>IF(AN25="","",VLOOKUP(AN25,'シフト記号表（従来型・ユニット型共通）'!$C$6:$L$47,10,FALSE))</f>
        <v/>
      </c>
      <c r="AO26" s="159" t="str">
        <f>IF(AO25="","",VLOOKUP(AO25,'シフト記号表（従来型・ユニット型共通）'!$C$6:$L$47,10,FALSE))</f>
        <v/>
      </c>
      <c r="AP26" s="159" t="str">
        <f>IF(AP25="","",VLOOKUP(AP25,'シフト記号表（従来型・ユニット型共通）'!$C$6:$L$47,10,FALSE))</f>
        <v/>
      </c>
      <c r="AQ26" s="160" t="str">
        <f>IF(AQ25="","",VLOOKUP(AQ25,'シフト記号表（従来型・ユニット型共通）'!$C$6:$L$47,10,FALSE))</f>
        <v/>
      </c>
      <c r="AR26" s="158" t="str">
        <f>IF(AR25="","",VLOOKUP(AR25,'シフト記号表（従来型・ユニット型共通）'!$C$6:$L$47,10,FALSE))</f>
        <v/>
      </c>
      <c r="AS26" s="159" t="str">
        <f>IF(AS25="","",VLOOKUP(AS25,'シフト記号表（従来型・ユニット型共通）'!$C$6:$L$47,10,FALSE))</f>
        <v/>
      </c>
      <c r="AT26" s="159" t="str">
        <f>IF(AT25="","",VLOOKUP(AT25,'シフト記号表（従来型・ユニット型共通）'!$C$6:$L$47,10,FALSE))</f>
        <v/>
      </c>
      <c r="AU26" s="159" t="str">
        <f>IF(AU25="","",VLOOKUP(AU25,'シフト記号表（従来型・ユニット型共通）'!$C$6:$L$47,10,FALSE))</f>
        <v/>
      </c>
      <c r="AV26" s="159" t="str">
        <f>IF(AV25="","",VLOOKUP(AV25,'シフト記号表（従来型・ユニット型共通）'!$C$6:$L$47,10,FALSE))</f>
        <v/>
      </c>
      <c r="AW26" s="159" t="str">
        <f>IF(AW25="","",VLOOKUP(AW25,'シフト記号表（従来型・ユニット型共通）'!$C$6:$L$47,10,FALSE))</f>
        <v/>
      </c>
      <c r="AX26" s="160" t="str">
        <f>IF(AX25="","",VLOOKUP(AX25,'シフト記号表（従来型・ユニット型共通）'!$C$6:$L$47,10,FALSE))</f>
        <v/>
      </c>
      <c r="AY26" s="158" t="str">
        <f>IF(AY25="","",VLOOKUP(AY25,'シフト記号表（従来型・ユニット型共通）'!$C$6:$L$47,10,FALSE))</f>
        <v/>
      </c>
      <c r="AZ26" s="159" t="str">
        <f>IF(AZ25="","",VLOOKUP(AZ25,'シフト記号表（従来型・ユニット型共通）'!$C$6:$L$47,10,FALSE))</f>
        <v/>
      </c>
      <c r="BA26" s="159" t="str">
        <f>IF(BA25="","",VLOOKUP(BA25,'シフト記号表（従来型・ユニット型共通）'!$C$6:$L$47,10,FALSE))</f>
        <v/>
      </c>
      <c r="BB26" s="1047">
        <f>IF($BE$3="４週",SUM(W26:AX26),IF($BE$3="暦月",SUM(W26:BA26),""))</f>
        <v>0</v>
      </c>
      <c r="BC26" s="1048"/>
      <c r="BD26" s="1049">
        <f>IF($BE$3="４週",BB26/4,IF($BE$3="暦月",(BB26/($BE$8/7)),""))</f>
        <v>0</v>
      </c>
      <c r="BE26" s="1048"/>
      <c r="BF26" s="1044"/>
      <c r="BG26" s="1045"/>
      <c r="BH26" s="1045"/>
      <c r="BI26" s="1045"/>
      <c r="BJ26" s="1046"/>
    </row>
    <row r="27" spans="2:62" ht="20.25" customHeight="1" x14ac:dyDescent="0.15">
      <c r="B27" s="1007">
        <f>B25+1</f>
        <v>6</v>
      </c>
      <c r="C27" s="1017"/>
      <c r="D27" s="1018"/>
      <c r="E27" s="153"/>
      <c r="F27" s="154"/>
      <c r="G27" s="153"/>
      <c r="H27" s="154"/>
      <c r="I27" s="1021"/>
      <c r="J27" s="1022"/>
      <c r="K27" s="1025"/>
      <c r="L27" s="1026"/>
      <c r="M27" s="1026"/>
      <c r="N27" s="1018"/>
      <c r="O27" s="986"/>
      <c r="P27" s="987"/>
      <c r="Q27" s="987"/>
      <c r="R27" s="987"/>
      <c r="S27" s="988"/>
      <c r="T27" s="173" t="s">
        <v>192</v>
      </c>
      <c r="V27" s="174"/>
      <c r="W27" s="166"/>
      <c r="X27" s="167"/>
      <c r="Y27" s="167"/>
      <c r="Z27" s="167"/>
      <c r="AA27" s="167"/>
      <c r="AB27" s="167"/>
      <c r="AC27" s="168"/>
      <c r="AD27" s="166"/>
      <c r="AE27" s="167"/>
      <c r="AF27" s="167"/>
      <c r="AG27" s="167"/>
      <c r="AH27" s="167"/>
      <c r="AI27" s="167"/>
      <c r="AJ27" s="168"/>
      <c r="AK27" s="166"/>
      <c r="AL27" s="167"/>
      <c r="AM27" s="167"/>
      <c r="AN27" s="167"/>
      <c r="AO27" s="167"/>
      <c r="AP27" s="167"/>
      <c r="AQ27" s="168"/>
      <c r="AR27" s="166"/>
      <c r="AS27" s="167"/>
      <c r="AT27" s="167"/>
      <c r="AU27" s="167"/>
      <c r="AV27" s="167"/>
      <c r="AW27" s="167"/>
      <c r="AX27" s="168"/>
      <c r="AY27" s="166"/>
      <c r="AZ27" s="167"/>
      <c r="BA27" s="169"/>
      <c r="BB27" s="992"/>
      <c r="BC27" s="993"/>
      <c r="BD27" s="994"/>
      <c r="BE27" s="995"/>
      <c r="BF27" s="996"/>
      <c r="BG27" s="997"/>
      <c r="BH27" s="997"/>
      <c r="BI27" s="997"/>
      <c r="BJ27" s="998"/>
    </row>
    <row r="28" spans="2:62" ht="20.25" customHeight="1" x14ac:dyDescent="0.15">
      <c r="B28" s="1035"/>
      <c r="C28" s="1050"/>
      <c r="D28" s="1051"/>
      <c r="E28" s="153"/>
      <c r="F28" s="154">
        <f>C27</f>
        <v>0</v>
      </c>
      <c r="G28" s="153"/>
      <c r="H28" s="154">
        <f>I27</f>
        <v>0</v>
      </c>
      <c r="I28" s="1052"/>
      <c r="J28" s="1053"/>
      <c r="K28" s="1054"/>
      <c r="L28" s="1055"/>
      <c r="M28" s="1055"/>
      <c r="N28" s="1051"/>
      <c r="O28" s="986"/>
      <c r="P28" s="987"/>
      <c r="Q28" s="987"/>
      <c r="R28" s="987"/>
      <c r="S28" s="988"/>
      <c r="T28" s="155" t="s">
        <v>195</v>
      </c>
      <c r="U28" s="156"/>
      <c r="V28" s="157"/>
      <c r="W28" s="158" t="str">
        <f>IF(W27="","",VLOOKUP(W27,'シフト記号表（従来型・ユニット型共通）'!$C$6:$L$47,10,FALSE))</f>
        <v/>
      </c>
      <c r="X28" s="159" t="str">
        <f>IF(X27="","",VLOOKUP(X27,'シフト記号表（従来型・ユニット型共通）'!$C$6:$L$47,10,FALSE))</f>
        <v/>
      </c>
      <c r="Y28" s="159" t="str">
        <f>IF(Y27="","",VLOOKUP(Y27,'シフト記号表（従来型・ユニット型共通）'!$C$6:$L$47,10,FALSE))</f>
        <v/>
      </c>
      <c r="Z28" s="159" t="str">
        <f>IF(Z27="","",VLOOKUP(Z27,'シフト記号表（従来型・ユニット型共通）'!$C$6:$L$47,10,FALSE))</f>
        <v/>
      </c>
      <c r="AA28" s="159" t="str">
        <f>IF(AA27="","",VLOOKUP(AA27,'シフト記号表（従来型・ユニット型共通）'!$C$6:$L$47,10,FALSE))</f>
        <v/>
      </c>
      <c r="AB28" s="159" t="str">
        <f>IF(AB27="","",VLOOKUP(AB27,'シフト記号表（従来型・ユニット型共通）'!$C$6:$L$47,10,FALSE))</f>
        <v/>
      </c>
      <c r="AC28" s="160" t="str">
        <f>IF(AC27="","",VLOOKUP(AC27,'シフト記号表（従来型・ユニット型共通）'!$C$6:$L$47,10,FALSE))</f>
        <v/>
      </c>
      <c r="AD28" s="158" t="str">
        <f>IF(AD27="","",VLOOKUP(AD27,'シフト記号表（従来型・ユニット型共通）'!$C$6:$L$47,10,FALSE))</f>
        <v/>
      </c>
      <c r="AE28" s="159" t="str">
        <f>IF(AE27="","",VLOOKUP(AE27,'シフト記号表（従来型・ユニット型共通）'!$C$6:$L$47,10,FALSE))</f>
        <v/>
      </c>
      <c r="AF28" s="159" t="str">
        <f>IF(AF27="","",VLOOKUP(AF27,'シフト記号表（従来型・ユニット型共通）'!$C$6:$L$47,10,FALSE))</f>
        <v/>
      </c>
      <c r="AG28" s="159" t="str">
        <f>IF(AG27="","",VLOOKUP(AG27,'シフト記号表（従来型・ユニット型共通）'!$C$6:$L$47,10,FALSE))</f>
        <v/>
      </c>
      <c r="AH28" s="159" t="str">
        <f>IF(AH27="","",VLOOKUP(AH27,'シフト記号表（従来型・ユニット型共通）'!$C$6:$L$47,10,FALSE))</f>
        <v/>
      </c>
      <c r="AI28" s="159" t="str">
        <f>IF(AI27="","",VLOOKUP(AI27,'シフト記号表（従来型・ユニット型共通）'!$C$6:$L$47,10,FALSE))</f>
        <v/>
      </c>
      <c r="AJ28" s="160" t="str">
        <f>IF(AJ27="","",VLOOKUP(AJ27,'シフト記号表（従来型・ユニット型共通）'!$C$6:$L$47,10,FALSE))</f>
        <v/>
      </c>
      <c r="AK28" s="158" t="str">
        <f>IF(AK27="","",VLOOKUP(AK27,'シフト記号表（従来型・ユニット型共通）'!$C$6:$L$47,10,FALSE))</f>
        <v/>
      </c>
      <c r="AL28" s="159" t="str">
        <f>IF(AL27="","",VLOOKUP(AL27,'シフト記号表（従来型・ユニット型共通）'!$C$6:$L$47,10,FALSE))</f>
        <v/>
      </c>
      <c r="AM28" s="159" t="str">
        <f>IF(AM27="","",VLOOKUP(AM27,'シフト記号表（従来型・ユニット型共通）'!$C$6:$L$47,10,FALSE))</f>
        <v/>
      </c>
      <c r="AN28" s="159" t="str">
        <f>IF(AN27="","",VLOOKUP(AN27,'シフト記号表（従来型・ユニット型共通）'!$C$6:$L$47,10,FALSE))</f>
        <v/>
      </c>
      <c r="AO28" s="159" t="str">
        <f>IF(AO27="","",VLOOKUP(AO27,'シフト記号表（従来型・ユニット型共通）'!$C$6:$L$47,10,FALSE))</f>
        <v/>
      </c>
      <c r="AP28" s="159" t="str">
        <f>IF(AP27="","",VLOOKUP(AP27,'シフト記号表（従来型・ユニット型共通）'!$C$6:$L$47,10,FALSE))</f>
        <v/>
      </c>
      <c r="AQ28" s="160" t="str">
        <f>IF(AQ27="","",VLOOKUP(AQ27,'シフト記号表（従来型・ユニット型共通）'!$C$6:$L$47,10,FALSE))</f>
        <v/>
      </c>
      <c r="AR28" s="158" t="str">
        <f>IF(AR27="","",VLOOKUP(AR27,'シフト記号表（従来型・ユニット型共通）'!$C$6:$L$47,10,FALSE))</f>
        <v/>
      </c>
      <c r="AS28" s="159" t="str">
        <f>IF(AS27="","",VLOOKUP(AS27,'シフト記号表（従来型・ユニット型共通）'!$C$6:$L$47,10,FALSE))</f>
        <v/>
      </c>
      <c r="AT28" s="159" t="str">
        <f>IF(AT27="","",VLOOKUP(AT27,'シフト記号表（従来型・ユニット型共通）'!$C$6:$L$47,10,FALSE))</f>
        <v/>
      </c>
      <c r="AU28" s="159" t="str">
        <f>IF(AU27="","",VLOOKUP(AU27,'シフト記号表（従来型・ユニット型共通）'!$C$6:$L$47,10,FALSE))</f>
        <v/>
      </c>
      <c r="AV28" s="159" t="str">
        <f>IF(AV27="","",VLOOKUP(AV27,'シフト記号表（従来型・ユニット型共通）'!$C$6:$L$47,10,FALSE))</f>
        <v/>
      </c>
      <c r="AW28" s="159" t="str">
        <f>IF(AW27="","",VLOOKUP(AW27,'シフト記号表（従来型・ユニット型共通）'!$C$6:$L$47,10,FALSE))</f>
        <v/>
      </c>
      <c r="AX28" s="160" t="str">
        <f>IF(AX27="","",VLOOKUP(AX27,'シフト記号表（従来型・ユニット型共通）'!$C$6:$L$47,10,FALSE))</f>
        <v/>
      </c>
      <c r="AY28" s="158" t="str">
        <f>IF(AY27="","",VLOOKUP(AY27,'シフト記号表（従来型・ユニット型共通）'!$C$6:$L$47,10,FALSE))</f>
        <v/>
      </c>
      <c r="AZ28" s="159" t="str">
        <f>IF(AZ27="","",VLOOKUP(AZ27,'シフト記号表（従来型・ユニット型共通）'!$C$6:$L$47,10,FALSE))</f>
        <v/>
      </c>
      <c r="BA28" s="159" t="str">
        <f>IF(BA27="","",VLOOKUP(BA27,'シフト記号表（従来型・ユニット型共通）'!$C$6:$L$47,10,FALSE))</f>
        <v/>
      </c>
      <c r="BB28" s="1047">
        <f>IF($BE$3="４週",SUM(W28:AX28),IF($BE$3="暦月",SUM(W28:BA28),""))</f>
        <v>0</v>
      </c>
      <c r="BC28" s="1048"/>
      <c r="BD28" s="1049">
        <f>IF($BE$3="４週",BB28/4,IF($BE$3="暦月",(BB28/($BE$8/7)),""))</f>
        <v>0</v>
      </c>
      <c r="BE28" s="1048"/>
      <c r="BF28" s="1044"/>
      <c r="BG28" s="1045"/>
      <c r="BH28" s="1045"/>
      <c r="BI28" s="1045"/>
      <c r="BJ28" s="1046"/>
    </row>
    <row r="29" spans="2:62" ht="20.25" customHeight="1" x14ac:dyDescent="0.15">
      <c r="B29" s="1007">
        <f>B27+1</f>
        <v>7</v>
      </c>
      <c r="C29" s="1017"/>
      <c r="D29" s="1018"/>
      <c r="E29" s="153"/>
      <c r="F29" s="154"/>
      <c r="G29" s="153"/>
      <c r="H29" s="154"/>
      <c r="I29" s="1021"/>
      <c r="J29" s="1022"/>
      <c r="K29" s="1025"/>
      <c r="L29" s="1026"/>
      <c r="M29" s="1026"/>
      <c r="N29" s="1018"/>
      <c r="O29" s="986"/>
      <c r="P29" s="987"/>
      <c r="Q29" s="987"/>
      <c r="R29" s="987"/>
      <c r="S29" s="988"/>
      <c r="T29" s="163" t="s">
        <v>192</v>
      </c>
      <c r="U29" s="164"/>
      <c r="V29" s="165"/>
      <c r="W29" s="166"/>
      <c r="X29" s="167"/>
      <c r="Y29" s="167"/>
      <c r="Z29" s="167"/>
      <c r="AA29" s="167"/>
      <c r="AB29" s="167"/>
      <c r="AC29" s="168"/>
      <c r="AD29" s="166"/>
      <c r="AE29" s="167"/>
      <c r="AF29" s="167"/>
      <c r="AG29" s="167"/>
      <c r="AH29" s="167"/>
      <c r="AI29" s="167"/>
      <c r="AJ29" s="168"/>
      <c r="AK29" s="166"/>
      <c r="AL29" s="167"/>
      <c r="AM29" s="167"/>
      <c r="AN29" s="167"/>
      <c r="AO29" s="167"/>
      <c r="AP29" s="167"/>
      <c r="AQ29" s="168"/>
      <c r="AR29" s="166"/>
      <c r="AS29" s="167"/>
      <c r="AT29" s="167"/>
      <c r="AU29" s="167"/>
      <c r="AV29" s="167"/>
      <c r="AW29" s="167"/>
      <c r="AX29" s="168"/>
      <c r="AY29" s="166"/>
      <c r="AZ29" s="167"/>
      <c r="BA29" s="169"/>
      <c r="BB29" s="992"/>
      <c r="BC29" s="993"/>
      <c r="BD29" s="994"/>
      <c r="BE29" s="995"/>
      <c r="BF29" s="996"/>
      <c r="BG29" s="997"/>
      <c r="BH29" s="997"/>
      <c r="BI29" s="997"/>
      <c r="BJ29" s="998"/>
    </row>
    <row r="30" spans="2:62" ht="20.25" customHeight="1" x14ac:dyDescent="0.15">
      <c r="B30" s="1035"/>
      <c r="C30" s="1050"/>
      <c r="D30" s="1051"/>
      <c r="E30" s="153"/>
      <c r="F30" s="154">
        <f>C29</f>
        <v>0</v>
      </c>
      <c r="G30" s="153"/>
      <c r="H30" s="154">
        <f>I29</f>
        <v>0</v>
      </c>
      <c r="I30" s="1052"/>
      <c r="J30" s="1053"/>
      <c r="K30" s="1054"/>
      <c r="L30" s="1055"/>
      <c r="M30" s="1055"/>
      <c r="N30" s="1051"/>
      <c r="O30" s="986"/>
      <c r="P30" s="987"/>
      <c r="Q30" s="987"/>
      <c r="R30" s="987"/>
      <c r="S30" s="988"/>
      <c r="T30" s="155" t="s">
        <v>195</v>
      </c>
      <c r="U30" s="156"/>
      <c r="V30" s="157"/>
      <c r="W30" s="158" t="str">
        <f>IF(W29="","",VLOOKUP(W29,'シフト記号表（従来型・ユニット型共通）'!$C$6:$L$47,10,FALSE))</f>
        <v/>
      </c>
      <c r="X30" s="159" t="str">
        <f>IF(X29="","",VLOOKUP(X29,'シフト記号表（従来型・ユニット型共通）'!$C$6:$L$47,10,FALSE))</f>
        <v/>
      </c>
      <c r="Y30" s="159" t="str">
        <f>IF(Y29="","",VLOOKUP(Y29,'シフト記号表（従来型・ユニット型共通）'!$C$6:$L$47,10,FALSE))</f>
        <v/>
      </c>
      <c r="Z30" s="159" t="str">
        <f>IF(Z29="","",VLOOKUP(Z29,'シフト記号表（従来型・ユニット型共通）'!$C$6:$L$47,10,FALSE))</f>
        <v/>
      </c>
      <c r="AA30" s="159" t="str">
        <f>IF(AA29="","",VLOOKUP(AA29,'シフト記号表（従来型・ユニット型共通）'!$C$6:$L$47,10,FALSE))</f>
        <v/>
      </c>
      <c r="AB30" s="159" t="str">
        <f>IF(AB29="","",VLOOKUP(AB29,'シフト記号表（従来型・ユニット型共通）'!$C$6:$L$47,10,FALSE))</f>
        <v/>
      </c>
      <c r="AC30" s="160" t="str">
        <f>IF(AC29="","",VLOOKUP(AC29,'シフト記号表（従来型・ユニット型共通）'!$C$6:$L$47,10,FALSE))</f>
        <v/>
      </c>
      <c r="AD30" s="158" t="str">
        <f>IF(AD29="","",VLOOKUP(AD29,'シフト記号表（従来型・ユニット型共通）'!$C$6:$L$47,10,FALSE))</f>
        <v/>
      </c>
      <c r="AE30" s="159" t="str">
        <f>IF(AE29="","",VLOOKUP(AE29,'シフト記号表（従来型・ユニット型共通）'!$C$6:$L$47,10,FALSE))</f>
        <v/>
      </c>
      <c r="AF30" s="159" t="str">
        <f>IF(AF29="","",VLOOKUP(AF29,'シフト記号表（従来型・ユニット型共通）'!$C$6:$L$47,10,FALSE))</f>
        <v/>
      </c>
      <c r="AG30" s="159" t="str">
        <f>IF(AG29="","",VLOOKUP(AG29,'シフト記号表（従来型・ユニット型共通）'!$C$6:$L$47,10,FALSE))</f>
        <v/>
      </c>
      <c r="AH30" s="159" t="str">
        <f>IF(AH29="","",VLOOKUP(AH29,'シフト記号表（従来型・ユニット型共通）'!$C$6:$L$47,10,FALSE))</f>
        <v/>
      </c>
      <c r="AI30" s="159" t="str">
        <f>IF(AI29="","",VLOOKUP(AI29,'シフト記号表（従来型・ユニット型共通）'!$C$6:$L$47,10,FALSE))</f>
        <v/>
      </c>
      <c r="AJ30" s="160" t="str">
        <f>IF(AJ29="","",VLOOKUP(AJ29,'シフト記号表（従来型・ユニット型共通）'!$C$6:$L$47,10,FALSE))</f>
        <v/>
      </c>
      <c r="AK30" s="158" t="str">
        <f>IF(AK29="","",VLOOKUP(AK29,'シフト記号表（従来型・ユニット型共通）'!$C$6:$L$47,10,FALSE))</f>
        <v/>
      </c>
      <c r="AL30" s="159" t="str">
        <f>IF(AL29="","",VLOOKUP(AL29,'シフト記号表（従来型・ユニット型共通）'!$C$6:$L$47,10,FALSE))</f>
        <v/>
      </c>
      <c r="AM30" s="159" t="str">
        <f>IF(AM29="","",VLOOKUP(AM29,'シフト記号表（従来型・ユニット型共通）'!$C$6:$L$47,10,FALSE))</f>
        <v/>
      </c>
      <c r="AN30" s="159" t="str">
        <f>IF(AN29="","",VLOOKUP(AN29,'シフト記号表（従来型・ユニット型共通）'!$C$6:$L$47,10,FALSE))</f>
        <v/>
      </c>
      <c r="AO30" s="159" t="str">
        <f>IF(AO29="","",VLOOKUP(AO29,'シフト記号表（従来型・ユニット型共通）'!$C$6:$L$47,10,FALSE))</f>
        <v/>
      </c>
      <c r="AP30" s="159" t="str">
        <f>IF(AP29="","",VLOOKUP(AP29,'シフト記号表（従来型・ユニット型共通）'!$C$6:$L$47,10,FALSE))</f>
        <v/>
      </c>
      <c r="AQ30" s="160" t="str">
        <f>IF(AQ29="","",VLOOKUP(AQ29,'シフト記号表（従来型・ユニット型共通）'!$C$6:$L$47,10,FALSE))</f>
        <v/>
      </c>
      <c r="AR30" s="158" t="str">
        <f>IF(AR29="","",VLOOKUP(AR29,'シフト記号表（従来型・ユニット型共通）'!$C$6:$L$47,10,FALSE))</f>
        <v/>
      </c>
      <c r="AS30" s="159" t="str">
        <f>IF(AS29="","",VLOOKUP(AS29,'シフト記号表（従来型・ユニット型共通）'!$C$6:$L$47,10,FALSE))</f>
        <v/>
      </c>
      <c r="AT30" s="159" t="str">
        <f>IF(AT29="","",VLOOKUP(AT29,'シフト記号表（従来型・ユニット型共通）'!$C$6:$L$47,10,FALSE))</f>
        <v/>
      </c>
      <c r="AU30" s="159" t="str">
        <f>IF(AU29="","",VLOOKUP(AU29,'シフト記号表（従来型・ユニット型共通）'!$C$6:$L$47,10,FALSE))</f>
        <v/>
      </c>
      <c r="AV30" s="159" t="str">
        <f>IF(AV29="","",VLOOKUP(AV29,'シフト記号表（従来型・ユニット型共通）'!$C$6:$L$47,10,FALSE))</f>
        <v/>
      </c>
      <c r="AW30" s="159" t="str">
        <f>IF(AW29="","",VLOOKUP(AW29,'シフト記号表（従来型・ユニット型共通）'!$C$6:$L$47,10,FALSE))</f>
        <v/>
      </c>
      <c r="AX30" s="160" t="str">
        <f>IF(AX29="","",VLOOKUP(AX29,'シフト記号表（従来型・ユニット型共通）'!$C$6:$L$47,10,FALSE))</f>
        <v/>
      </c>
      <c r="AY30" s="158" t="str">
        <f>IF(AY29="","",VLOOKUP(AY29,'シフト記号表（従来型・ユニット型共通）'!$C$6:$L$47,10,FALSE))</f>
        <v/>
      </c>
      <c r="AZ30" s="159" t="str">
        <f>IF(AZ29="","",VLOOKUP(AZ29,'シフト記号表（従来型・ユニット型共通）'!$C$6:$L$47,10,FALSE))</f>
        <v/>
      </c>
      <c r="BA30" s="159" t="str">
        <f>IF(BA29="","",VLOOKUP(BA29,'シフト記号表（従来型・ユニット型共通）'!$C$6:$L$47,10,FALSE))</f>
        <v/>
      </c>
      <c r="BB30" s="1047">
        <f>IF($BE$3="４週",SUM(W30:AX30),IF($BE$3="暦月",SUM(W30:BA30),""))</f>
        <v>0</v>
      </c>
      <c r="BC30" s="1048"/>
      <c r="BD30" s="1049">
        <f>IF($BE$3="４週",BB30/4,IF($BE$3="暦月",(BB30/($BE$8/7)),""))</f>
        <v>0</v>
      </c>
      <c r="BE30" s="1048"/>
      <c r="BF30" s="1044"/>
      <c r="BG30" s="1045"/>
      <c r="BH30" s="1045"/>
      <c r="BI30" s="1045"/>
      <c r="BJ30" s="1046"/>
    </row>
    <row r="31" spans="2:62" ht="20.25" customHeight="1" x14ac:dyDescent="0.15">
      <c r="B31" s="1007">
        <f>B29+1</f>
        <v>8</v>
      </c>
      <c r="C31" s="1017"/>
      <c r="D31" s="1018"/>
      <c r="E31" s="153"/>
      <c r="F31" s="154"/>
      <c r="G31" s="153"/>
      <c r="H31" s="154"/>
      <c r="I31" s="1021"/>
      <c r="J31" s="1022"/>
      <c r="K31" s="1025"/>
      <c r="L31" s="1026"/>
      <c r="M31" s="1026"/>
      <c r="N31" s="1018"/>
      <c r="O31" s="986"/>
      <c r="P31" s="987"/>
      <c r="Q31" s="987"/>
      <c r="R31" s="987"/>
      <c r="S31" s="988"/>
      <c r="T31" s="163" t="s">
        <v>192</v>
      </c>
      <c r="U31" s="164"/>
      <c r="V31" s="165"/>
      <c r="W31" s="166"/>
      <c r="X31" s="167"/>
      <c r="Y31" s="167"/>
      <c r="Z31" s="167"/>
      <c r="AA31" s="167"/>
      <c r="AB31" s="167"/>
      <c r="AC31" s="168"/>
      <c r="AD31" s="166"/>
      <c r="AE31" s="167"/>
      <c r="AF31" s="167"/>
      <c r="AG31" s="167"/>
      <c r="AH31" s="167"/>
      <c r="AI31" s="167"/>
      <c r="AJ31" s="168"/>
      <c r="AK31" s="166"/>
      <c r="AL31" s="167"/>
      <c r="AM31" s="167"/>
      <c r="AN31" s="167"/>
      <c r="AO31" s="167"/>
      <c r="AP31" s="167"/>
      <c r="AQ31" s="168"/>
      <c r="AR31" s="166"/>
      <c r="AS31" s="167"/>
      <c r="AT31" s="167"/>
      <c r="AU31" s="167"/>
      <c r="AV31" s="167"/>
      <c r="AW31" s="167"/>
      <c r="AX31" s="168"/>
      <c r="AY31" s="166"/>
      <c r="AZ31" s="167"/>
      <c r="BA31" s="169"/>
      <c r="BB31" s="992"/>
      <c r="BC31" s="993"/>
      <c r="BD31" s="994"/>
      <c r="BE31" s="995"/>
      <c r="BF31" s="996"/>
      <c r="BG31" s="997"/>
      <c r="BH31" s="997"/>
      <c r="BI31" s="997"/>
      <c r="BJ31" s="998"/>
    </row>
    <row r="32" spans="2:62" ht="20.25" customHeight="1" x14ac:dyDescent="0.15">
      <c r="B32" s="1035"/>
      <c r="C32" s="1050"/>
      <c r="D32" s="1051"/>
      <c r="E32" s="153"/>
      <c r="F32" s="154">
        <f>C31</f>
        <v>0</v>
      </c>
      <c r="G32" s="153"/>
      <c r="H32" s="154">
        <f>I31</f>
        <v>0</v>
      </c>
      <c r="I32" s="1052"/>
      <c r="J32" s="1053"/>
      <c r="K32" s="1054"/>
      <c r="L32" s="1055"/>
      <c r="M32" s="1055"/>
      <c r="N32" s="1051"/>
      <c r="O32" s="986"/>
      <c r="P32" s="987"/>
      <c r="Q32" s="987"/>
      <c r="R32" s="987"/>
      <c r="S32" s="988"/>
      <c r="T32" s="155" t="s">
        <v>195</v>
      </c>
      <c r="U32" s="156"/>
      <c r="V32" s="157"/>
      <c r="W32" s="158" t="str">
        <f>IF(W31="","",VLOOKUP(W31,'シフト記号表（従来型・ユニット型共通）'!$C$6:$L$47,10,FALSE))</f>
        <v/>
      </c>
      <c r="X32" s="159" t="str">
        <f>IF(X31="","",VLOOKUP(X31,'シフト記号表（従来型・ユニット型共通）'!$C$6:$L$47,10,FALSE))</f>
        <v/>
      </c>
      <c r="Y32" s="159" t="str">
        <f>IF(Y31="","",VLOOKUP(Y31,'シフト記号表（従来型・ユニット型共通）'!$C$6:$L$47,10,FALSE))</f>
        <v/>
      </c>
      <c r="Z32" s="159" t="str">
        <f>IF(Z31="","",VLOOKUP(Z31,'シフト記号表（従来型・ユニット型共通）'!$C$6:$L$47,10,FALSE))</f>
        <v/>
      </c>
      <c r="AA32" s="159" t="str">
        <f>IF(AA31="","",VLOOKUP(AA31,'シフト記号表（従来型・ユニット型共通）'!$C$6:$L$47,10,FALSE))</f>
        <v/>
      </c>
      <c r="AB32" s="159" t="str">
        <f>IF(AB31="","",VLOOKUP(AB31,'シフト記号表（従来型・ユニット型共通）'!$C$6:$L$47,10,FALSE))</f>
        <v/>
      </c>
      <c r="AC32" s="160" t="str">
        <f>IF(AC31="","",VLOOKUP(AC31,'シフト記号表（従来型・ユニット型共通）'!$C$6:$L$47,10,FALSE))</f>
        <v/>
      </c>
      <c r="AD32" s="158" t="str">
        <f>IF(AD31="","",VLOOKUP(AD31,'シフト記号表（従来型・ユニット型共通）'!$C$6:$L$47,10,FALSE))</f>
        <v/>
      </c>
      <c r="AE32" s="159" t="str">
        <f>IF(AE31="","",VLOOKUP(AE31,'シフト記号表（従来型・ユニット型共通）'!$C$6:$L$47,10,FALSE))</f>
        <v/>
      </c>
      <c r="AF32" s="159" t="str">
        <f>IF(AF31="","",VLOOKUP(AF31,'シフト記号表（従来型・ユニット型共通）'!$C$6:$L$47,10,FALSE))</f>
        <v/>
      </c>
      <c r="AG32" s="159" t="str">
        <f>IF(AG31="","",VLOOKUP(AG31,'シフト記号表（従来型・ユニット型共通）'!$C$6:$L$47,10,FALSE))</f>
        <v/>
      </c>
      <c r="AH32" s="159" t="str">
        <f>IF(AH31="","",VLOOKUP(AH31,'シフト記号表（従来型・ユニット型共通）'!$C$6:$L$47,10,FALSE))</f>
        <v/>
      </c>
      <c r="AI32" s="159" t="str">
        <f>IF(AI31="","",VLOOKUP(AI31,'シフト記号表（従来型・ユニット型共通）'!$C$6:$L$47,10,FALSE))</f>
        <v/>
      </c>
      <c r="AJ32" s="160" t="str">
        <f>IF(AJ31="","",VLOOKUP(AJ31,'シフト記号表（従来型・ユニット型共通）'!$C$6:$L$47,10,FALSE))</f>
        <v/>
      </c>
      <c r="AK32" s="158" t="str">
        <f>IF(AK31="","",VLOOKUP(AK31,'シフト記号表（従来型・ユニット型共通）'!$C$6:$L$47,10,FALSE))</f>
        <v/>
      </c>
      <c r="AL32" s="159" t="str">
        <f>IF(AL31="","",VLOOKUP(AL31,'シフト記号表（従来型・ユニット型共通）'!$C$6:$L$47,10,FALSE))</f>
        <v/>
      </c>
      <c r="AM32" s="159" t="str">
        <f>IF(AM31="","",VLOOKUP(AM31,'シフト記号表（従来型・ユニット型共通）'!$C$6:$L$47,10,FALSE))</f>
        <v/>
      </c>
      <c r="AN32" s="159" t="str">
        <f>IF(AN31="","",VLOOKUP(AN31,'シフト記号表（従来型・ユニット型共通）'!$C$6:$L$47,10,FALSE))</f>
        <v/>
      </c>
      <c r="AO32" s="159" t="str">
        <f>IF(AO31="","",VLOOKUP(AO31,'シフト記号表（従来型・ユニット型共通）'!$C$6:$L$47,10,FALSE))</f>
        <v/>
      </c>
      <c r="AP32" s="159" t="str">
        <f>IF(AP31="","",VLOOKUP(AP31,'シフト記号表（従来型・ユニット型共通）'!$C$6:$L$47,10,FALSE))</f>
        <v/>
      </c>
      <c r="AQ32" s="160" t="str">
        <f>IF(AQ31="","",VLOOKUP(AQ31,'シフト記号表（従来型・ユニット型共通）'!$C$6:$L$47,10,FALSE))</f>
        <v/>
      </c>
      <c r="AR32" s="158" t="str">
        <f>IF(AR31="","",VLOOKUP(AR31,'シフト記号表（従来型・ユニット型共通）'!$C$6:$L$47,10,FALSE))</f>
        <v/>
      </c>
      <c r="AS32" s="159" t="str">
        <f>IF(AS31="","",VLOOKUP(AS31,'シフト記号表（従来型・ユニット型共通）'!$C$6:$L$47,10,FALSE))</f>
        <v/>
      </c>
      <c r="AT32" s="159" t="str">
        <f>IF(AT31="","",VLOOKUP(AT31,'シフト記号表（従来型・ユニット型共通）'!$C$6:$L$47,10,FALSE))</f>
        <v/>
      </c>
      <c r="AU32" s="159" t="str">
        <f>IF(AU31="","",VLOOKUP(AU31,'シフト記号表（従来型・ユニット型共通）'!$C$6:$L$47,10,FALSE))</f>
        <v/>
      </c>
      <c r="AV32" s="159" t="str">
        <f>IF(AV31="","",VLOOKUP(AV31,'シフト記号表（従来型・ユニット型共通）'!$C$6:$L$47,10,FALSE))</f>
        <v/>
      </c>
      <c r="AW32" s="159" t="str">
        <f>IF(AW31="","",VLOOKUP(AW31,'シフト記号表（従来型・ユニット型共通）'!$C$6:$L$47,10,FALSE))</f>
        <v/>
      </c>
      <c r="AX32" s="160" t="str">
        <f>IF(AX31="","",VLOOKUP(AX31,'シフト記号表（従来型・ユニット型共通）'!$C$6:$L$47,10,FALSE))</f>
        <v/>
      </c>
      <c r="AY32" s="158" t="str">
        <f>IF(AY31="","",VLOOKUP(AY31,'シフト記号表（従来型・ユニット型共通）'!$C$6:$L$47,10,FALSE))</f>
        <v/>
      </c>
      <c r="AZ32" s="159" t="str">
        <f>IF(AZ31="","",VLOOKUP(AZ31,'シフト記号表（従来型・ユニット型共通）'!$C$6:$L$47,10,FALSE))</f>
        <v/>
      </c>
      <c r="BA32" s="159" t="str">
        <f>IF(BA31="","",VLOOKUP(BA31,'シフト記号表（従来型・ユニット型共通）'!$C$6:$L$47,10,FALSE))</f>
        <v/>
      </c>
      <c r="BB32" s="1047">
        <f>IF($BE$3="４週",SUM(W32:AX32),IF($BE$3="暦月",SUM(W32:BA32),""))</f>
        <v>0</v>
      </c>
      <c r="BC32" s="1048"/>
      <c r="BD32" s="1049">
        <f>IF($BE$3="４週",BB32/4,IF($BE$3="暦月",(BB32/($BE$8/7)),""))</f>
        <v>0</v>
      </c>
      <c r="BE32" s="1048"/>
      <c r="BF32" s="1044"/>
      <c r="BG32" s="1045"/>
      <c r="BH32" s="1045"/>
      <c r="BI32" s="1045"/>
      <c r="BJ32" s="1046"/>
    </row>
    <row r="33" spans="2:62" ht="20.25" customHeight="1" x14ac:dyDescent="0.15">
      <c r="B33" s="1007">
        <f>B31+1</f>
        <v>9</v>
      </c>
      <c r="C33" s="1017"/>
      <c r="D33" s="1018"/>
      <c r="E33" s="153"/>
      <c r="F33" s="154"/>
      <c r="G33" s="153"/>
      <c r="H33" s="154"/>
      <c r="I33" s="1021"/>
      <c r="J33" s="1022"/>
      <c r="K33" s="1025"/>
      <c r="L33" s="1026"/>
      <c r="M33" s="1026"/>
      <c r="N33" s="1018"/>
      <c r="O33" s="986"/>
      <c r="P33" s="987"/>
      <c r="Q33" s="987"/>
      <c r="R33" s="987"/>
      <c r="S33" s="988"/>
      <c r="T33" s="163" t="s">
        <v>192</v>
      </c>
      <c r="U33" s="164"/>
      <c r="V33" s="165"/>
      <c r="W33" s="166"/>
      <c r="X33" s="167"/>
      <c r="Y33" s="167"/>
      <c r="Z33" s="167"/>
      <c r="AA33" s="167"/>
      <c r="AB33" s="167"/>
      <c r="AC33" s="168"/>
      <c r="AD33" s="166"/>
      <c r="AE33" s="167"/>
      <c r="AF33" s="167"/>
      <c r="AG33" s="167"/>
      <c r="AH33" s="167"/>
      <c r="AI33" s="167"/>
      <c r="AJ33" s="168"/>
      <c r="AK33" s="166"/>
      <c r="AL33" s="167"/>
      <c r="AM33" s="167"/>
      <c r="AN33" s="167"/>
      <c r="AO33" s="167"/>
      <c r="AP33" s="167"/>
      <c r="AQ33" s="168"/>
      <c r="AR33" s="166"/>
      <c r="AS33" s="167"/>
      <c r="AT33" s="167"/>
      <c r="AU33" s="167"/>
      <c r="AV33" s="167"/>
      <c r="AW33" s="167"/>
      <c r="AX33" s="168"/>
      <c r="AY33" s="166"/>
      <c r="AZ33" s="167"/>
      <c r="BA33" s="169"/>
      <c r="BB33" s="992"/>
      <c r="BC33" s="993"/>
      <c r="BD33" s="994"/>
      <c r="BE33" s="995"/>
      <c r="BF33" s="996"/>
      <c r="BG33" s="997"/>
      <c r="BH33" s="997"/>
      <c r="BI33" s="997"/>
      <c r="BJ33" s="998"/>
    </row>
    <row r="34" spans="2:62" ht="20.25" customHeight="1" x14ac:dyDescent="0.15">
      <c r="B34" s="1035"/>
      <c r="C34" s="1050"/>
      <c r="D34" s="1051"/>
      <c r="E34" s="153"/>
      <c r="F34" s="154">
        <f>C33</f>
        <v>0</v>
      </c>
      <c r="G34" s="153"/>
      <c r="H34" s="154">
        <f>I33</f>
        <v>0</v>
      </c>
      <c r="I34" s="1052"/>
      <c r="J34" s="1053"/>
      <c r="K34" s="1054"/>
      <c r="L34" s="1055"/>
      <c r="M34" s="1055"/>
      <c r="N34" s="1051"/>
      <c r="O34" s="986"/>
      <c r="P34" s="987"/>
      <c r="Q34" s="987"/>
      <c r="R34" s="987"/>
      <c r="S34" s="988"/>
      <c r="T34" s="170" t="s">
        <v>195</v>
      </c>
      <c r="U34" s="171"/>
      <c r="V34" s="172"/>
      <c r="W34" s="158" t="str">
        <f>IF(W33="","",VLOOKUP(W33,'シフト記号表（従来型・ユニット型共通）'!$C$6:$L$47,10,FALSE))</f>
        <v/>
      </c>
      <c r="X34" s="159" t="str">
        <f>IF(X33="","",VLOOKUP(X33,'シフト記号表（従来型・ユニット型共通）'!$C$6:$L$47,10,FALSE))</f>
        <v/>
      </c>
      <c r="Y34" s="159" t="str">
        <f>IF(Y33="","",VLOOKUP(Y33,'シフト記号表（従来型・ユニット型共通）'!$C$6:$L$47,10,FALSE))</f>
        <v/>
      </c>
      <c r="Z34" s="159" t="str">
        <f>IF(Z33="","",VLOOKUP(Z33,'シフト記号表（従来型・ユニット型共通）'!$C$6:$L$47,10,FALSE))</f>
        <v/>
      </c>
      <c r="AA34" s="159" t="str">
        <f>IF(AA33="","",VLOOKUP(AA33,'シフト記号表（従来型・ユニット型共通）'!$C$6:$L$47,10,FALSE))</f>
        <v/>
      </c>
      <c r="AB34" s="159" t="str">
        <f>IF(AB33="","",VLOOKUP(AB33,'シフト記号表（従来型・ユニット型共通）'!$C$6:$L$47,10,FALSE))</f>
        <v/>
      </c>
      <c r="AC34" s="160" t="str">
        <f>IF(AC33="","",VLOOKUP(AC33,'シフト記号表（従来型・ユニット型共通）'!$C$6:$L$47,10,FALSE))</f>
        <v/>
      </c>
      <c r="AD34" s="158" t="str">
        <f>IF(AD33="","",VLOOKUP(AD33,'シフト記号表（従来型・ユニット型共通）'!$C$6:$L$47,10,FALSE))</f>
        <v/>
      </c>
      <c r="AE34" s="159" t="str">
        <f>IF(AE33="","",VLOOKUP(AE33,'シフト記号表（従来型・ユニット型共通）'!$C$6:$L$47,10,FALSE))</f>
        <v/>
      </c>
      <c r="AF34" s="159" t="str">
        <f>IF(AF33="","",VLOOKUP(AF33,'シフト記号表（従来型・ユニット型共通）'!$C$6:$L$47,10,FALSE))</f>
        <v/>
      </c>
      <c r="AG34" s="159" t="str">
        <f>IF(AG33="","",VLOOKUP(AG33,'シフト記号表（従来型・ユニット型共通）'!$C$6:$L$47,10,FALSE))</f>
        <v/>
      </c>
      <c r="AH34" s="159" t="str">
        <f>IF(AH33="","",VLOOKUP(AH33,'シフト記号表（従来型・ユニット型共通）'!$C$6:$L$47,10,FALSE))</f>
        <v/>
      </c>
      <c r="AI34" s="159" t="str">
        <f>IF(AI33="","",VLOOKUP(AI33,'シフト記号表（従来型・ユニット型共通）'!$C$6:$L$47,10,FALSE))</f>
        <v/>
      </c>
      <c r="AJ34" s="160" t="str">
        <f>IF(AJ33="","",VLOOKUP(AJ33,'シフト記号表（従来型・ユニット型共通）'!$C$6:$L$47,10,FALSE))</f>
        <v/>
      </c>
      <c r="AK34" s="158" t="str">
        <f>IF(AK33="","",VLOOKUP(AK33,'シフト記号表（従来型・ユニット型共通）'!$C$6:$L$47,10,FALSE))</f>
        <v/>
      </c>
      <c r="AL34" s="159" t="str">
        <f>IF(AL33="","",VLOOKUP(AL33,'シフト記号表（従来型・ユニット型共通）'!$C$6:$L$47,10,FALSE))</f>
        <v/>
      </c>
      <c r="AM34" s="159" t="str">
        <f>IF(AM33="","",VLOOKUP(AM33,'シフト記号表（従来型・ユニット型共通）'!$C$6:$L$47,10,FALSE))</f>
        <v/>
      </c>
      <c r="AN34" s="159" t="str">
        <f>IF(AN33="","",VLOOKUP(AN33,'シフト記号表（従来型・ユニット型共通）'!$C$6:$L$47,10,FALSE))</f>
        <v/>
      </c>
      <c r="AO34" s="159" t="str">
        <f>IF(AO33="","",VLOOKUP(AO33,'シフト記号表（従来型・ユニット型共通）'!$C$6:$L$47,10,FALSE))</f>
        <v/>
      </c>
      <c r="AP34" s="159" t="str">
        <f>IF(AP33="","",VLOOKUP(AP33,'シフト記号表（従来型・ユニット型共通）'!$C$6:$L$47,10,FALSE))</f>
        <v/>
      </c>
      <c r="AQ34" s="160" t="str">
        <f>IF(AQ33="","",VLOOKUP(AQ33,'シフト記号表（従来型・ユニット型共通）'!$C$6:$L$47,10,FALSE))</f>
        <v/>
      </c>
      <c r="AR34" s="158" t="str">
        <f>IF(AR33="","",VLOOKUP(AR33,'シフト記号表（従来型・ユニット型共通）'!$C$6:$L$47,10,FALSE))</f>
        <v/>
      </c>
      <c r="AS34" s="159" t="str">
        <f>IF(AS33="","",VLOOKUP(AS33,'シフト記号表（従来型・ユニット型共通）'!$C$6:$L$47,10,FALSE))</f>
        <v/>
      </c>
      <c r="AT34" s="159" t="str">
        <f>IF(AT33="","",VLOOKUP(AT33,'シフト記号表（従来型・ユニット型共通）'!$C$6:$L$47,10,FALSE))</f>
        <v/>
      </c>
      <c r="AU34" s="159" t="str">
        <f>IF(AU33="","",VLOOKUP(AU33,'シフト記号表（従来型・ユニット型共通）'!$C$6:$L$47,10,FALSE))</f>
        <v/>
      </c>
      <c r="AV34" s="159" t="str">
        <f>IF(AV33="","",VLOOKUP(AV33,'シフト記号表（従来型・ユニット型共通）'!$C$6:$L$47,10,FALSE))</f>
        <v/>
      </c>
      <c r="AW34" s="159" t="str">
        <f>IF(AW33="","",VLOOKUP(AW33,'シフト記号表（従来型・ユニット型共通）'!$C$6:$L$47,10,FALSE))</f>
        <v/>
      </c>
      <c r="AX34" s="160" t="str">
        <f>IF(AX33="","",VLOOKUP(AX33,'シフト記号表（従来型・ユニット型共通）'!$C$6:$L$47,10,FALSE))</f>
        <v/>
      </c>
      <c r="AY34" s="158" t="str">
        <f>IF(AY33="","",VLOOKUP(AY33,'シフト記号表（従来型・ユニット型共通）'!$C$6:$L$47,10,FALSE))</f>
        <v/>
      </c>
      <c r="AZ34" s="159" t="str">
        <f>IF(AZ33="","",VLOOKUP(AZ33,'シフト記号表（従来型・ユニット型共通）'!$C$6:$L$47,10,FALSE))</f>
        <v/>
      </c>
      <c r="BA34" s="159" t="str">
        <f>IF(BA33="","",VLOOKUP(BA33,'シフト記号表（従来型・ユニット型共通）'!$C$6:$L$47,10,FALSE))</f>
        <v/>
      </c>
      <c r="BB34" s="1047">
        <f>IF($BE$3="４週",SUM(W34:AX34),IF($BE$3="暦月",SUM(W34:BA34),""))</f>
        <v>0</v>
      </c>
      <c r="BC34" s="1048"/>
      <c r="BD34" s="1049">
        <f>IF($BE$3="４週",BB34/4,IF($BE$3="暦月",(BB34/($BE$8/7)),""))</f>
        <v>0</v>
      </c>
      <c r="BE34" s="1048"/>
      <c r="BF34" s="1044"/>
      <c r="BG34" s="1045"/>
      <c r="BH34" s="1045"/>
      <c r="BI34" s="1045"/>
      <c r="BJ34" s="1046"/>
    </row>
    <row r="35" spans="2:62" ht="20.25" customHeight="1" x14ac:dyDescent="0.15">
      <c r="B35" s="1007">
        <f>B33+1</f>
        <v>10</v>
      </c>
      <c r="C35" s="1017"/>
      <c r="D35" s="1018"/>
      <c r="E35" s="153"/>
      <c r="F35" s="154"/>
      <c r="G35" s="153"/>
      <c r="H35" s="154"/>
      <c r="I35" s="1021"/>
      <c r="J35" s="1022"/>
      <c r="K35" s="1025"/>
      <c r="L35" s="1026"/>
      <c r="M35" s="1026"/>
      <c r="N35" s="1018"/>
      <c r="O35" s="986"/>
      <c r="P35" s="987"/>
      <c r="Q35" s="987"/>
      <c r="R35" s="987"/>
      <c r="S35" s="988"/>
      <c r="T35" s="173" t="s">
        <v>192</v>
      </c>
      <c r="V35" s="174"/>
      <c r="W35" s="166"/>
      <c r="X35" s="167"/>
      <c r="Y35" s="167"/>
      <c r="Z35" s="167"/>
      <c r="AA35" s="167"/>
      <c r="AB35" s="167"/>
      <c r="AC35" s="168"/>
      <c r="AD35" s="166"/>
      <c r="AE35" s="167"/>
      <c r="AF35" s="167"/>
      <c r="AG35" s="167"/>
      <c r="AH35" s="167"/>
      <c r="AI35" s="167"/>
      <c r="AJ35" s="168"/>
      <c r="AK35" s="166"/>
      <c r="AL35" s="167"/>
      <c r="AM35" s="167"/>
      <c r="AN35" s="167"/>
      <c r="AO35" s="167"/>
      <c r="AP35" s="167"/>
      <c r="AQ35" s="168"/>
      <c r="AR35" s="166"/>
      <c r="AS35" s="167"/>
      <c r="AT35" s="167"/>
      <c r="AU35" s="167"/>
      <c r="AV35" s="167"/>
      <c r="AW35" s="167"/>
      <c r="AX35" s="168"/>
      <c r="AY35" s="166"/>
      <c r="AZ35" s="167"/>
      <c r="BA35" s="169"/>
      <c r="BB35" s="992"/>
      <c r="BC35" s="993"/>
      <c r="BD35" s="994"/>
      <c r="BE35" s="995"/>
      <c r="BF35" s="996"/>
      <c r="BG35" s="997"/>
      <c r="BH35" s="997"/>
      <c r="BI35" s="997"/>
      <c r="BJ35" s="998"/>
    </row>
    <row r="36" spans="2:62" ht="20.25" customHeight="1" x14ac:dyDescent="0.15">
      <c r="B36" s="1035"/>
      <c r="C36" s="1050"/>
      <c r="D36" s="1051"/>
      <c r="E36" s="153"/>
      <c r="F36" s="154">
        <f>C35</f>
        <v>0</v>
      </c>
      <c r="G36" s="153"/>
      <c r="H36" s="154">
        <f>I35</f>
        <v>0</v>
      </c>
      <c r="I36" s="1052"/>
      <c r="J36" s="1053"/>
      <c r="K36" s="1054"/>
      <c r="L36" s="1055"/>
      <c r="M36" s="1055"/>
      <c r="N36" s="1051"/>
      <c r="O36" s="986"/>
      <c r="P36" s="987"/>
      <c r="Q36" s="987"/>
      <c r="R36" s="987"/>
      <c r="S36" s="988"/>
      <c r="T36" s="170" t="s">
        <v>195</v>
      </c>
      <c r="U36" s="171"/>
      <c r="V36" s="172"/>
      <c r="W36" s="158" t="str">
        <f>IF(W35="","",VLOOKUP(W35,'シフト記号表（従来型・ユニット型共通）'!$C$6:$L$47,10,FALSE))</f>
        <v/>
      </c>
      <c r="X36" s="159" t="str">
        <f>IF(X35="","",VLOOKUP(X35,'シフト記号表（従来型・ユニット型共通）'!$C$6:$L$47,10,FALSE))</f>
        <v/>
      </c>
      <c r="Y36" s="159" t="str">
        <f>IF(Y35="","",VLOOKUP(Y35,'シフト記号表（従来型・ユニット型共通）'!$C$6:$L$47,10,FALSE))</f>
        <v/>
      </c>
      <c r="Z36" s="159" t="str">
        <f>IF(Z35="","",VLOOKUP(Z35,'シフト記号表（従来型・ユニット型共通）'!$C$6:$L$47,10,FALSE))</f>
        <v/>
      </c>
      <c r="AA36" s="159" t="str">
        <f>IF(AA35="","",VLOOKUP(AA35,'シフト記号表（従来型・ユニット型共通）'!$C$6:$L$47,10,FALSE))</f>
        <v/>
      </c>
      <c r="AB36" s="159" t="str">
        <f>IF(AB35="","",VLOOKUP(AB35,'シフト記号表（従来型・ユニット型共通）'!$C$6:$L$47,10,FALSE))</f>
        <v/>
      </c>
      <c r="AC36" s="160" t="str">
        <f>IF(AC35="","",VLOOKUP(AC35,'シフト記号表（従来型・ユニット型共通）'!$C$6:$L$47,10,FALSE))</f>
        <v/>
      </c>
      <c r="AD36" s="158" t="str">
        <f>IF(AD35="","",VLOOKUP(AD35,'シフト記号表（従来型・ユニット型共通）'!$C$6:$L$47,10,FALSE))</f>
        <v/>
      </c>
      <c r="AE36" s="159" t="str">
        <f>IF(AE35="","",VLOOKUP(AE35,'シフト記号表（従来型・ユニット型共通）'!$C$6:$L$47,10,FALSE))</f>
        <v/>
      </c>
      <c r="AF36" s="159" t="str">
        <f>IF(AF35="","",VLOOKUP(AF35,'シフト記号表（従来型・ユニット型共通）'!$C$6:$L$47,10,FALSE))</f>
        <v/>
      </c>
      <c r="AG36" s="159" t="str">
        <f>IF(AG35="","",VLOOKUP(AG35,'シフト記号表（従来型・ユニット型共通）'!$C$6:$L$47,10,FALSE))</f>
        <v/>
      </c>
      <c r="AH36" s="159" t="str">
        <f>IF(AH35="","",VLOOKUP(AH35,'シフト記号表（従来型・ユニット型共通）'!$C$6:$L$47,10,FALSE))</f>
        <v/>
      </c>
      <c r="AI36" s="159" t="str">
        <f>IF(AI35="","",VLOOKUP(AI35,'シフト記号表（従来型・ユニット型共通）'!$C$6:$L$47,10,FALSE))</f>
        <v/>
      </c>
      <c r="AJ36" s="160" t="str">
        <f>IF(AJ35="","",VLOOKUP(AJ35,'シフト記号表（従来型・ユニット型共通）'!$C$6:$L$47,10,FALSE))</f>
        <v/>
      </c>
      <c r="AK36" s="158" t="str">
        <f>IF(AK35="","",VLOOKUP(AK35,'シフト記号表（従来型・ユニット型共通）'!$C$6:$L$47,10,FALSE))</f>
        <v/>
      </c>
      <c r="AL36" s="159" t="str">
        <f>IF(AL35="","",VLOOKUP(AL35,'シフト記号表（従来型・ユニット型共通）'!$C$6:$L$47,10,FALSE))</f>
        <v/>
      </c>
      <c r="AM36" s="159" t="str">
        <f>IF(AM35="","",VLOOKUP(AM35,'シフト記号表（従来型・ユニット型共通）'!$C$6:$L$47,10,FALSE))</f>
        <v/>
      </c>
      <c r="AN36" s="159" t="str">
        <f>IF(AN35="","",VLOOKUP(AN35,'シフト記号表（従来型・ユニット型共通）'!$C$6:$L$47,10,FALSE))</f>
        <v/>
      </c>
      <c r="AO36" s="159" t="str">
        <f>IF(AO35="","",VLOOKUP(AO35,'シフト記号表（従来型・ユニット型共通）'!$C$6:$L$47,10,FALSE))</f>
        <v/>
      </c>
      <c r="AP36" s="159" t="str">
        <f>IF(AP35="","",VLOOKUP(AP35,'シフト記号表（従来型・ユニット型共通）'!$C$6:$L$47,10,FALSE))</f>
        <v/>
      </c>
      <c r="AQ36" s="160" t="str">
        <f>IF(AQ35="","",VLOOKUP(AQ35,'シフト記号表（従来型・ユニット型共通）'!$C$6:$L$47,10,FALSE))</f>
        <v/>
      </c>
      <c r="AR36" s="158" t="str">
        <f>IF(AR35="","",VLOOKUP(AR35,'シフト記号表（従来型・ユニット型共通）'!$C$6:$L$47,10,FALSE))</f>
        <v/>
      </c>
      <c r="AS36" s="159" t="str">
        <f>IF(AS35="","",VLOOKUP(AS35,'シフト記号表（従来型・ユニット型共通）'!$C$6:$L$47,10,FALSE))</f>
        <v/>
      </c>
      <c r="AT36" s="159" t="str">
        <f>IF(AT35="","",VLOOKUP(AT35,'シフト記号表（従来型・ユニット型共通）'!$C$6:$L$47,10,FALSE))</f>
        <v/>
      </c>
      <c r="AU36" s="159" t="str">
        <f>IF(AU35="","",VLOOKUP(AU35,'シフト記号表（従来型・ユニット型共通）'!$C$6:$L$47,10,FALSE))</f>
        <v/>
      </c>
      <c r="AV36" s="159" t="str">
        <f>IF(AV35="","",VLOOKUP(AV35,'シフト記号表（従来型・ユニット型共通）'!$C$6:$L$47,10,FALSE))</f>
        <v/>
      </c>
      <c r="AW36" s="159" t="str">
        <f>IF(AW35="","",VLOOKUP(AW35,'シフト記号表（従来型・ユニット型共通）'!$C$6:$L$47,10,FALSE))</f>
        <v/>
      </c>
      <c r="AX36" s="160" t="str">
        <f>IF(AX35="","",VLOOKUP(AX35,'シフト記号表（従来型・ユニット型共通）'!$C$6:$L$47,10,FALSE))</f>
        <v/>
      </c>
      <c r="AY36" s="158" t="str">
        <f>IF(AY35="","",VLOOKUP(AY35,'シフト記号表（従来型・ユニット型共通）'!$C$6:$L$47,10,FALSE))</f>
        <v/>
      </c>
      <c r="AZ36" s="159" t="str">
        <f>IF(AZ35="","",VLOOKUP(AZ35,'シフト記号表（従来型・ユニット型共通）'!$C$6:$L$47,10,FALSE))</f>
        <v/>
      </c>
      <c r="BA36" s="159" t="str">
        <f>IF(BA35="","",VLOOKUP(BA35,'シフト記号表（従来型・ユニット型共通）'!$C$6:$L$47,10,FALSE))</f>
        <v/>
      </c>
      <c r="BB36" s="1047">
        <f>IF($BE$3="４週",SUM(W36:AX36),IF($BE$3="暦月",SUM(W36:BA36),""))</f>
        <v>0</v>
      </c>
      <c r="BC36" s="1048"/>
      <c r="BD36" s="1049">
        <f>IF($BE$3="４週",BB36/4,IF($BE$3="暦月",(BB36/($BE$8/7)),""))</f>
        <v>0</v>
      </c>
      <c r="BE36" s="1048"/>
      <c r="BF36" s="1044"/>
      <c r="BG36" s="1045"/>
      <c r="BH36" s="1045"/>
      <c r="BI36" s="1045"/>
      <c r="BJ36" s="1046"/>
    </row>
    <row r="37" spans="2:62" ht="20.25" customHeight="1" x14ac:dyDescent="0.15">
      <c r="B37" s="1007">
        <f>B35+1</f>
        <v>11</v>
      </c>
      <c r="C37" s="1017"/>
      <c r="D37" s="1018"/>
      <c r="E37" s="153"/>
      <c r="F37" s="154"/>
      <c r="G37" s="153"/>
      <c r="H37" s="154"/>
      <c r="I37" s="1021"/>
      <c r="J37" s="1022"/>
      <c r="K37" s="1025"/>
      <c r="L37" s="1026"/>
      <c r="M37" s="1026"/>
      <c r="N37" s="1018"/>
      <c r="O37" s="986"/>
      <c r="P37" s="987"/>
      <c r="Q37" s="987"/>
      <c r="R37" s="987"/>
      <c r="S37" s="988"/>
      <c r="T37" s="173" t="s">
        <v>192</v>
      </c>
      <c r="V37" s="174"/>
      <c r="W37" s="166"/>
      <c r="X37" s="167"/>
      <c r="Y37" s="167"/>
      <c r="Z37" s="167"/>
      <c r="AA37" s="167"/>
      <c r="AB37" s="167"/>
      <c r="AC37" s="168"/>
      <c r="AD37" s="166"/>
      <c r="AE37" s="167"/>
      <c r="AF37" s="167"/>
      <c r="AG37" s="167"/>
      <c r="AH37" s="167"/>
      <c r="AI37" s="167"/>
      <c r="AJ37" s="168"/>
      <c r="AK37" s="166"/>
      <c r="AL37" s="167"/>
      <c r="AM37" s="167"/>
      <c r="AN37" s="167"/>
      <c r="AO37" s="167"/>
      <c r="AP37" s="167"/>
      <c r="AQ37" s="168"/>
      <c r="AR37" s="166"/>
      <c r="AS37" s="167"/>
      <c r="AT37" s="167"/>
      <c r="AU37" s="167"/>
      <c r="AV37" s="167"/>
      <c r="AW37" s="167"/>
      <c r="AX37" s="168"/>
      <c r="AY37" s="166"/>
      <c r="AZ37" s="167"/>
      <c r="BA37" s="169"/>
      <c r="BB37" s="992"/>
      <c r="BC37" s="993"/>
      <c r="BD37" s="994"/>
      <c r="BE37" s="995"/>
      <c r="BF37" s="996"/>
      <c r="BG37" s="997"/>
      <c r="BH37" s="997"/>
      <c r="BI37" s="997"/>
      <c r="BJ37" s="998"/>
    </row>
    <row r="38" spans="2:62" ht="20.25" customHeight="1" x14ac:dyDescent="0.15">
      <c r="B38" s="1035"/>
      <c r="C38" s="1050"/>
      <c r="D38" s="1051"/>
      <c r="E38" s="153"/>
      <c r="F38" s="154">
        <f>C37</f>
        <v>0</v>
      </c>
      <c r="G38" s="153"/>
      <c r="H38" s="154">
        <f>I37</f>
        <v>0</v>
      </c>
      <c r="I38" s="1052"/>
      <c r="J38" s="1053"/>
      <c r="K38" s="1054"/>
      <c r="L38" s="1055"/>
      <c r="M38" s="1055"/>
      <c r="N38" s="1051"/>
      <c r="O38" s="986"/>
      <c r="P38" s="987"/>
      <c r="Q38" s="987"/>
      <c r="R38" s="987"/>
      <c r="S38" s="988"/>
      <c r="T38" s="170" t="s">
        <v>195</v>
      </c>
      <c r="U38" s="171"/>
      <c r="V38" s="172"/>
      <c r="W38" s="158" t="str">
        <f>IF(W37="","",VLOOKUP(W37,'シフト記号表（従来型・ユニット型共通）'!$C$6:$L$47,10,FALSE))</f>
        <v/>
      </c>
      <c r="X38" s="159" t="str">
        <f>IF(X37="","",VLOOKUP(X37,'シフト記号表（従来型・ユニット型共通）'!$C$6:$L$47,10,FALSE))</f>
        <v/>
      </c>
      <c r="Y38" s="159" t="str">
        <f>IF(Y37="","",VLOOKUP(Y37,'シフト記号表（従来型・ユニット型共通）'!$C$6:$L$47,10,FALSE))</f>
        <v/>
      </c>
      <c r="Z38" s="159" t="str">
        <f>IF(Z37="","",VLOOKUP(Z37,'シフト記号表（従来型・ユニット型共通）'!$C$6:$L$47,10,FALSE))</f>
        <v/>
      </c>
      <c r="AA38" s="159" t="str">
        <f>IF(AA37="","",VLOOKUP(AA37,'シフト記号表（従来型・ユニット型共通）'!$C$6:$L$47,10,FALSE))</f>
        <v/>
      </c>
      <c r="AB38" s="159" t="str">
        <f>IF(AB37="","",VLOOKUP(AB37,'シフト記号表（従来型・ユニット型共通）'!$C$6:$L$47,10,FALSE))</f>
        <v/>
      </c>
      <c r="AC38" s="160" t="str">
        <f>IF(AC37="","",VLOOKUP(AC37,'シフト記号表（従来型・ユニット型共通）'!$C$6:$L$47,10,FALSE))</f>
        <v/>
      </c>
      <c r="AD38" s="158" t="str">
        <f>IF(AD37="","",VLOOKUP(AD37,'シフト記号表（従来型・ユニット型共通）'!$C$6:$L$47,10,FALSE))</f>
        <v/>
      </c>
      <c r="AE38" s="159" t="str">
        <f>IF(AE37="","",VLOOKUP(AE37,'シフト記号表（従来型・ユニット型共通）'!$C$6:$L$47,10,FALSE))</f>
        <v/>
      </c>
      <c r="AF38" s="159" t="str">
        <f>IF(AF37="","",VLOOKUP(AF37,'シフト記号表（従来型・ユニット型共通）'!$C$6:$L$47,10,FALSE))</f>
        <v/>
      </c>
      <c r="AG38" s="159" t="str">
        <f>IF(AG37="","",VLOOKUP(AG37,'シフト記号表（従来型・ユニット型共通）'!$C$6:$L$47,10,FALSE))</f>
        <v/>
      </c>
      <c r="AH38" s="159" t="str">
        <f>IF(AH37="","",VLOOKUP(AH37,'シフト記号表（従来型・ユニット型共通）'!$C$6:$L$47,10,FALSE))</f>
        <v/>
      </c>
      <c r="AI38" s="159" t="str">
        <f>IF(AI37="","",VLOOKUP(AI37,'シフト記号表（従来型・ユニット型共通）'!$C$6:$L$47,10,FALSE))</f>
        <v/>
      </c>
      <c r="AJ38" s="160" t="str">
        <f>IF(AJ37="","",VLOOKUP(AJ37,'シフト記号表（従来型・ユニット型共通）'!$C$6:$L$47,10,FALSE))</f>
        <v/>
      </c>
      <c r="AK38" s="158" t="str">
        <f>IF(AK37="","",VLOOKUP(AK37,'シフト記号表（従来型・ユニット型共通）'!$C$6:$L$47,10,FALSE))</f>
        <v/>
      </c>
      <c r="AL38" s="159" t="str">
        <f>IF(AL37="","",VLOOKUP(AL37,'シフト記号表（従来型・ユニット型共通）'!$C$6:$L$47,10,FALSE))</f>
        <v/>
      </c>
      <c r="AM38" s="159" t="str">
        <f>IF(AM37="","",VLOOKUP(AM37,'シフト記号表（従来型・ユニット型共通）'!$C$6:$L$47,10,FALSE))</f>
        <v/>
      </c>
      <c r="AN38" s="159" t="str">
        <f>IF(AN37="","",VLOOKUP(AN37,'シフト記号表（従来型・ユニット型共通）'!$C$6:$L$47,10,FALSE))</f>
        <v/>
      </c>
      <c r="AO38" s="159" t="str">
        <f>IF(AO37="","",VLOOKUP(AO37,'シフト記号表（従来型・ユニット型共通）'!$C$6:$L$47,10,FALSE))</f>
        <v/>
      </c>
      <c r="AP38" s="159" t="str">
        <f>IF(AP37="","",VLOOKUP(AP37,'シフト記号表（従来型・ユニット型共通）'!$C$6:$L$47,10,FALSE))</f>
        <v/>
      </c>
      <c r="AQ38" s="160" t="str">
        <f>IF(AQ37="","",VLOOKUP(AQ37,'シフト記号表（従来型・ユニット型共通）'!$C$6:$L$47,10,FALSE))</f>
        <v/>
      </c>
      <c r="AR38" s="158" t="str">
        <f>IF(AR37="","",VLOOKUP(AR37,'シフト記号表（従来型・ユニット型共通）'!$C$6:$L$47,10,FALSE))</f>
        <v/>
      </c>
      <c r="AS38" s="159" t="str">
        <f>IF(AS37="","",VLOOKUP(AS37,'シフト記号表（従来型・ユニット型共通）'!$C$6:$L$47,10,FALSE))</f>
        <v/>
      </c>
      <c r="AT38" s="159" t="str">
        <f>IF(AT37="","",VLOOKUP(AT37,'シフト記号表（従来型・ユニット型共通）'!$C$6:$L$47,10,FALSE))</f>
        <v/>
      </c>
      <c r="AU38" s="159" t="str">
        <f>IF(AU37="","",VLOOKUP(AU37,'シフト記号表（従来型・ユニット型共通）'!$C$6:$L$47,10,FALSE))</f>
        <v/>
      </c>
      <c r="AV38" s="159" t="str">
        <f>IF(AV37="","",VLOOKUP(AV37,'シフト記号表（従来型・ユニット型共通）'!$C$6:$L$47,10,FALSE))</f>
        <v/>
      </c>
      <c r="AW38" s="159" t="str">
        <f>IF(AW37="","",VLOOKUP(AW37,'シフト記号表（従来型・ユニット型共通）'!$C$6:$L$47,10,FALSE))</f>
        <v/>
      </c>
      <c r="AX38" s="160" t="str">
        <f>IF(AX37="","",VLOOKUP(AX37,'シフト記号表（従来型・ユニット型共通）'!$C$6:$L$47,10,FALSE))</f>
        <v/>
      </c>
      <c r="AY38" s="158" t="str">
        <f>IF(AY37="","",VLOOKUP(AY37,'シフト記号表（従来型・ユニット型共通）'!$C$6:$L$47,10,FALSE))</f>
        <v/>
      </c>
      <c r="AZ38" s="159" t="str">
        <f>IF(AZ37="","",VLOOKUP(AZ37,'シフト記号表（従来型・ユニット型共通）'!$C$6:$L$47,10,FALSE))</f>
        <v/>
      </c>
      <c r="BA38" s="159" t="str">
        <f>IF(BA37="","",VLOOKUP(BA37,'シフト記号表（従来型・ユニット型共通）'!$C$6:$L$47,10,FALSE))</f>
        <v/>
      </c>
      <c r="BB38" s="1047">
        <f>IF($BE$3="４週",SUM(W38:AX38),IF($BE$3="暦月",SUM(W38:BA38),""))</f>
        <v>0</v>
      </c>
      <c r="BC38" s="1048"/>
      <c r="BD38" s="1049">
        <f>IF($BE$3="４週",BB38/4,IF($BE$3="暦月",(BB38/($BE$8/7)),""))</f>
        <v>0</v>
      </c>
      <c r="BE38" s="1048"/>
      <c r="BF38" s="1044"/>
      <c r="BG38" s="1045"/>
      <c r="BH38" s="1045"/>
      <c r="BI38" s="1045"/>
      <c r="BJ38" s="1046"/>
    </row>
    <row r="39" spans="2:62" ht="20.25" customHeight="1" x14ac:dyDescent="0.15">
      <c r="B39" s="1007">
        <f>B37+1</f>
        <v>12</v>
      </c>
      <c r="C39" s="1017"/>
      <c r="D39" s="1018"/>
      <c r="E39" s="153"/>
      <c r="F39" s="154"/>
      <c r="G39" s="153"/>
      <c r="H39" s="154"/>
      <c r="I39" s="1021"/>
      <c r="J39" s="1022"/>
      <c r="K39" s="1025"/>
      <c r="L39" s="1026"/>
      <c r="M39" s="1026"/>
      <c r="N39" s="1018"/>
      <c r="O39" s="986"/>
      <c r="P39" s="987"/>
      <c r="Q39" s="987"/>
      <c r="R39" s="987"/>
      <c r="S39" s="988"/>
      <c r="T39" s="173" t="s">
        <v>192</v>
      </c>
      <c r="V39" s="174"/>
      <c r="W39" s="166"/>
      <c r="X39" s="167"/>
      <c r="Y39" s="167"/>
      <c r="Z39" s="167"/>
      <c r="AA39" s="167"/>
      <c r="AB39" s="167"/>
      <c r="AC39" s="168"/>
      <c r="AD39" s="166"/>
      <c r="AE39" s="167"/>
      <c r="AF39" s="167"/>
      <c r="AG39" s="167"/>
      <c r="AH39" s="167"/>
      <c r="AI39" s="167"/>
      <c r="AJ39" s="168"/>
      <c r="AK39" s="166"/>
      <c r="AL39" s="167"/>
      <c r="AM39" s="167"/>
      <c r="AN39" s="167"/>
      <c r="AO39" s="167"/>
      <c r="AP39" s="167"/>
      <c r="AQ39" s="168"/>
      <c r="AR39" s="166"/>
      <c r="AS39" s="167"/>
      <c r="AT39" s="167"/>
      <c r="AU39" s="167"/>
      <c r="AV39" s="167"/>
      <c r="AW39" s="167"/>
      <c r="AX39" s="168"/>
      <c r="AY39" s="166"/>
      <c r="AZ39" s="167"/>
      <c r="BA39" s="169"/>
      <c r="BB39" s="992"/>
      <c r="BC39" s="993"/>
      <c r="BD39" s="994"/>
      <c r="BE39" s="995"/>
      <c r="BF39" s="996"/>
      <c r="BG39" s="997"/>
      <c r="BH39" s="997"/>
      <c r="BI39" s="997"/>
      <c r="BJ39" s="998"/>
    </row>
    <row r="40" spans="2:62" ht="20.25" customHeight="1" x14ac:dyDescent="0.15">
      <c r="B40" s="1035"/>
      <c r="C40" s="1050"/>
      <c r="D40" s="1051"/>
      <c r="E40" s="153"/>
      <c r="F40" s="154">
        <f>C39</f>
        <v>0</v>
      </c>
      <c r="G40" s="153"/>
      <c r="H40" s="154">
        <f>I39</f>
        <v>0</v>
      </c>
      <c r="I40" s="1052"/>
      <c r="J40" s="1053"/>
      <c r="K40" s="1054"/>
      <c r="L40" s="1055"/>
      <c r="M40" s="1055"/>
      <c r="N40" s="1051"/>
      <c r="O40" s="986"/>
      <c r="P40" s="987"/>
      <c r="Q40" s="987"/>
      <c r="R40" s="987"/>
      <c r="S40" s="988"/>
      <c r="T40" s="170" t="s">
        <v>195</v>
      </c>
      <c r="U40" s="171"/>
      <c r="V40" s="172"/>
      <c r="W40" s="158" t="str">
        <f>IF(W39="","",VLOOKUP(W39,'シフト記号表（従来型・ユニット型共通）'!$C$6:$L$47,10,FALSE))</f>
        <v/>
      </c>
      <c r="X40" s="159" t="str">
        <f>IF(X39="","",VLOOKUP(X39,'シフト記号表（従来型・ユニット型共通）'!$C$6:$L$47,10,FALSE))</f>
        <v/>
      </c>
      <c r="Y40" s="159" t="str">
        <f>IF(Y39="","",VLOOKUP(Y39,'シフト記号表（従来型・ユニット型共通）'!$C$6:$L$47,10,FALSE))</f>
        <v/>
      </c>
      <c r="Z40" s="159" t="str">
        <f>IF(Z39="","",VLOOKUP(Z39,'シフト記号表（従来型・ユニット型共通）'!$C$6:$L$47,10,FALSE))</f>
        <v/>
      </c>
      <c r="AA40" s="159" t="str">
        <f>IF(AA39="","",VLOOKUP(AA39,'シフト記号表（従来型・ユニット型共通）'!$C$6:$L$47,10,FALSE))</f>
        <v/>
      </c>
      <c r="AB40" s="159" t="str">
        <f>IF(AB39="","",VLOOKUP(AB39,'シフト記号表（従来型・ユニット型共通）'!$C$6:$L$47,10,FALSE))</f>
        <v/>
      </c>
      <c r="AC40" s="160" t="str">
        <f>IF(AC39="","",VLOOKUP(AC39,'シフト記号表（従来型・ユニット型共通）'!$C$6:$L$47,10,FALSE))</f>
        <v/>
      </c>
      <c r="AD40" s="158" t="str">
        <f>IF(AD39="","",VLOOKUP(AD39,'シフト記号表（従来型・ユニット型共通）'!$C$6:$L$47,10,FALSE))</f>
        <v/>
      </c>
      <c r="AE40" s="159" t="str">
        <f>IF(AE39="","",VLOOKUP(AE39,'シフト記号表（従来型・ユニット型共通）'!$C$6:$L$47,10,FALSE))</f>
        <v/>
      </c>
      <c r="AF40" s="159" t="str">
        <f>IF(AF39="","",VLOOKUP(AF39,'シフト記号表（従来型・ユニット型共通）'!$C$6:$L$47,10,FALSE))</f>
        <v/>
      </c>
      <c r="AG40" s="159" t="str">
        <f>IF(AG39="","",VLOOKUP(AG39,'シフト記号表（従来型・ユニット型共通）'!$C$6:$L$47,10,FALSE))</f>
        <v/>
      </c>
      <c r="AH40" s="159" t="str">
        <f>IF(AH39="","",VLOOKUP(AH39,'シフト記号表（従来型・ユニット型共通）'!$C$6:$L$47,10,FALSE))</f>
        <v/>
      </c>
      <c r="AI40" s="159" t="str">
        <f>IF(AI39="","",VLOOKUP(AI39,'シフト記号表（従来型・ユニット型共通）'!$C$6:$L$47,10,FALSE))</f>
        <v/>
      </c>
      <c r="AJ40" s="160" t="str">
        <f>IF(AJ39="","",VLOOKUP(AJ39,'シフト記号表（従来型・ユニット型共通）'!$C$6:$L$47,10,FALSE))</f>
        <v/>
      </c>
      <c r="AK40" s="158" t="str">
        <f>IF(AK39="","",VLOOKUP(AK39,'シフト記号表（従来型・ユニット型共通）'!$C$6:$L$47,10,FALSE))</f>
        <v/>
      </c>
      <c r="AL40" s="159" t="str">
        <f>IF(AL39="","",VLOOKUP(AL39,'シフト記号表（従来型・ユニット型共通）'!$C$6:$L$47,10,FALSE))</f>
        <v/>
      </c>
      <c r="AM40" s="159" t="str">
        <f>IF(AM39="","",VLOOKUP(AM39,'シフト記号表（従来型・ユニット型共通）'!$C$6:$L$47,10,FALSE))</f>
        <v/>
      </c>
      <c r="AN40" s="159" t="str">
        <f>IF(AN39="","",VLOOKUP(AN39,'シフト記号表（従来型・ユニット型共通）'!$C$6:$L$47,10,FALSE))</f>
        <v/>
      </c>
      <c r="AO40" s="159" t="str">
        <f>IF(AO39="","",VLOOKUP(AO39,'シフト記号表（従来型・ユニット型共通）'!$C$6:$L$47,10,FALSE))</f>
        <v/>
      </c>
      <c r="AP40" s="159" t="str">
        <f>IF(AP39="","",VLOOKUP(AP39,'シフト記号表（従来型・ユニット型共通）'!$C$6:$L$47,10,FALSE))</f>
        <v/>
      </c>
      <c r="AQ40" s="160" t="str">
        <f>IF(AQ39="","",VLOOKUP(AQ39,'シフト記号表（従来型・ユニット型共通）'!$C$6:$L$47,10,FALSE))</f>
        <v/>
      </c>
      <c r="AR40" s="158" t="str">
        <f>IF(AR39="","",VLOOKUP(AR39,'シフト記号表（従来型・ユニット型共通）'!$C$6:$L$47,10,FALSE))</f>
        <v/>
      </c>
      <c r="AS40" s="159" t="str">
        <f>IF(AS39="","",VLOOKUP(AS39,'シフト記号表（従来型・ユニット型共通）'!$C$6:$L$47,10,FALSE))</f>
        <v/>
      </c>
      <c r="AT40" s="159" t="str">
        <f>IF(AT39="","",VLOOKUP(AT39,'シフト記号表（従来型・ユニット型共通）'!$C$6:$L$47,10,FALSE))</f>
        <v/>
      </c>
      <c r="AU40" s="159" t="str">
        <f>IF(AU39="","",VLOOKUP(AU39,'シフト記号表（従来型・ユニット型共通）'!$C$6:$L$47,10,FALSE))</f>
        <v/>
      </c>
      <c r="AV40" s="159" t="str">
        <f>IF(AV39="","",VLOOKUP(AV39,'シフト記号表（従来型・ユニット型共通）'!$C$6:$L$47,10,FALSE))</f>
        <v/>
      </c>
      <c r="AW40" s="159" t="str">
        <f>IF(AW39="","",VLOOKUP(AW39,'シフト記号表（従来型・ユニット型共通）'!$C$6:$L$47,10,FALSE))</f>
        <v/>
      </c>
      <c r="AX40" s="160" t="str">
        <f>IF(AX39="","",VLOOKUP(AX39,'シフト記号表（従来型・ユニット型共通）'!$C$6:$L$47,10,FALSE))</f>
        <v/>
      </c>
      <c r="AY40" s="158" t="str">
        <f>IF(AY39="","",VLOOKUP(AY39,'シフト記号表（従来型・ユニット型共通）'!$C$6:$L$47,10,FALSE))</f>
        <v/>
      </c>
      <c r="AZ40" s="159" t="str">
        <f>IF(AZ39="","",VLOOKUP(AZ39,'シフト記号表（従来型・ユニット型共通）'!$C$6:$L$47,10,FALSE))</f>
        <v/>
      </c>
      <c r="BA40" s="159" t="str">
        <f>IF(BA39="","",VLOOKUP(BA39,'シフト記号表（従来型・ユニット型共通）'!$C$6:$L$47,10,FALSE))</f>
        <v/>
      </c>
      <c r="BB40" s="1047">
        <f>IF($BE$3="４週",SUM(W40:AX40),IF($BE$3="暦月",SUM(W40:BA40),""))</f>
        <v>0</v>
      </c>
      <c r="BC40" s="1048"/>
      <c r="BD40" s="1049">
        <f>IF($BE$3="４週",BB40/4,IF($BE$3="暦月",(BB40/($BE$8/7)),""))</f>
        <v>0</v>
      </c>
      <c r="BE40" s="1048"/>
      <c r="BF40" s="1044"/>
      <c r="BG40" s="1045"/>
      <c r="BH40" s="1045"/>
      <c r="BI40" s="1045"/>
      <c r="BJ40" s="1046"/>
    </row>
    <row r="41" spans="2:62" ht="20.25" customHeight="1" x14ac:dyDescent="0.15">
      <c r="B41" s="1007">
        <f>B39+1</f>
        <v>13</v>
      </c>
      <c r="C41" s="1017"/>
      <c r="D41" s="1018"/>
      <c r="E41" s="153"/>
      <c r="F41" s="154"/>
      <c r="G41" s="153"/>
      <c r="H41" s="154"/>
      <c r="I41" s="1021"/>
      <c r="J41" s="1022"/>
      <c r="K41" s="1025"/>
      <c r="L41" s="1026"/>
      <c r="M41" s="1026"/>
      <c r="N41" s="1018"/>
      <c r="O41" s="986"/>
      <c r="P41" s="987"/>
      <c r="Q41" s="987"/>
      <c r="R41" s="987"/>
      <c r="S41" s="988"/>
      <c r="T41" s="173" t="s">
        <v>192</v>
      </c>
      <c r="V41" s="174"/>
      <c r="W41" s="166"/>
      <c r="X41" s="167"/>
      <c r="Y41" s="167"/>
      <c r="Z41" s="167"/>
      <c r="AA41" s="167"/>
      <c r="AB41" s="167"/>
      <c r="AC41" s="168"/>
      <c r="AD41" s="166"/>
      <c r="AE41" s="167"/>
      <c r="AF41" s="167"/>
      <c r="AG41" s="167"/>
      <c r="AH41" s="167"/>
      <c r="AI41" s="167"/>
      <c r="AJ41" s="168"/>
      <c r="AK41" s="166"/>
      <c r="AL41" s="167"/>
      <c r="AM41" s="167"/>
      <c r="AN41" s="167"/>
      <c r="AO41" s="167"/>
      <c r="AP41" s="167"/>
      <c r="AQ41" s="168"/>
      <c r="AR41" s="166"/>
      <c r="AS41" s="167"/>
      <c r="AT41" s="167"/>
      <c r="AU41" s="167"/>
      <c r="AV41" s="167"/>
      <c r="AW41" s="167"/>
      <c r="AX41" s="168"/>
      <c r="AY41" s="166"/>
      <c r="AZ41" s="167"/>
      <c r="BA41" s="169"/>
      <c r="BB41" s="992"/>
      <c r="BC41" s="993"/>
      <c r="BD41" s="994"/>
      <c r="BE41" s="995"/>
      <c r="BF41" s="996"/>
      <c r="BG41" s="997"/>
      <c r="BH41" s="997"/>
      <c r="BI41" s="997"/>
      <c r="BJ41" s="998"/>
    </row>
    <row r="42" spans="2:62" ht="20.25" customHeight="1" x14ac:dyDescent="0.15">
      <c r="B42" s="1035"/>
      <c r="C42" s="1050"/>
      <c r="D42" s="1051"/>
      <c r="E42" s="153"/>
      <c r="F42" s="154">
        <f>C41</f>
        <v>0</v>
      </c>
      <c r="G42" s="153"/>
      <c r="H42" s="154">
        <f>I41</f>
        <v>0</v>
      </c>
      <c r="I42" s="1052"/>
      <c r="J42" s="1053"/>
      <c r="K42" s="1054"/>
      <c r="L42" s="1055"/>
      <c r="M42" s="1055"/>
      <c r="N42" s="1051"/>
      <c r="O42" s="986"/>
      <c r="P42" s="987"/>
      <c r="Q42" s="987"/>
      <c r="R42" s="987"/>
      <c r="S42" s="988"/>
      <c r="T42" s="170" t="s">
        <v>195</v>
      </c>
      <c r="U42" s="171"/>
      <c r="V42" s="172"/>
      <c r="W42" s="158" t="str">
        <f>IF(W41="","",VLOOKUP(W41,'シフト記号表（従来型・ユニット型共通）'!$C$6:$L$47,10,FALSE))</f>
        <v/>
      </c>
      <c r="X42" s="159" t="str">
        <f>IF(X41="","",VLOOKUP(X41,'シフト記号表（従来型・ユニット型共通）'!$C$6:$L$47,10,FALSE))</f>
        <v/>
      </c>
      <c r="Y42" s="159" t="str">
        <f>IF(Y41="","",VLOOKUP(Y41,'シフト記号表（従来型・ユニット型共通）'!$C$6:$L$47,10,FALSE))</f>
        <v/>
      </c>
      <c r="Z42" s="159" t="str">
        <f>IF(Z41="","",VLOOKUP(Z41,'シフト記号表（従来型・ユニット型共通）'!$C$6:$L$47,10,FALSE))</f>
        <v/>
      </c>
      <c r="AA42" s="159" t="str">
        <f>IF(AA41="","",VLOOKUP(AA41,'シフト記号表（従来型・ユニット型共通）'!$C$6:$L$47,10,FALSE))</f>
        <v/>
      </c>
      <c r="AB42" s="159" t="str">
        <f>IF(AB41="","",VLOOKUP(AB41,'シフト記号表（従来型・ユニット型共通）'!$C$6:$L$47,10,FALSE))</f>
        <v/>
      </c>
      <c r="AC42" s="160" t="str">
        <f>IF(AC41="","",VLOOKUP(AC41,'シフト記号表（従来型・ユニット型共通）'!$C$6:$L$47,10,FALSE))</f>
        <v/>
      </c>
      <c r="AD42" s="158" t="str">
        <f>IF(AD41="","",VLOOKUP(AD41,'シフト記号表（従来型・ユニット型共通）'!$C$6:$L$47,10,FALSE))</f>
        <v/>
      </c>
      <c r="AE42" s="159" t="str">
        <f>IF(AE41="","",VLOOKUP(AE41,'シフト記号表（従来型・ユニット型共通）'!$C$6:$L$47,10,FALSE))</f>
        <v/>
      </c>
      <c r="AF42" s="159" t="str">
        <f>IF(AF41="","",VLOOKUP(AF41,'シフト記号表（従来型・ユニット型共通）'!$C$6:$L$47,10,FALSE))</f>
        <v/>
      </c>
      <c r="AG42" s="159" t="str">
        <f>IF(AG41="","",VLOOKUP(AG41,'シフト記号表（従来型・ユニット型共通）'!$C$6:$L$47,10,FALSE))</f>
        <v/>
      </c>
      <c r="AH42" s="159" t="str">
        <f>IF(AH41="","",VLOOKUP(AH41,'シフト記号表（従来型・ユニット型共通）'!$C$6:$L$47,10,FALSE))</f>
        <v/>
      </c>
      <c r="AI42" s="159" t="str">
        <f>IF(AI41="","",VLOOKUP(AI41,'シフト記号表（従来型・ユニット型共通）'!$C$6:$L$47,10,FALSE))</f>
        <v/>
      </c>
      <c r="AJ42" s="160" t="str">
        <f>IF(AJ41="","",VLOOKUP(AJ41,'シフト記号表（従来型・ユニット型共通）'!$C$6:$L$47,10,FALSE))</f>
        <v/>
      </c>
      <c r="AK42" s="158" t="str">
        <f>IF(AK41="","",VLOOKUP(AK41,'シフト記号表（従来型・ユニット型共通）'!$C$6:$L$47,10,FALSE))</f>
        <v/>
      </c>
      <c r="AL42" s="159" t="str">
        <f>IF(AL41="","",VLOOKUP(AL41,'シフト記号表（従来型・ユニット型共通）'!$C$6:$L$47,10,FALSE))</f>
        <v/>
      </c>
      <c r="AM42" s="159" t="str">
        <f>IF(AM41="","",VLOOKUP(AM41,'シフト記号表（従来型・ユニット型共通）'!$C$6:$L$47,10,FALSE))</f>
        <v/>
      </c>
      <c r="AN42" s="159" t="str">
        <f>IF(AN41="","",VLOOKUP(AN41,'シフト記号表（従来型・ユニット型共通）'!$C$6:$L$47,10,FALSE))</f>
        <v/>
      </c>
      <c r="AO42" s="159" t="str">
        <f>IF(AO41="","",VLOOKUP(AO41,'シフト記号表（従来型・ユニット型共通）'!$C$6:$L$47,10,FALSE))</f>
        <v/>
      </c>
      <c r="AP42" s="159" t="str">
        <f>IF(AP41="","",VLOOKUP(AP41,'シフト記号表（従来型・ユニット型共通）'!$C$6:$L$47,10,FALSE))</f>
        <v/>
      </c>
      <c r="AQ42" s="160" t="str">
        <f>IF(AQ41="","",VLOOKUP(AQ41,'シフト記号表（従来型・ユニット型共通）'!$C$6:$L$47,10,FALSE))</f>
        <v/>
      </c>
      <c r="AR42" s="158" t="str">
        <f>IF(AR41="","",VLOOKUP(AR41,'シフト記号表（従来型・ユニット型共通）'!$C$6:$L$47,10,FALSE))</f>
        <v/>
      </c>
      <c r="AS42" s="159" t="str">
        <f>IF(AS41="","",VLOOKUP(AS41,'シフト記号表（従来型・ユニット型共通）'!$C$6:$L$47,10,FALSE))</f>
        <v/>
      </c>
      <c r="AT42" s="159" t="str">
        <f>IF(AT41="","",VLOOKUP(AT41,'シフト記号表（従来型・ユニット型共通）'!$C$6:$L$47,10,FALSE))</f>
        <v/>
      </c>
      <c r="AU42" s="159" t="str">
        <f>IF(AU41="","",VLOOKUP(AU41,'シフト記号表（従来型・ユニット型共通）'!$C$6:$L$47,10,FALSE))</f>
        <v/>
      </c>
      <c r="AV42" s="159" t="str">
        <f>IF(AV41="","",VLOOKUP(AV41,'シフト記号表（従来型・ユニット型共通）'!$C$6:$L$47,10,FALSE))</f>
        <v/>
      </c>
      <c r="AW42" s="159" t="str">
        <f>IF(AW41="","",VLOOKUP(AW41,'シフト記号表（従来型・ユニット型共通）'!$C$6:$L$47,10,FALSE))</f>
        <v/>
      </c>
      <c r="AX42" s="160" t="str">
        <f>IF(AX41="","",VLOOKUP(AX41,'シフト記号表（従来型・ユニット型共通）'!$C$6:$L$47,10,FALSE))</f>
        <v/>
      </c>
      <c r="AY42" s="158" t="str">
        <f>IF(AY41="","",VLOOKUP(AY41,'シフト記号表（従来型・ユニット型共通）'!$C$6:$L$47,10,FALSE))</f>
        <v/>
      </c>
      <c r="AZ42" s="159" t="str">
        <f>IF(AZ41="","",VLOOKUP(AZ41,'シフト記号表（従来型・ユニット型共通）'!$C$6:$L$47,10,FALSE))</f>
        <v/>
      </c>
      <c r="BA42" s="159" t="str">
        <f>IF(BA41="","",VLOOKUP(BA41,'シフト記号表（従来型・ユニット型共通）'!$C$6:$L$47,10,FALSE))</f>
        <v/>
      </c>
      <c r="BB42" s="1047">
        <f>IF($BE$3="４週",SUM(W42:AX42),IF($BE$3="暦月",SUM(W42:BA42),""))</f>
        <v>0</v>
      </c>
      <c r="BC42" s="1048"/>
      <c r="BD42" s="1049">
        <f>IF($BE$3="４週",BB42/4,IF($BE$3="暦月",(BB42/($BE$8/7)),""))</f>
        <v>0</v>
      </c>
      <c r="BE42" s="1048"/>
      <c r="BF42" s="1044"/>
      <c r="BG42" s="1045"/>
      <c r="BH42" s="1045"/>
      <c r="BI42" s="1045"/>
      <c r="BJ42" s="1046"/>
    </row>
    <row r="43" spans="2:62" ht="20.25" customHeight="1" x14ac:dyDescent="0.15">
      <c r="B43" s="1007">
        <f>B41+1</f>
        <v>14</v>
      </c>
      <c r="C43" s="1017"/>
      <c r="D43" s="1018"/>
      <c r="E43" s="153"/>
      <c r="F43" s="154"/>
      <c r="G43" s="153"/>
      <c r="H43" s="154"/>
      <c r="I43" s="1021"/>
      <c r="J43" s="1022"/>
      <c r="K43" s="1025"/>
      <c r="L43" s="1026"/>
      <c r="M43" s="1026"/>
      <c r="N43" s="1018"/>
      <c r="O43" s="986"/>
      <c r="P43" s="987"/>
      <c r="Q43" s="987"/>
      <c r="R43" s="987"/>
      <c r="S43" s="988"/>
      <c r="T43" s="173" t="s">
        <v>192</v>
      </c>
      <c r="V43" s="174"/>
      <c r="W43" s="166"/>
      <c r="X43" s="167"/>
      <c r="Y43" s="167"/>
      <c r="Z43" s="167"/>
      <c r="AA43" s="167"/>
      <c r="AB43" s="167"/>
      <c r="AC43" s="168"/>
      <c r="AD43" s="166"/>
      <c r="AE43" s="167"/>
      <c r="AF43" s="167"/>
      <c r="AG43" s="167"/>
      <c r="AH43" s="167"/>
      <c r="AI43" s="167"/>
      <c r="AJ43" s="168"/>
      <c r="AK43" s="166"/>
      <c r="AL43" s="167"/>
      <c r="AM43" s="167"/>
      <c r="AN43" s="167"/>
      <c r="AO43" s="167"/>
      <c r="AP43" s="167"/>
      <c r="AQ43" s="168"/>
      <c r="AR43" s="166"/>
      <c r="AS43" s="167"/>
      <c r="AT43" s="167"/>
      <c r="AU43" s="167"/>
      <c r="AV43" s="167"/>
      <c r="AW43" s="167"/>
      <c r="AX43" s="168"/>
      <c r="AY43" s="166"/>
      <c r="AZ43" s="167"/>
      <c r="BA43" s="169"/>
      <c r="BB43" s="992"/>
      <c r="BC43" s="993"/>
      <c r="BD43" s="994"/>
      <c r="BE43" s="995"/>
      <c r="BF43" s="996"/>
      <c r="BG43" s="997"/>
      <c r="BH43" s="997"/>
      <c r="BI43" s="997"/>
      <c r="BJ43" s="998"/>
    </row>
    <row r="44" spans="2:62" ht="20.25" customHeight="1" x14ac:dyDescent="0.15">
      <c r="B44" s="1035"/>
      <c r="C44" s="1050"/>
      <c r="D44" s="1051"/>
      <c r="E44" s="153"/>
      <c r="F44" s="154">
        <f>C43</f>
        <v>0</v>
      </c>
      <c r="G44" s="153"/>
      <c r="H44" s="154">
        <f>I43</f>
        <v>0</v>
      </c>
      <c r="I44" s="1052"/>
      <c r="J44" s="1053"/>
      <c r="K44" s="1054"/>
      <c r="L44" s="1055"/>
      <c r="M44" s="1055"/>
      <c r="N44" s="1051"/>
      <c r="O44" s="986"/>
      <c r="P44" s="987"/>
      <c r="Q44" s="987"/>
      <c r="R44" s="987"/>
      <c r="S44" s="988"/>
      <c r="T44" s="170" t="s">
        <v>195</v>
      </c>
      <c r="U44" s="171"/>
      <c r="V44" s="172"/>
      <c r="W44" s="158" t="str">
        <f>IF(W43="","",VLOOKUP(W43,'シフト記号表（従来型・ユニット型共通）'!$C$6:$L$47,10,FALSE))</f>
        <v/>
      </c>
      <c r="X44" s="159" t="str">
        <f>IF(X43="","",VLOOKUP(X43,'シフト記号表（従来型・ユニット型共通）'!$C$6:$L$47,10,FALSE))</f>
        <v/>
      </c>
      <c r="Y44" s="159" t="str">
        <f>IF(Y43="","",VLOOKUP(Y43,'シフト記号表（従来型・ユニット型共通）'!$C$6:$L$47,10,FALSE))</f>
        <v/>
      </c>
      <c r="Z44" s="159" t="str">
        <f>IF(Z43="","",VLOOKUP(Z43,'シフト記号表（従来型・ユニット型共通）'!$C$6:$L$47,10,FALSE))</f>
        <v/>
      </c>
      <c r="AA44" s="159" t="str">
        <f>IF(AA43="","",VLOOKUP(AA43,'シフト記号表（従来型・ユニット型共通）'!$C$6:$L$47,10,FALSE))</f>
        <v/>
      </c>
      <c r="AB44" s="159" t="str">
        <f>IF(AB43="","",VLOOKUP(AB43,'シフト記号表（従来型・ユニット型共通）'!$C$6:$L$47,10,FALSE))</f>
        <v/>
      </c>
      <c r="AC44" s="160" t="str">
        <f>IF(AC43="","",VLOOKUP(AC43,'シフト記号表（従来型・ユニット型共通）'!$C$6:$L$47,10,FALSE))</f>
        <v/>
      </c>
      <c r="AD44" s="158" t="str">
        <f>IF(AD43="","",VLOOKUP(AD43,'シフト記号表（従来型・ユニット型共通）'!$C$6:$L$47,10,FALSE))</f>
        <v/>
      </c>
      <c r="AE44" s="159" t="str">
        <f>IF(AE43="","",VLOOKUP(AE43,'シフト記号表（従来型・ユニット型共通）'!$C$6:$L$47,10,FALSE))</f>
        <v/>
      </c>
      <c r="AF44" s="159" t="str">
        <f>IF(AF43="","",VLOOKUP(AF43,'シフト記号表（従来型・ユニット型共通）'!$C$6:$L$47,10,FALSE))</f>
        <v/>
      </c>
      <c r="AG44" s="159" t="str">
        <f>IF(AG43="","",VLOOKUP(AG43,'シフト記号表（従来型・ユニット型共通）'!$C$6:$L$47,10,FALSE))</f>
        <v/>
      </c>
      <c r="AH44" s="159" t="str">
        <f>IF(AH43="","",VLOOKUP(AH43,'シフト記号表（従来型・ユニット型共通）'!$C$6:$L$47,10,FALSE))</f>
        <v/>
      </c>
      <c r="AI44" s="159" t="str">
        <f>IF(AI43="","",VLOOKUP(AI43,'シフト記号表（従来型・ユニット型共通）'!$C$6:$L$47,10,FALSE))</f>
        <v/>
      </c>
      <c r="AJ44" s="160" t="str">
        <f>IF(AJ43="","",VLOOKUP(AJ43,'シフト記号表（従来型・ユニット型共通）'!$C$6:$L$47,10,FALSE))</f>
        <v/>
      </c>
      <c r="AK44" s="158" t="str">
        <f>IF(AK43="","",VLOOKUP(AK43,'シフト記号表（従来型・ユニット型共通）'!$C$6:$L$47,10,FALSE))</f>
        <v/>
      </c>
      <c r="AL44" s="159" t="str">
        <f>IF(AL43="","",VLOOKUP(AL43,'シフト記号表（従来型・ユニット型共通）'!$C$6:$L$47,10,FALSE))</f>
        <v/>
      </c>
      <c r="AM44" s="159" t="str">
        <f>IF(AM43="","",VLOOKUP(AM43,'シフト記号表（従来型・ユニット型共通）'!$C$6:$L$47,10,FALSE))</f>
        <v/>
      </c>
      <c r="AN44" s="159" t="str">
        <f>IF(AN43="","",VLOOKUP(AN43,'シフト記号表（従来型・ユニット型共通）'!$C$6:$L$47,10,FALSE))</f>
        <v/>
      </c>
      <c r="AO44" s="159" t="str">
        <f>IF(AO43="","",VLOOKUP(AO43,'シフト記号表（従来型・ユニット型共通）'!$C$6:$L$47,10,FALSE))</f>
        <v/>
      </c>
      <c r="AP44" s="159" t="str">
        <f>IF(AP43="","",VLOOKUP(AP43,'シフト記号表（従来型・ユニット型共通）'!$C$6:$L$47,10,FALSE))</f>
        <v/>
      </c>
      <c r="AQ44" s="160" t="str">
        <f>IF(AQ43="","",VLOOKUP(AQ43,'シフト記号表（従来型・ユニット型共通）'!$C$6:$L$47,10,FALSE))</f>
        <v/>
      </c>
      <c r="AR44" s="158" t="str">
        <f>IF(AR43="","",VLOOKUP(AR43,'シフト記号表（従来型・ユニット型共通）'!$C$6:$L$47,10,FALSE))</f>
        <v/>
      </c>
      <c r="AS44" s="159" t="str">
        <f>IF(AS43="","",VLOOKUP(AS43,'シフト記号表（従来型・ユニット型共通）'!$C$6:$L$47,10,FALSE))</f>
        <v/>
      </c>
      <c r="AT44" s="159" t="str">
        <f>IF(AT43="","",VLOOKUP(AT43,'シフト記号表（従来型・ユニット型共通）'!$C$6:$L$47,10,FALSE))</f>
        <v/>
      </c>
      <c r="AU44" s="159" t="str">
        <f>IF(AU43="","",VLOOKUP(AU43,'シフト記号表（従来型・ユニット型共通）'!$C$6:$L$47,10,FALSE))</f>
        <v/>
      </c>
      <c r="AV44" s="159" t="str">
        <f>IF(AV43="","",VLOOKUP(AV43,'シフト記号表（従来型・ユニット型共通）'!$C$6:$L$47,10,FALSE))</f>
        <v/>
      </c>
      <c r="AW44" s="159" t="str">
        <f>IF(AW43="","",VLOOKUP(AW43,'シフト記号表（従来型・ユニット型共通）'!$C$6:$L$47,10,FALSE))</f>
        <v/>
      </c>
      <c r="AX44" s="160" t="str">
        <f>IF(AX43="","",VLOOKUP(AX43,'シフト記号表（従来型・ユニット型共通）'!$C$6:$L$47,10,FALSE))</f>
        <v/>
      </c>
      <c r="AY44" s="158" t="str">
        <f>IF(AY43="","",VLOOKUP(AY43,'シフト記号表（従来型・ユニット型共通）'!$C$6:$L$47,10,FALSE))</f>
        <v/>
      </c>
      <c r="AZ44" s="159" t="str">
        <f>IF(AZ43="","",VLOOKUP(AZ43,'シフト記号表（従来型・ユニット型共通）'!$C$6:$L$47,10,FALSE))</f>
        <v/>
      </c>
      <c r="BA44" s="159" t="str">
        <f>IF(BA43="","",VLOOKUP(BA43,'シフト記号表（従来型・ユニット型共通）'!$C$6:$L$47,10,FALSE))</f>
        <v/>
      </c>
      <c r="BB44" s="1047">
        <f>IF($BE$3="４週",SUM(W44:AX44),IF($BE$3="暦月",SUM(W44:BA44),""))</f>
        <v>0</v>
      </c>
      <c r="BC44" s="1048"/>
      <c r="BD44" s="1049">
        <f>IF($BE$3="４週",BB44/4,IF($BE$3="暦月",(BB44/($BE$8/7)),""))</f>
        <v>0</v>
      </c>
      <c r="BE44" s="1048"/>
      <c r="BF44" s="1044"/>
      <c r="BG44" s="1045"/>
      <c r="BH44" s="1045"/>
      <c r="BI44" s="1045"/>
      <c r="BJ44" s="1046"/>
    </row>
    <row r="45" spans="2:62" ht="20.25" customHeight="1" x14ac:dyDescent="0.15">
      <c r="B45" s="1007">
        <f>B43+1</f>
        <v>15</v>
      </c>
      <c r="C45" s="1017"/>
      <c r="D45" s="1018"/>
      <c r="E45" s="153"/>
      <c r="F45" s="154"/>
      <c r="G45" s="153"/>
      <c r="H45" s="154"/>
      <c r="I45" s="1021"/>
      <c r="J45" s="1022"/>
      <c r="K45" s="1025"/>
      <c r="L45" s="1026"/>
      <c r="M45" s="1026"/>
      <c r="N45" s="1018"/>
      <c r="O45" s="986"/>
      <c r="P45" s="987"/>
      <c r="Q45" s="987"/>
      <c r="R45" s="987"/>
      <c r="S45" s="988"/>
      <c r="T45" s="173" t="s">
        <v>192</v>
      </c>
      <c r="V45" s="174"/>
      <c r="W45" s="166"/>
      <c r="X45" s="167"/>
      <c r="Y45" s="167"/>
      <c r="Z45" s="167"/>
      <c r="AA45" s="167"/>
      <c r="AB45" s="167"/>
      <c r="AC45" s="168"/>
      <c r="AD45" s="166"/>
      <c r="AE45" s="167"/>
      <c r="AF45" s="167"/>
      <c r="AG45" s="167"/>
      <c r="AH45" s="167"/>
      <c r="AI45" s="167"/>
      <c r="AJ45" s="168"/>
      <c r="AK45" s="166"/>
      <c r="AL45" s="167"/>
      <c r="AM45" s="167"/>
      <c r="AN45" s="167"/>
      <c r="AO45" s="167"/>
      <c r="AP45" s="167"/>
      <c r="AQ45" s="168"/>
      <c r="AR45" s="166"/>
      <c r="AS45" s="167"/>
      <c r="AT45" s="167"/>
      <c r="AU45" s="167"/>
      <c r="AV45" s="167"/>
      <c r="AW45" s="167"/>
      <c r="AX45" s="168"/>
      <c r="AY45" s="166"/>
      <c r="AZ45" s="167"/>
      <c r="BA45" s="169"/>
      <c r="BB45" s="992"/>
      <c r="BC45" s="993"/>
      <c r="BD45" s="994"/>
      <c r="BE45" s="995"/>
      <c r="BF45" s="996"/>
      <c r="BG45" s="997"/>
      <c r="BH45" s="997"/>
      <c r="BI45" s="997"/>
      <c r="BJ45" s="998"/>
    </row>
    <row r="46" spans="2:62" ht="20.25" customHeight="1" x14ac:dyDescent="0.15">
      <c r="B46" s="1035"/>
      <c r="C46" s="1050"/>
      <c r="D46" s="1051"/>
      <c r="E46" s="153"/>
      <c r="F46" s="154">
        <f>C45</f>
        <v>0</v>
      </c>
      <c r="G46" s="153"/>
      <c r="H46" s="154">
        <f>I45</f>
        <v>0</v>
      </c>
      <c r="I46" s="1052"/>
      <c r="J46" s="1053"/>
      <c r="K46" s="1054"/>
      <c r="L46" s="1055"/>
      <c r="M46" s="1055"/>
      <c r="N46" s="1051"/>
      <c r="O46" s="986"/>
      <c r="P46" s="987"/>
      <c r="Q46" s="987"/>
      <c r="R46" s="987"/>
      <c r="S46" s="988"/>
      <c r="T46" s="170" t="s">
        <v>195</v>
      </c>
      <c r="U46" s="171"/>
      <c r="V46" s="172"/>
      <c r="W46" s="158" t="str">
        <f>IF(W45="","",VLOOKUP(W45,'シフト記号表（従来型・ユニット型共通）'!$C$6:$L$47,10,FALSE))</f>
        <v/>
      </c>
      <c r="X46" s="159" t="str">
        <f>IF(X45="","",VLOOKUP(X45,'シフト記号表（従来型・ユニット型共通）'!$C$6:$L$47,10,FALSE))</f>
        <v/>
      </c>
      <c r="Y46" s="159" t="str">
        <f>IF(Y45="","",VLOOKUP(Y45,'シフト記号表（従来型・ユニット型共通）'!$C$6:$L$47,10,FALSE))</f>
        <v/>
      </c>
      <c r="Z46" s="159" t="str">
        <f>IF(Z45="","",VLOOKUP(Z45,'シフト記号表（従来型・ユニット型共通）'!$C$6:$L$47,10,FALSE))</f>
        <v/>
      </c>
      <c r="AA46" s="159" t="str">
        <f>IF(AA45="","",VLOOKUP(AA45,'シフト記号表（従来型・ユニット型共通）'!$C$6:$L$47,10,FALSE))</f>
        <v/>
      </c>
      <c r="AB46" s="159" t="str">
        <f>IF(AB45="","",VLOOKUP(AB45,'シフト記号表（従来型・ユニット型共通）'!$C$6:$L$47,10,FALSE))</f>
        <v/>
      </c>
      <c r="AC46" s="160" t="str">
        <f>IF(AC45="","",VLOOKUP(AC45,'シフト記号表（従来型・ユニット型共通）'!$C$6:$L$47,10,FALSE))</f>
        <v/>
      </c>
      <c r="AD46" s="158" t="str">
        <f>IF(AD45="","",VLOOKUP(AD45,'シフト記号表（従来型・ユニット型共通）'!$C$6:$L$47,10,FALSE))</f>
        <v/>
      </c>
      <c r="AE46" s="159" t="str">
        <f>IF(AE45="","",VLOOKUP(AE45,'シフト記号表（従来型・ユニット型共通）'!$C$6:$L$47,10,FALSE))</f>
        <v/>
      </c>
      <c r="AF46" s="159" t="str">
        <f>IF(AF45="","",VLOOKUP(AF45,'シフト記号表（従来型・ユニット型共通）'!$C$6:$L$47,10,FALSE))</f>
        <v/>
      </c>
      <c r="AG46" s="159" t="str">
        <f>IF(AG45="","",VLOOKUP(AG45,'シフト記号表（従来型・ユニット型共通）'!$C$6:$L$47,10,FALSE))</f>
        <v/>
      </c>
      <c r="AH46" s="159" t="str">
        <f>IF(AH45="","",VLOOKUP(AH45,'シフト記号表（従来型・ユニット型共通）'!$C$6:$L$47,10,FALSE))</f>
        <v/>
      </c>
      <c r="AI46" s="159" t="str">
        <f>IF(AI45="","",VLOOKUP(AI45,'シフト記号表（従来型・ユニット型共通）'!$C$6:$L$47,10,FALSE))</f>
        <v/>
      </c>
      <c r="AJ46" s="160" t="str">
        <f>IF(AJ45="","",VLOOKUP(AJ45,'シフト記号表（従来型・ユニット型共通）'!$C$6:$L$47,10,FALSE))</f>
        <v/>
      </c>
      <c r="AK46" s="158" t="str">
        <f>IF(AK45="","",VLOOKUP(AK45,'シフト記号表（従来型・ユニット型共通）'!$C$6:$L$47,10,FALSE))</f>
        <v/>
      </c>
      <c r="AL46" s="159" t="str">
        <f>IF(AL45="","",VLOOKUP(AL45,'シフト記号表（従来型・ユニット型共通）'!$C$6:$L$47,10,FALSE))</f>
        <v/>
      </c>
      <c r="AM46" s="159" t="str">
        <f>IF(AM45="","",VLOOKUP(AM45,'シフト記号表（従来型・ユニット型共通）'!$C$6:$L$47,10,FALSE))</f>
        <v/>
      </c>
      <c r="AN46" s="159" t="str">
        <f>IF(AN45="","",VLOOKUP(AN45,'シフト記号表（従来型・ユニット型共通）'!$C$6:$L$47,10,FALSE))</f>
        <v/>
      </c>
      <c r="AO46" s="159" t="str">
        <f>IF(AO45="","",VLOOKUP(AO45,'シフト記号表（従来型・ユニット型共通）'!$C$6:$L$47,10,FALSE))</f>
        <v/>
      </c>
      <c r="AP46" s="159" t="str">
        <f>IF(AP45="","",VLOOKUP(AP45,'シフト記号表（従来型・ユニット型共通）'!$C$6:$L$47,10,FALSE))</f>
        <v/>
      </c>
      <c r="AQ46" s="160" t="str">
        <f>IF(AQ45="","",VLOOKUP(AQ45,'シフト記号表（従来型・ユニット型共通）'!$C$6:$L$47,10,FALSE))</f>
        <v/>
      </c>
      <c r="AR46" s="158" t="str">
        <f>IF(AR45="","",VLOOKUP(AR45,'シフト記号表（従来型・ユニット型共通）'!$C$6:$L$47,10,FALSE))</f>
        <v/>
      </c>
      <c r="AS46" s="159" t="str">
        <f>IF(AS45="","",VLOOKUP(AS45,'シフト記号表（従来型・ユニット型共通）'!$C$6:$L$47,10,FALSE))</f>
        <v/>
      </c>
      <c r="AT46" s="159" t="str">
        <f>IF(AT45="","",VLOOKUP(AT45,'シフト記号表（従来型・ユニット型共通）'!$C$6:$L$47,10,FALSE))</f>
        <v/>
      </c>
      <c r="AU46" s="159" t="str">
        <f>IF(AU45="","",VLOOKUP(AU45,'シフト記号表（従来型・ユニット型共通）'!$C$6:$L$47,10,FALSE))</f>
        <v/>
      </c>
      <c r="AV46" s="159" t="str">
        <f>IF(AV45="","",VLOOKUP(AV45,'シフト記号表（従来型・ユニット型共通）'!$C$6:$L$47,10,FALSE))</f>
        <v/>
      </c>
      <c r="AW46" s="159" t="str">
        <f>IF(AW45="","",VLOOKUP(AW45,'シフト記号表（従来型・ユニット型共通）'!$C$6:$L$47,10,FALSE))</f>
        <v/>
      </c>
      <c r="AX46" s="160" t="str">
        <f>IF(AX45="","",VLOOKUP(AX45,'シフト記号表（従来型・ユニット型共通）'!$C$6:$L$47,10,FALSE))</f>
        <v/>
      </c>
      <c r="AY46" s="158" t="str">
        <f>IF(AY45="","",VLOOKUP(AY45,'シフト記号表（従来型・ユニット型共通）'!$C$6:$L$47,10,FALSE))</f>
        <v/>
      </c>
      <c r="AZ46" s="159" t="str">
        <f>IF(AZ45="","",VLOOKUP(AZ45,'シフト記号表（従来型・ユニット型共通）'!$C$6:$L$47,10,FALSE))</f>
        <v/>
      </c>
      <c r="BA46" s="159" t="str">
        <f>IF(BA45="","",VLOOKUP(BA45,'シフト記号表（従来型・ユニット型共通）'!$C$6:$L$47,10,FALSE))</f>
        <v/>
      </c>
      <c r="BB46" s="1047">
        <f>IF($BE$3="４週",SUM(W46:AX46),IF($BE$3="暦月",SUM(W46:BA46),""))</f>
        <v>0</v>
      </c>
      <c r="BC46" s="1048"/>
      <c r="BD46" s="1049">
        <f>IF($BE$3="４週",BB46/4,IF($BE$3="暦月",(BB46/($BE$8/7)),""))</f>
        <v>0</v>
      </c>
      <c r="BE46" s="1048"/>
      <c r="BF46" s="1044"/>
      <c r="BG46" s="1045"/>
      <c r="BH46" s="1045"/>
      <c r="BI46" s="1045"/>
      <c r="BJ46" s="1046"/>
    </row>
    <row r="47" spans="2:62" ht="20.25" customHeight="1" x14ac:dyDescent="0.15">
      <c r="B47" s="1007">
        <f>B45+1</f>
        <v>16</v>
      </c>
      <c r="C47" s="1017"/>
      <c r="D47" s="1018"/>
      <c r="E47" s="153"/>
      <c r="F47" s="154"/>
      <c r="G47" s="153"/>
      <c r="H47" s="154"/>
      <c r="I47" s="1021"/>
      <c r="J47" s="1022"/>
      <c r="K47" s="1025"/>
      <c r="L47" s="1026"/>
      <c r="M47" s="1026"/>
      <c r="N47" s="1018"/>
      <c r="O47" s="986"/>
      <c r="P47" s="987"/>
      <c r="Q47" s="987"/>
      <c r="R47" s="987"/>
      <c r="S47" s="988"/>
      <c r="T47" s="173" t="s">
        <v>192</v>
      </c>
      <c r="V47" s="174"/>
      <c r="W47" s="166"/>
      <c r="X47" s="167"/>
      <c r="Y47" s="167"/>
      <c r="Z47" s="167"/>
      <c r="AA47" s="167"/>
      <c r="AB47" s="167"/>
      <c r="AC47" s="168"/>
      <c r="AD47" s="166"/>
      <c r="AE47" s="167"/>
      <c r="AF47" s="167"/>
      <c r="AG47" s="167"/>
      <c r="AH47" s="167"/>
      <c r="AI47" s="167"/>
      <c r="AJ47" s="168"/>
      <c r="AK47" s="166"/>
      <c r="AL47" s="167"/>
      <c r="AM47" s="167"/>
      <c r="AN47" s="167"/>
      <c r="AO47" s="167"/>
      <c r="AP47" s="167"/>
      <c r="AQ47" s="168"/>
      <c r="AR47" s="166"/>
      <c r="AS47" s="167"/>
      <c r="AT47" s="167"/>
      <c r="AU47" s="167"/>
      <c r="AV47" s="167"/>
      <c r="AW47" s="167"/>
      <c r="AX47" s="168"/>
      <c r="AY47" s="166"/>
      <c r="AZ47" s="167"/>
      <c r="BA47" s="169"/>
      <c r="BB47" s="992"/>
      <c r="BC47" s="993"/>
      <c r="BD47" s="994"/>
      <c r="BE47" s="995"/>
      <c r="BF47" s="996"/>
      <c r="BG47" s="997"/>
      <c r="BH47" s="997"/>
      <c r="BI47" s="997"/>
      <c r="BJ47" s="998"/>
    </row>
    <row r="48" spans="2:62" ht="20.25" customHeight="1" x14ac:dyDescent="0.15">
      <c r="B48" s="1035"/>
      <c r="C48" s="1050"/>
      <c r="D48" s="1051"/>
      <c r="E48" s="153"/>
      <c r="F48" s="154">
        <f>C47</f>
        <v>0</v>
      </c>
      <c r="G48" s="153"/>
      <c r="H48" s="154">
        <f>I47</f>
        <v>0</v>
      </c>
      <c r="I48" s="1052"/>
      <c r="J48" s="1053"/>
      <c r="K48" s="1054"/>
      <c r="L48" s="1055"/>
      <c r="M48" s="1055"/>
      <c r="N48" s="1051"/>
      <c r="O48" s="986"/>
      <c r="P48" s="987"/>
      <c r="Q48" s="987"/>
      <c r="R48" s="987"/>
      <c r="S48" s="988"/>
      <c r="T48" s="170" t="s">
        <v>195</v>
      </c>
      <c r="U48" s="171"/>
      <c r="V48" s="172"/>
      <c r="W48" s="158" t="str">
        <f>IF(W47="","",VLOOKUP(W47,'シフト記号表（従来型・ユニット型共通）'!$C$6:$L$47,10,FALSE))</f>
        <v/>
      </c>
      <c r="X48" s="159" t="str">
        <f>IF(X47="","",VLOOKUP(X47,'シフト記号表（従来型・ユニット型共通）'!$C$6:$L$47,10,FALSE))</f>
        <v/>
      </c>
      <c r="Y48" s="159" t="str">
        <f>IF(Y47="","",VLOOKUP(Y47,'シフト記号表（従来型・ユニット型共通）'!$C$6:$L$47,10,FALSE))</f>
        <v/>
      </c>
      <c r="Z48" s="159" t="str">
        <f>IF(Z47="","",VLOOKUP(Z47,'シフト記号表（従来型・ユニット型共通）'!$C$6:$L$47,10,FALSE))</f>
        <v/>
      </c>
      <c r="AA48" s="159" t="str">
        <f>IF(AA47="","",VLOOKUP(AA47,'シフト記号表（従来型・ユニット型共通）'!$C$6:$L$47,10,FALSE))</f>
        <v/>
      </c>
      <c r="AB48" s="159" t="str">
        <f>IF(AB47="","",VLOOKUP(AB47,'シフト記号表（従来型・ユニット型共通）'!$C$6:$L$47,10,FALSE))</f>
        <v/>
      </c>
      <c r="AC48" s="160" t="str">
        <f>IF(AC47="","",VLOOKUP(AC47,'シフト記号表（従来型・ユニット型共通）'!$C$6:$L$47,10,FALSE))</f>
        <v/>
      </c>
      <c r="AD48" s="158" t="str">
        <f>IF(AD47="","",VLOOKUP(AD47,'シフト記号表（従来型・ユニット型共通）'!$C$6:$L$47,10,FALSE))</f>
        <v/>
      </c>
      <c r="AE48" s="159" t="str">
        <f>IF(AE47="","",VLOOKUP(AE47,'シフト記号表（従来型・ユニット型共通）'!$C$6:$L$47,10,FALSE))</f>
        <v/>
      </c>
      <c r="AF48" s="159" t="str">
        <f>IF(AF47="","",VLOOKUP(AF47,'シフト記号表（従来型・ユニット型共通）'!$C$6:$L$47,10,FALSE))</f>
        <v/>
      </c>
      <c r="AG48" s="159" t="str">
        <f>IF(AG47="","",VLOOKUP(AG47,'シフト記号表（従来型・ユニット型共通）'!$C$6:$L$47,10,FALSE))</f>
        <v/>
      </c>
      <c r="AH48" s="159" t="str">
        <f>IF(AH47="","",VLOOKUP(AH47,'シフト記号表（従来型・ユニット型共通）'!$C$6:$L$47,10,FALSE))</f>
        <v/>
      </c>
      <c r="AI48" s="159" t="str">
        <f>IF(AI47="","",VLOOKUP(AI47,'シフト記号表（従来型・ユニット型共通）'!$C$6:$L$47,10,FALSE))</f>
        <v/>
      </c>
      <c r="AJ48" s="160" t="str">
        <f>IF(AJ47="","",VLOOKUP(AJ47,'シフト記号表（従来型・ユニット型共通）'!$C$6:$L$47,10,FALSE))</f>
        <v/>
      </c>
      <c r="AK48" s="158" t="str">
        <f>IF(AK47="","",VLOOKUP(AK47,'シフト記号表（従来型・ユニット型共通）'!$C$6:$L$47,10,FALSE))</f>
        <v/>
      </c>
      <c r="AL48" s="159" t="str">
        <f>IF(AL47="","",VLOOKUP(AL47,'シフト記号表（従来型・ユニット型共通）'!$C$6:$L$47,10,FALSE))</f>
        <v/>
      </c>
      <c r="AM48" s="159" t="str">
        <f>IF(AM47="","",VLOOKUP(AM47,'シフト記号表（従来型・ユニット型共通）'!$C$6:$L$47,10,FALSE))</f>
        <v/>
      </c>
      <c r="AN48" s="159" t="str">
        <f>IF(AN47="","",VLOOKUP(AN47,'シフト記号表（従来型・ユニット型共通）'!$C$6:$L$47,10,FALSE))</f>
        <v/>
      </c>
      <c r="AO48" s="159" t="str">
        <f>IF(AO47="","",VLOOKUP(AO47,'シフト記号表（従来型・ユニット型共通）'!$C$6:$L$47,10,FALSE))</f>
        <v/>
      </c>
      <c r="AP48" s="159" t="str">
        <f>IF(AP47="","",VLOOKUP(AP47,'シフト記号表（従来型・ユニット型共通）'!$C$6:$L$47,10,FALSE))</f>
        <v/>
      </c>
      <c r="AQ48" s="160" t="str">
        <f>IF(AQ47="","",VLOOKUP(AQ47,'シフト記号表（従来型・ユニット型共通）'!$C$6:$L$47,10,FALSE))</f>
        <v/>
      </c>
      <c r="AR48" s="158" t="str">
        <f>IF(AR47="","",VLOOKUP(AR47,'シフト記号表（従来型・ユニット型共通）'!$C$6:$L$47,10,FALSE))</f>
        <v/>
      </c>
      <c r="AS48" s="159" t="str">
        <f>IF(AS47="","",VLOOKUP(AS47,'シフト記号表（従来型・ユニット型共通）'!$C$6:$L$47,10,FALSE))</f>
        <v/>
      </c>
      <c r="AT48" s="159" t="str">
        <f>IF(AT47="","",VLOOKUP(AT47,'シフト記号表（従来型・ユニット型共通）'!$C$6:$L$47,10,FALSE))</f>
        <v/>
      </c>
      <c r="AU48" s="159" t="str">
        <f>IF(AU47="","",VLOOKUP(AU47,'シフト記号表（従来型・ユニット型共通）'!$C$6:$L$47,10,FALSE))</f>
        <v/>
      </c>
      <c r="AV48" s="159" t="str">
        <f>IF(AV47="","",VLOOKUP(AV47,'シフト記号表（従来型・ユニット型共通）'!$C$6:$L$47,10,FALSE))</f>
        <v/>
      </c>
      <c r="AW48" s="159" t="str">
        <f>IF(AW47="","",VLOOKUP(AW47,'シフト記号表（従来型・ユニット型共通）'!$C$6:$L$47,10,FALSE))</f>
        <v/>
      </c>
      <c r="AX48" s="160" t="str">
        <f>IF(AX47="","",VLOOKUP(AX47,'シフト記号表（従来型・ユニット型共通）'!$C$6:$L$47,10,FALSE))</f>
        <v/>
      </c>
      <c r="AY48" s="158" t="str">
        <f>IF(AY47="","",VLOOKUP(AY47,'シフト記号表（従来型・ユニット型共通）'!$C$6:$L$47,10,FALSE))</f>
        <v/>
      </c>
      <c r="AZ48" s="159" t="str">
        <f>IF(AZ47="","",VLOOKUP(AZ47,'シフト記号表（従来型・ユニット型共通）'!$C$6:$L$47,10,FALSE))</f>
        <v/>
      </c>
      <c r="BA48" s="159" t="str">
        <f>IF(BA47="","",VLOOKUP(BA47,'シフト記号表（従来型・ユニット型共通）'!$C$6:$L$47,10,FALSE))</f>
        <v/>
      </c>
      <c r="BB48" s="1047">
        <f>IF($BE$3="４週",SUM(W48:AX48),IF($BE$3="暦月",SUM(W48:BA48),""))</f>
        <v>0</v>
      </c>
      <c r="BC48" s="1048"/>
      <c r="BD48" s="1049">
        <f>IF($BE$3="４週",BB48/4,IF($BE$3="暦月",(BB48/($BE$8/7)),""))</f>
        <v>0</v>
      </c>
      <c r="BE48" s="1048"/>
      <c r="BF48" s="1044"/>
      <c r="BG48" s="1045"/>
      <c r="BH48" s="1045"/>
      <c r="BI48" s="1045"/>
      <c r="BJ48" s="1046"/>
    </row>
    <row r="49" spans="2:62" ht="20.25" customHeight="1" x14ac:dyDescent="0.15">
      <c r="B49" s="1007">
        <f>B47+1</f>
        <v>17</v>
      </c>
      <c r="C49" s="1017"/>
      <c r="D49" s="1018"/>
      <c r="E49" s="153"/>
      <c r="F49" s="154"/>
      <c r="G49" s="153"/>
      <c r="H49" s="154"/>
      <c r="I49" s="1021"/>
      <c r="J49" s="1022"/>
      <c r="K49" s="1025"/>
      <c r="L49" s="1026"/>
      <c r="M49" s="1026"/>
      <c r="N49" s="1018"/>
      <c r="O49" s="986"/>
      <c r="P49" s="987"/>
      <c r="Q49" s="987"/>
      <c r="R49" s="987"/>
      <c r="S49" s="988"/>
      <c r="T49" s="173" t="s">
        <v>192</v>
      </c>
      <c r="V49" s="174"/>
      <c r="W49" s="166"/>
      <c r="X49" s="167"/>
      <c r="Y49" s="167"/>
      <c r="Z49" s="167"/>
      <c r="AA49" s="167"/>
      <c r="AB49" s="167"/>
      <c r="AC49" s="168"/>
      <c r="AD49" s="166"/>
      <c r="AE49" s="167"/>
      <c r="AF49" s="167"/>
      <c r="AG49" s="167"/>
      <c r="AH49" s="167"/>
      <c r="AI49" s="167"/>
      <c r="AJ49" s="168"/>
      <c r="AK49" s="166"/>
      <c r="AL49" s="167"/>
      <c r="AM49" s="167"/>
      <c r="AN49" s="167"/>
      <c r="AO49" s="167"/>
      <c r="AP49" s="167"/>
      <c r="AQ49" s="168"/>
      <c r="AR49" s="166"/>
      <c r="AS49" s="167"/>
      <c r="AT49" s="167"/>
      <c r="AU49" s="167"/>
      <c r="AV49" s="167"/>
      <c r="AW49" s="167"/>
      <c r="AX49" s="168"/>
      <c r="AY49" s="166"/>
      <c r="AZ49" s="167"/>
      <c r="BA49" s="169"/>
      <c r="BB49" s="992"/>
      <c r="BC49" s="993"/>
      <c r="BD49" s="994"/>
      <c r="BE49" s="995"/>
      <c r="BF49" s="996"/>
      <c r="BG49" s="997"/>
      <c r="BH49" s="997"/>
      <c r="BI49" s="997"/>
      <c r="BJ49" s="998"/>
    </row>
    <row r="50" spans="2:62" ht="20.25" customHeight="1" x14ac:dyDescent="0.15">
      <c r="B50" s="1035"/>
      <c r="C50" s="1050"/>
      <c r="D50" s="1051"/>
      <c r="E50" s="153"/>
      <c r="F50" s="154">
        <f>C49</f>
        <v>0</v>
      </c>
      <c r="G50" s="153"/>
      <c r="H50" s="154">
        <f>I49</f>
        <v>0</v>
      </c>
      <c r="I50" s="1052"/>
      <c r="J50" s="1053"/>
      <c r="K50" s="1054"/>
      <c r="L50" s="1055"/>
      <c r="M50" s="1055"/>
      <c r="N50" s="1051"/>
      <c r="O50" s="986"/>
      <c r="P50" s="987"/>
      <c r="Q50" s="987"/>
      <c r="R50" s="987"/>
      <c r="S50" s="988"/>
      <c r="T50" s="170" t="s">
        <v>195</v>
      </c>
      <c r="U50" s="171"/>
      <c r="V50" s="172"/>
      <c r="W50" s="158" t="str">
        <f>IF(W49="","",VLOOKUP(W49,'シフト記号表（従来型・ユニット型共通）'!$C$6:$L$47,10,FALSE))</f>
        <v/>
      </c>
      <c r="X50" s="159" t="str">
        <f>IF(X49="","",VLOOKUP(X49,'シフト記号表（従来型・ユニット型共通）'!$C$6:$L$47,10,FALSE))</f>
        <v/>
      </c>
      <c r="Y50" s="159" t="str">
        <f>IF(Y49="","",VLOOKUP(Y49,'シフト記号表（従来型・ユニット型共通）'!$C$6:$L$47,10,FALSE))</f>
        <v/>
      </c>
      <c r="Z50" s="159" t="str">
        <f>IF(Z49="","",VLOOKUP(Z49,'シフト記号表（従来型・ユニット型共通）'!$C$6:$L$47,10,FALSE))</f>
        <v/>
      </c>
      <c r="AA50" s="159" t="str">
        <f>IF(AA49="","",VLOOKUP(AA49,'シフト記号表（従来型・ユニット型共通）'!$C$6:$L$47,10,FALSE))</f>
        <v/>
      </c>
      <c r="AB50" s="159" t="str">
        <f>IF(AB49="","",VLOOKUP(AB49,'シフト記号表（従来型・ユニット型共通）'!$C$6:$L$47,10,FALSE))</f>
        <v/>
      </c>
      <c r="AC50" s="160" t="str">
        <f>IF(AC49="","",VLOOKUP(AC49,'シフト記号表（従来型・ユニット型共通）'!$C$6:$L$47,10,FALSE))</f>
        <v/>
      </c>
      <c r="AD50" s="158" t="str">
        <f>IF(AD49="","",VLOOKUP(AD49,'シフト記号表（従来型・ユニット型共通）'!$C$6:$L$47,10,FALSE))</f>
        <v/>
      </c>
      <c r="AE50" s="159" t="str">
        <f>IF(AE49="","",VLOOKUP(AE49,'シフト記号表（従来型・ユニット型共通）'!$C$6:$L$47,10,FALSE))</f>
        <v/>
      </c>
      <c r="AF50" s="159" t="str">
        <f>IF(AF49="","",VLOOKUP(AF49,'シフト記号表（従来型・ユニット型共通）'!$C$6:$L$47,10,FALSE))</f>
        <v/>
      </c>
      <c r="AG50" s="159" t="str">
        <f>IF(AG49="","",VLOOKUP(AG49,'シフト記号表（従来型・ユニット型共通）'!$C$6:$L$47,10,FALSE))</f>
        <v/>
      </c>
      <c r="AH50" s="159" t="str">
        <f>IF(AH49="","",VLOOKUP(AH49,'シフト記号表（従来型・ユニット型共通）'!$C$6:$L$47,10,FALSE))</f>
        <v/>
      </c>
      <c r="AI50" s="159" t="str">
        <f>IF(AI49="","",VLOOKUP(AI49,'シフト記号表（従来型・ユニット型共通）'!$C$6:$L$47,10,FALSE))</f>
        <v/>
      </c>
      <c r="AJ50" s="160" t="str">
        <f>IF(AJ49="","",VLOOKUP(AJ49,'シフト記号表（従来型・ユニット型共通）'!$C$6:$L$47,10,FALSE))</f>
        <v/>
      </c>
      <c r="AK50" s="158" t="str">
        <f>IF(AK49="","",VLOOKUP(AK49,'シフト記号表（従来型・ユニット型共通）'!$C$6:$L$47,10,FALSE))</f>
        <v/>
      </c>
      <c r="AL50" s="159" t="str">
        <f>IF(AL49="","",VLOOKUP(AL49,'シフト記号表（従来型・ユニット型共通）'!$C$6:$L$47,10,FALSE))</f>
        <v/>
      </c>
      <c r="AM50" s="159" t="str">
        <f>IF(AM49="","",VLOOKUP(AM49,'シフト記号表（従来型・ユニット型共通）'!$C$6:$L$47,10,FALSE))</f>
        <v/>
      </c>
      <c r="AN50" s="159" t="str">
        <f>IF(AN49="","",VLOOKUP(AN49,'シフト記号表（従来型・ユニット型共通）'!$C$6:$L$47,10,FALSE))</f>
        <v/>
      </c>
      <c r="AO50" s="159" t="str">
        <f>IF(AO49="","",VLOOKUP(AO49,'シフト記号表（従来型・ユニット型共通）'!$C$6:$L$47,10,FALSE))</f>
        <v/>
      </c>
      <c r="AP50" s="159" t="str">
        <f>IF(AP49="","",VLOOKUP(AP49,'シフト記号表（従来型・ユニット型共通）'!$C$6:$L$47,10,FALSE))</f>
        <v/>
      </c>
      <c r="AQ50" s="160" t="str">
        <f>IF(AQ49="","",VLOOKUP(AQ49,'シフト記号表（従来型・ユニット型共通）'!$C$6:$L$47,10,FALSE))</f>
        <v/>
      </c>
      <c r="AR50" s="158" t="str">
        <f>IF(AR49="","",VLOOKUP(AR49,'シフト記号表（従来型・ユニット型共通）'!$C$6:$L$47,10,FALSE))</f>
        <v/>
      </c>
      <c r="AS50" s="159" t="str">
        <f>IF(AS49="","",VLOOKUP(AS49,'シフト記号表（従来型・ユニット型共通）'!$C$6:$L$47,10,FALSE))</f>
        <v/>
      </c>
      <c r="AT50" s="159" t="str">
        <f>IF(AT49="","",VLOOKUP(AT49,'シフト記号表（従来型・ユニット型共通）'!$C$6:$L$47,10,FALSE))</f>
        <v/>
      </c>
      <c r="AU50" s="159" t="str">
        <f>IF(AU49="","",VLOOKUP(AU49,'シフト記号表（従来型・ユニット型共通）'!$C$6:$L$47,10,FALSE))</f>
        <v/>
      </c>
      <c r="AV50" s="159" t="str">
        <f>IF(AV49="","",VLOOKUP(AV49,'シフト記号表（従来型・ユニット型共通）'!$C$6:$L$47,10,FALSE))</f>
        <v/>
      </c>
      <c r="AW50" s="159" t="str">
        <f>IF(AW49="","",VLOOKUP(AW49,'シフト記号表（従来型・ユニット型共通）'!$C$6:$L$47,10,FALSE))</f>
        <v/>
      </c>
      <c r="AX50" s="160" t="str">
        <f>IF(AX49="","",VLOOKUP(AX49,'シフト記号表（従来型・ユニット型共通）'!$C$6:$L$47,10,FALSE))</f>
        <v/>
      </c>
      <c r="AY50" s="158" t="str">
        <f>IF(AY49="","",VLOOKUP(AY49,'シフト記号表（従来型・ユニット型共通）'!$C$6:$L$47,10,FALSE))</f>
        <v/>
      </c>
      <c r="AZ50" s="159" t="str">
        <f>IF(AZ49="","",VLOOKUP(AZ49,'シフト記号表（従来型・ユニット型共通）'!$C$6:$L$47,10,FALSE))</f>
        <v/>
      </c>
      <c r="BA50" s="159" t="str">
        <f>IF(BA49="","",VLOOKUP(BA49,'シフト記号表（従来型・ユニット型共通）'!$C$6:$L$47,10,FALSE))</f>
        <v/>
      </c>
      <c r="BB50" s="1047">
        <f>IF($BE$3="４週",SUM(W50:AX50),IF($BE$3="暦月",SUM(W50:BA50),""))</f>
        <v>0</v>
      </c>
      <c r="BC50" s="1048"/>
      <c r="BD50" s="1049">
        <f>IF($BE$3="４週",BB50/4,IF($BE$3="暦月",(BB50/($BE$8/7)),""))</f>
        <v>0</v>
      </c>
      <c r="BE50" s="1048"/>
      <c r="BF50" s="1044"/>
      <c r="BG50" s="1045"/>
      <c r="BH50" s="1045"/>
      <c r="BI50" s="1045"/>
      <c r="BJ50" s="1046"/>
    </row>
    <row r="51" spans="2:62" ht="20.25" customHeight="1" x14ac:dyDescent="0.15">
      <c r="B51" s="1007">
        <f>B49+1</f>
        <v>18</v>
      </c>
      <c r="C51" s="1017"/>
      <c r="D51" s="1018"/>
      <c r="E51" s="153"/>
      <c r="F51" s="154"/>
      <c r="G51" s="153"/>
      <c r="H51" s="154"/>
      <c r="I51" s="1021"/>
      <c r="J51" s="1022"/>
      <c r="K51" s="1025"/>
      <c r="L51" s="1026"/>
      <c r="M51" s="1026"/>
      <c r="N51" s="1018"/>
      <c r="O51" s="986"/>
      <c r="P51" s="987"/>
      <c r="Q51" s="987"/>
      <c r="R51" s="987"/>
      <c r="S51" s="988"/>
      <c r="T51" s="173" t="s">
        <v>192</v>
      </c>
      <c r="V51" s="174"/>
      <c r="W51" s="166"/>
      <c r="X51" s="167"/>
      <c r="Y51" s="167"/>
      <c r="Z51" s="167"/>
      <c r="AA51" s="167"/>
      <c r="AB51" s="167"/>
      <c r="AC51" s="168"/>
      <c r="AD51" s="166"/>
      <c r="AE51" s="167"/>
      <c r="AF51" s="167"/>
      <c r="AG51" s="167"/>
      <c r="AH51" s="167"/>
      <c r="AI51" s="167"/>
      <c r="AJ51" s="168"/>
      <c r="AK51" s="166"/>
      <c r="AL51" s="167"/>
      <c r="AM51" s="167"/>
      <c r="AN51" s="167"/>
      <c r="AO51" s="167"/>
      <c r="AP51" s="167"/>
      <c r="AQ51" s="168"/>
      <c r="AR51" s="166"/>
      <c r="AS51" s="167"/>
      <c r="AT51" s="167"/>
      <c r="AU51" s="167"/>
      <c r="AV51" s="167"/>
      <c r="AW51" s="167"/>
      <c r="AX51" s="168"/>
      <c r="AY51" s="166"/>
      <c r="AZ51" s="167"/>
      <c r="BA51" s="169"/>
      <c r="BB51" s="992"/>
      <c r="BC51" s="993"/>
      <c r="BD51" s="994"/>
      <c r="BE51" s="995"/>
      <c r="BF51" s="996"/>
      <c r="BG51" s="997"/>
      <c r="BH51" s="997"/>
      <c r="BI51" s="997"/>
      <c r="BJ51" s="998"/>
    </row>
    <row r="52" spans="2:62" ht="20.25" customHeight="1" x14ac:dyDescent="0.15">
      <c r="B52" s="1035"/>
      <c r="C52" s="1050"/>
      <c r="D52" s="1051"/>
      <c r="E52" s="153"/>
      <c r="F52" s="154">
        <f>C51</f>
        <v>0</v>
      </c>
      <c r="G52" s="153"/>
      <c r="H52" s="154">
        <f>I51</f>
        <v>0</v>
      </c>
      <c r="I52" s="1052"/>
      <c r="J52" s="1053"/>
      <c r="K52" s="1054"/>
      <c r="L52" s="1055"/>
      <c r="M52" s="1055"/>
      <c r="N52" s="1051"/>
      <c r="O52" s="986"/>
      <c r="P52" s="987"/>
      <c r="Q52" s="987"/>
      <c r="R52" s="987"/>
      <c r="S52" s="988"/>
      <c r="T52" s="170" t="s">
        <v>195</v>
      </c>
      <c r="U52" s="171"/>
      <c r="V52" s="172"/>
      <c r="W52" s="158" t="str">
        <f>IF(W51="","",VLOOKUP(W51,'シフト記号表（従来型・ユニット型共通）'!$C$6:$L$47,10,FALSE))</f>
        <v/>
      </c>
      <c r="X52" s="159" t="str">
        <f>IF(X51="","",VLOOKUP(X51,'シフト記号表（従来型・ユニット型共通）'!$C$6:$L$47,10,FALSE))</f>
        <v/>
      </c>
      <c r="Y52" s="159" t="str">
        <f>IF(Y51="","",VLOOKUP(Y51,'シフト記号表（従来型・ユニット型共通）'!$C$6:$L$47,10,FALSE))</f>
        <v/>
      </c>
      <c r="Z52" s="159" t="str">
        <f>IF(Z51="","",VLOOKUP(Z51,'シフト記号表（従来型・ユニット型共通）'!$C$6:$L$47,10,FALSE))</f>
        <v/>
      </c>
      <c r="AA52" s="159" t="str">
        <f>IF(AA51="","",VLOOKUP(AA51,'シフト記号表（従来型・ユニット型共通）'!$C$6:$L$47,10,FALSE))</f>
        <v/>
      </c>
      <c r="AB52" s="159" t="str">
        <f>IF(AB51="","",VLOOKUP(AB51,'シフト記号表（従来型・ユニット型共通）'!$C$6:$L$47,10,FALSE))</f>
        <v/>
      </c>
      <c r="AC52" s="160" t="str">
        <f>IF(AC51="","",VLOOKUP(AC51,'シフト記号表（従来型・ユニット型共通）'!$C$6:$L$47,10,FALSE))</f>
        <v/>
      </c>
      <c r="AD52" s="158" t="str">
        <f>IF(AD51="","",VLOOKUP(AD51,'シフト記号表（従来型・ユニット型共通）'!$C$6:$L$47,10,FALSE))</f>
        <v/>
      </c>
      <c r="AE52" s="159" t="str">
        <f>IF(AE51="","",VLOOKUP(AE51,'シフト記号表（従来型・ユニット型共通）'!$C$6:$L$47,10,FALSE))</f>
        <v/>
      </c>
      <c r="AF52" s="159" t="str">
        <f>IF(AF51="","",VLOOKUP(AF51,'シフト記号表（従来型・ユニット型共通）'!$C$6:$L$47,10,FALSE))</f>
        <v/>
      </c>
      <c r="AG52" s="159" t="str">
        <f>IF(AG51="","",VLOOKUP(AG51,'シフト記号表（従来型・ユニット型共通）'!$C$6:$L$47,10,FALSE))</f>
        <v/>
      </c>
      <c r="AH52" s="159" t="str">
        <f>IF(AH51="","",VLOOKUP(AH51,'シフト記号表（従来型・ユニット型共通）'!$C$6:$L$47,10,FALSE))</f>
        <v/>
      </c>
      <c r="AI52" s="159" t="str">
        <f>IF(AI51="","",VLOOKUP(AI51,'シフト記号表（従来型・ユニット型共通）'!$C$6:$L$47,10,FALSE))</f>
        <v/>
      </c>
      <c r="AJ52" s="160" t="str">
        <f>IF(AJ51="","",VLOOKUP(AJ51,'シフト記号表（従来型・ユニット型共通）'!$C$6:$L$47,10,FALSE))</f>
        <v/>
      </c>
      <c r="AK52" s="158" t="str">
        <f>IF(AK51="","",VLOOKUP(AK51,'シフト記号表（従来型・ユニット型共通）'!$C$6:$L$47,10,FALSE))</f>
        <v/>
      </c>
      <c r="AL52" s="159" t="str">
        <f>IF(AL51="","",VLOOKUP(AL51,'シフト記号表（従来型・ユニット型共通）'!$C$6:$L$47,10,FALSE))</f>
        <v/>
      </c>
      <c r="AM52" s="159" t="str">
        <f>IF(AM51="","",VLOOKUP(AM51,'シフト記号表（従来型・ユニット型共通）'!$C$6:$L$47,10,FALSE))</f>
        <v/>
      </c>
      <c r="AN52" s="159" t="str">
        <f>IF(AN51="","",VLOOKUP(AN51,'シフト記号表（従来型・ユニット型共通）'!$C$6:$L$47,10,FALSE))</f>
        <v/>
      </c>
      <c r="AO52" s="159" t="str">
        <f>IF(AO51="","",VLOOKUP(AO51,'シフト記号表（従来型・ユニット型共通）'!$C$6:$L$47,10,FALSE))</f>
        <v/>
      </c>
      <c r="AP52" s="159" t="str">
        <f>IF(AP51="","",VLOOKUP(AP51,'シフト記号表（従来型・ユニット型共通）'!$C$6:$L$47,10,FALSE))</f>
        <v/>
      </c>
      <c r="AQ52" s="160" t="str">
        <f>IF(AQ51="","",VLOOKUP(AQ51,'シフト記号表（従来型・ユニット型共通）'!$C$6:$L$47,10,FALSE))</f>
        <v/>
      </c>
      <c r="AR52" s="158" t="str">
        <f>IF(AR51="","",VLOOKUP(AR51,'シフト記号表（従来型・ユニット型共通）'!$C$6:$L$47,10,FALSE))</f>
        <v/>
      </c>
      <c r="AS52" s="159" t="str">
        <f>IF(AS51="","",VLOOKUP(AS51,'シフト記号表（従来型・ユニット型共通）'!$C$6:$L$47,10,FALSE))</f>
        <v/>
      </c>
      <c r="AT52" s="159" t="str">
        <f>IF(AT51="","",VLOOKUP(AT51,'シフト記号表（従来型・ユニット型共通）'!$C$6:$L$47,10,FALSE))</f>
        <v/>
      </c>
      <c r="AU52" s="159" t="str">
        <f>IF(AU51="","",VLOOKUP(AU51,'シフト記号表（従来型・ユニット型共通）'!$C$6:$L$47,10,FALSE))</f>
        <v/>
      </c>
      <c r="AV52" s="159" t="str">
        <f>IF(AV51="","",VLOOKUP(AV51,'シフト記号表（従来型・ユニット型共通）'!$C$6:$L$47,10,FALSE))</f>
        <v/>
      </c>
      <c r="AW52" s="159" t="str">
        <f>IF(AW51="","",VLOOKUP(AW51,'シフト記号表（従来型・ユニット型共通）'!$C$6:$L$47,10,FALSE))</f>
        <v/>
      </c>
      <c r="AX52" s="160" t="str">
        <f>IF(AX51="","",VLOOKUP(AX51,'シフト記号表（従来型・ユニット型共通）'!$C$6:$L$47,10,FALSE))</f>
        <v/>
      </c>
      <c r="AY52" s="158" t="str">
        <f>IF(AY51="","",VLOOKUP(AY51,'シフト記号表（従来型・ユニット型共通）'!$C$6:$L$47,10,FALSE))</f>
        <v/>
      </c>
      <c r="AZ52" s="159" t="str">
        <f>IF(AZ51="","",VLOOKUP(AZ51,'シフト記号表（従来型・ユニット型共通）'!$C$6:$L$47,10,FALSE))</f>
        <v/>
      </c>
      <c r="BA52" s="159" t="str">
        <f>IF(BA51="","",VLOOKUP(BA51,'シフト記号表（従来型・ユニット型共通）'!$C$6:$L$47,10,FALSE))</f>
        <v/>
      </c>
      <c r="BB52" s="1047">
        <f>IF($BE$3="４週",SUM(W52:AX52),IF($BE$3="暦月",SUM(W52:BA52),""))</f>
        <v>0</v>
      </c>
      <c r="BC52" s="1048"/>
      <c r="BD52" s="1049">
        <f>IF($BE$3="４週",BB52/4,IF($BE$3="暦月",(BB52/($BE$8/7)),""))</f>
        <v>0</v>
      </c>
      <c r="BE52" s="1048"/>
      <c r="BF52" s="1044"/>
      <c r="BG52" s="1045"/>
      <c r="BH52" s="1045"/>
      <c r="BI52" s="1045"/>
      <c r="BJ52" s="1046"/>
    </row>
    <row r="53" spans="2:62" ht="20.25" customHeight="1" x14ac:dyDescent="0.15">
      <c r="B53" s="1007">
        <f>B51+1</f>
        <v>19</v>
      </c>
      <c r="C53" s="1017"/>
      <c r="D53" s="1018"/>
      <c r="E53" s="161"/>
      <c r="F53" s="162"/>
      <c r="G53" s="161"/>
      <c r="H53" s="162"/>
      <c r="I53" s="1021"/>
      <c r="J53" s="1022"/>
      <c r="K53" s="1025"/>
      <c r="L53" s="1026"/>
      <c r="M53" s="1026"/>
      <c r="N53" s="1018"/>
      <c r="O53" s="986"/>
      <c r="P53" s="987"/>
      <c r="Q53" s="987"/>
      <c r="R53" s="987"/>
      <c r="S53" s="988"/>
      <c r="T53" s="163" t="s">
        <v>192</v>
      </c>
      <c r="U53" s="164"/>
      <c r="V53" s="165"/>
      <c r="W53" s="166"/>
      <c r="X53" s="167"/>
      <c r="Y53" s="167"/>
      <c r="Z53" s="167"/>
      <c r="AA53" s="167"/>
      <c r="AB53" s="167"/>
      <c r="AC53" s="168"/>
      <c r="AD53" s="166"/>
      <c r="AE53" s="167"/>
      <c r="AF53" s="167"/>
      <c r="AG53" s="167"/>
      <c r="AH53" s="167"/>
      <c r="AI53" s="167"/>
      <c r="AJ53" s="168"/>
      <c r="AK53" s="166"/>
      <c r="AL53" s="167"/>
      <c r="AM53" s="167"/>
      <c r="AN53" s="167"/>
      <c r="AO53" s="167"/>
      <c r="AP53" s="167"/>
      <c r="AQ53" s="168"/>
      <c r="AR53" s="166"/>
      <c r="AS53" s="167"/>
      <c r="AT53" s="167"/>
      <c r="AU53" s="167"/>
      <c r="AV53" s="167"/>
      <c r="AW53" s="167"/>
      <c r="AX53" s="168"/>
      <c r="AY53" s="166"/>
      <c r="AZ53" s="167"/>
      <c r="BA53" s="169"/>
      <c r="BB53" s="992"/>
      <c r="BC53" s="993"/>
      <c r="BD53" s="994"/>
      <c r="BE53" s="995"/>
      <c r="BF53" s="996"/>
      <c r="BG53" s="997"/>
      <c r="BH53" s="997"/>
      <c r="BI53" s="997"/>
      <c r="BJ53" s="998"/>
    </row>
    <row r="54" spans="2:62" ht="20.25" customHeight="1" x14ac:dyDescent="0.15">
      <c r="B54" s="1035"/>
      <c r="C54" s="1050"/>
      <c r="D54" s="1051"/>
      <c r="E54" s="153"/>
      <c r="F54" s="154">
        <f>C53</f>
        <v>0</v>
      </c>
      <c r="G54" s="153"/>
      <c r="H54" s="154">
        <f>I53</f>
        <v>0</v>
      </c>
      <c r="I54" s="1052"/>
      <c r="J54" s="1053"/>
      <c r="K54" s="1054"/>
      <c r="L54" s="1055"/>
      <c r="M54" s="1055"/>
      <c r="N54" s="1051"/>
      <c r="O54" s="986"/>
      <c r="P54" s="987"/>
      <c r="Q54" s="987"/>
      <c r="R54" s="987"/>
      <c r="S54" s="988"/>
      <c r="T54" s="170" t="s">
        <v>195</v>
      </c>
      <c r="U54" s="156"/>
      <c r="V54" s="157"/>
      <c r="W54" s="158" t="str">
        <f>IF(W53="","",VLOOKUP(W53,'シフト記号表（従来型・ユニット型共通）'!$C$6:$L$47,10,FALSE))</f>
        <v/>
      </c>
      <c r="X54" s="159" t="str">
        <f>IF(X53="","",VLOOKUP(X53,'シフト記号表（従来型・ユニット型共通）'!$C$6:$L$47,10,FALSE))</f>
        <v/>
      </c>
      <c r="Y54" s="159" t="str">
        <f>IF(Y53="","",VLOOKUP(Y53,'シフト記号表（従来型・ユニット型共通）'!$C$6:$L$47,10,FALSE))</f>
        <v/>
      </c>
      <c r="Z54" s="159" t="str">
        <f>IF(Z53="","",VLOOKUP(Z53,'シフト記号表（従来型・ユニット型共通）'!$C$6:$L$47,10,FALSE))</f>
        <v/>
      </c>
      <c r="AA54" s="159" t="str">
        <f>IF(AA53="","",VLOOKUP(AA53,'シフト記号表（従来型・ユニット型共通）'!$C$6:$L$47,10,FALSE))</f>
        <v/>
      </c>
      <c r="AB54" s="159" t="str">
        <f>IF(AB53="","",VLOOKUP(AB53,'シフト記号表（従来型・ユニット型共通）'!$C$6:$L$47,10,FALSE))</f>
        <v/>
      </c>
      <c r="AC54" s="160" t="str">
        <f>IF(AC53="","",VLOOKUP(AC53,'シフト記号表（従来型・ユニット型共通）'!$C$6:$L$47,10,FALSE))</f>
        <v/>
      </c>
      <c r="AD54" s="158" t="str">
        <f>IF(AD53="","",VLOOKUP(AD53,'シフト記号表（従来型・ユニット型共通）'!$C$6:$L$47,10,FALSE))</f>
        <v/>
      </c>
      <c r="AE54" s="159" t="str">
        <f>IF(AE53="","",VLOOKUP(AE53,'シフト記号表（従来型・ユニット型共通）'!$C$6:$L$47,10,FALSE))</f>
        <v/>
      </c>
      <c r="AF54" s="159" t="str">
        <f>IF(AF53="","",VLOOKUP(AF53,'シフト記号表（従来型・ユニット型共通）'!$C$6:$L$47,10,FALSE))</f>
        <v/>
      </c>
      <c r="AG54" s="159" t="str">
        <f>IF(AG53="","",VLOOKUP(AG53,'シフト記号表（従来型・ユニット型共通）'!$C$6:$L$47,10,FALSE))</f>
        <v/>
      </c>
      <c r="AH54" s="159" t="str">
        <f>IF(AH53="","",VLOOKUP(AH53,'シフト記号表（従来型・ユニット型共通）'!$C$6:$L$47,10,FALSE))</f>
        <v/>
      </c>
      <c r="AI54" s="159" t="str">
        <f>IF(AI53="","",VLOOKUP(AI53,'シフト記号表（従来型・ユニット型共通）'!$C$6:$L$47,10,FALSE))</f>
        <v/>
      </c>
      <c r="AJ54" s="160" t="str">
        <f>IF(AJ53="","",VLOOKUP(AJ53,'シフト記号表（従来型・ユニット型共通）'!$C$6:$L$47,10,FALSE))</f>
        <v/>
      </c>
      <c r="AK54" s="158" t="str">
        <f>IF(AK53="","",VLOOKUP(AK53,'シフト記号表（従来型・ユニット型共通）'!$C$6:$L$47,10,FALSE))</f>
        <v/>
      </c>
      <c r="AL54" s="159" t="str">
        <f>IF(AL53="","",VLOOKUP(AL53,'シフト記号表（従来型・ユニット型共通）'!$C$6:$L$47,10,FALSE))</f>
        <v/>
      </c>
      <c r="AM54" s="159" t="str">
        <f>IF(AM53="","",VLOOKUP(AM53,'シフト記号表（従来型・ユニット型共通）'!$C$6:$L$47,10,FALSE))</f>
        <v/>
      </c>
      <c r="AN54" s="159" t="str">
        <f>IF(AN53="","",VLOOKUP(AN53,'シフト記号表（従来型・ユニット型共通）'!$C$6:$L$47,10,FALSE))</f>
        <v/>
      </c>
      <c r="AO54" s="159" t="str">
        <f>IF(AO53="","",VLOOKUP(AO53,'シフト記号表（従来型・ユニット型共通）'!$C$6:$L$47,10,FALSE))</f>
        <v/>
      </c>
      <c r="AP54" s="159" t="str">
        <f>IF(AP53="","",VLOOKUP(AP53,'シフト記号表（従来型・ユニット型共通）'!$C$6:$L$47,10,FALSE))</f>
        <v/>
      </c>
      <c r="AQ54" s="160" t="str">
        <f>IF(AQ53="","",VLOOKUP(AQ53,'シフト記号表（従来型・ユニット型共通）'!$C$6:$L$47,10,FALSE))</f>
        <v/>
      </c>
      <c r="AR54" s="158" t="str">
        <f>IF(AR53="","",VLOOKUP(AR53,'シフト記号表（従来型・ユニット型共通）'!$C$6:$L$47,10,FALSE))</f>
        <v/>
      </c>
      <c r="AS54" s="159" t="str">
        <f>IF(AS53="","",VLOOKUP(AS53,'シフト記号表（従来型・ユニット型共通）'!$C$6:$L$47,10,FALSE))</f>
        <v/>
      </c>
      <c r="AT54" s="159" t="str">
        <f>IF(AT53="","",VLOOKUP(AT53,'シフト記号表（従来型・ユニット型共通）'!$C$6:$L$47,10,FALSE))</f>
        <v/>
      </c>
      <c r="AU54" s="159" t="str">
        <f>IF(AU53="","",VLOOKUP(AU53,'シフト記号表（従来型・ユニット型共通）'!$C$6:$L$47,10,FALSE))</f>
        <v/>
      </c>
      <c r="AV54" s="159" t="str">
        <f>IF(AV53="","",VLOOKUP(AV53,'シフト記号表（従来型・ユニット型共通）'!$C$6:$L$47,10,FALSE))</f>
        <v/>
      </c>
      <c r="AW54" s="159" t="str">
        <f>IF(AW53="","",VLOOKUP(AW53,'シフト記号表（従来型・ユニット型共通）'!$C$6:$L$47,10,FALSE))</f>
        <v/>
      </c>
      <c r="AX54" s="160" t="str">
        <f>IF(AX53="","",VLOOKUP(AX53,'シフト記号表（従来型・ユニット型共通）'!$C$6:$L$47,10,FALSE))</f>
        <v/>
      </c>
      <c r="AY54" s="158" t="str">
        <f>IF(AY53="","",VLOOKUP(AY53,'シフト記号表（従来型・ユニット型共通）'!$C$6:$L$47,10,FALSE))</f>
        <v/>
      </c>
      <c r="AZ54" s="159" t="str">
        <f>IF(AZ53="","",VLOOKUP(AZ53,'シフト記号表（従来型・ユニット型共通）'!$C$6:$L$47,10,FALSE))</f>
        <v/>
      </c>
      <c r="BA54" s="159" t="str">
        <f>IF(BA53="","",VLOOKUP(BA53,'シフト記号表（従来型・ユニット型共通）'!$C$6:$L$47,10,FALSE))</f>
        <v/>
      </c>
      <c r="BB54" s="1047">
        <f>IF($BE$3="４週",SUM(W54:AX54),IF($BE$3="暦月",SUM(W54:BA54),""))</f>
        <v>0</v>
      </c>
      <c r="BC54" s="1048"/>
      <c r="BD54" s="1049">
        <f>IF($BE$3="４週",BB54/4,IF($BE$3="暦月",(BB54/($BE$8/7)),""))</f>
        <v>0</v>
      </c>
      <c r="BE54" s="1048"/>
      <c r="BF54" s="1044"/>
      <c r="BG54" s="1045"/>
      <c r="BH54" s="1045"/>
      <c r="BI54" s="1045"/>
      <c r="BJ54" s="1046"/>
    </row>
    <row r="55" spans="2:62" ht="20.25" customHeight="1" x14ac:dyDescent="0.15">
      <c r="B55" s="1007">
        <f>B53+1</f>
        <v>20</v>
      </c>
      <c r="C55" s="1017"/>
      <c r="D55" s="1018"/>
      <c r="E55" s="161"/>
      <c r="F55" s="162"/>
      <c r="G55" s="161"/>
      <c r="H55" s="162"/>
      <c r="I55" s="1021"/>
      <c r="J55" s="1022"/>
      <c r="K55" s="1025"/>
      <c r="L55" s="1026"/>
      <c r="M55" s="1026"/>
      <c r="N55" s="1018"/>
      <c r="O55" s="986"/>
      <c r="P55" s="987"/>
      <c r="Q55" s="987"/>
      <c r="R55" s="987"/>
      <c r="S55" s="988"/>
      <c r="T55" s="163" t="s">
        <v>192</v>
      </c>
      <c r="U55" s="164"/>
      <c r="V55" s="165"/>
      <c r="W55" s="166"/>
      <c r="X55" s="167"/>
      <c r="Y55" s="167"/>
      <c r="Z55" s="167"/>
      <c r="AA55" s="167"/>
      <c r="AB55" s="167"/>
      <c r="AC55" s="168"/>
      <c r="AD55" s="166"/>
      <c r="AE55" s="167"/>
      <c r="AF55" s="167"/>
      <c r="AG55" s="167"/>
      <c r="AH55" s="167"/>
      <c r="AI55" s="167"/>
      <c r="AJ55" s="168"/>
      <c r="AK55" s="166"/>
      <c r="AL55" s="167"/>
      <c r="AM55" s="167"/>
      <c r="AN55" s="167"/>
      <c r="AO55" s="167"/>
      <c r="AP55" s="167"/>
      <c r="AQ55" s="168"/>
      <c r="AR55" s="166"/>
      <c r="AS55" s="167"/>
      <c r="AT55" s="167"/>
      <c r="AU55" s="167"/>
      <c r="AV55" s="167"/>
      <c r="AW55" s="167"/>
      <c r="AX55" s="168"/>
      <c r="AY55" s="166"/>
      <c r="AZ55" s="167"/>
      <c r="BA55" s="169"/>
      <c r="BB55" s="992"/>
      <c r="BC55" s="993"/>
      <c r="BD55" s="994"/>
      <c r="BE55" s="995"/>
      <c r="BF55" s="996"/>
      <c r="BG55" s="997"/>
      <c r="BH55" s="997"/>
      <c r="BI55" s="997"/>
      <c r="BJ55" s="998"/>
    </row>
    <row r="56" spans="2:62" ht="20.25" customHeight="1" x14ac:dyDescent="0.15">
      <c r="B56" s="1035"/>
      <c r="C56" s="1050"/>
      <c r="D56" s="1051"/>
      <c r="E56" s="153"/>
      <c r="F56" s="154">
        <f>C55</f>
        <v>0</v>
      </c>
      <c r="G56" s="153"/>
      <c r="H56" s="154">
        <f>I55</f>
        <v>0</v>
      </c>
      <c r="I56" s="1052"/>
      <c r="J56" s="1053"/>
      <c r="K56" s="1054"/>
      <c r="L56" s="1055"/>
      <c r="M56" s="1055"/>
      <c r="N56" s="1051"/>
      <c r="O56" s="986"/>
      <c r="P56" s="987"/>
      <c r="Q56" s="987"/>
      <c r="R56" s="987"/>
      <c r="S56" s="988"/>
      <c r="T56" s="170" t="s">
        <v>195</v>
      </c>
      <c r="U56" s="171"/>
      <c r="V56" s="172"/>
      <c r="W56" s="158" t="str">
        <f>IF(W55="","",VLOOKUP(W55,'シフト記号表（従来型・ユニット型共通）'!$C$6:$L$47,10,FALSE))</f>
        <v/>
      </c>
      <c r="X56" s="159" t="str">
        <f>IF(X55="","",VLOOKUP(X55,'シフト記号表（従来型・ユニット型共通）'!$C$6:$L$47,10,FALSE))</f>
        <v/>
      </c>
      <c r="Y56" s="159" t="str">
        <f>IF(Y55="","",VLOOKUP(Y55,'シフト記号表（従来型・ユニット型共通）'!$C$6:$L$47,10,FALSE))</f>
        <v/>
      </c>
      <c r="Z56" s="159" t="str">
        <f>IF(Z55="","",VLOOKUP(Z55,'シフト記号表（従来型・ユニット型共通）'!$C$6:$L$47,10,FALSE))</f>
        <v/>
      </c>
      <c r="AA56" s="159" t="str">
        <f>IF(AA55="","",VLOOKUP(AA55,'シフト記号表（従来型・ユニット型共通）'!$C$6:$L$47,10,FALSE))</f>
        <v/>
      </c>
      <c r="AB56" s="159" t="str">
        <f>IF(AB55="","",VLOOKUP(AB55,'シフト記号表（従来型・ユニット型共通）'!$C$6:$L$47,10,FALSE))</f>
        <v/>
      </c>
      <c r="AC56" s="160" t="str">
        <f>IF(AC55="","",VLOOKUP(AC55,'シフト記号表（従来型・ユニット型共通）'!$C$6:$L$47,10,FALSE))</f>
        <v/>
      </c>
      <c r="AD56" s="158" t="str">
        <f>IF(AD55="","",VLOOKUP(AD55,'シフト記号表（従来型・ユニット型共通）'!$C$6:$L$47,10,FALSE))</f>
        <v/>
      </c>
      <c r="AE56" s="159" t="str">
        <f>IF(AE55="","",VLOOKUP(AE55,'シフト記号表（従来型・ユニット型共通）'!$C$6:$L$47,10,FALSE))</f>
        <v/>
      </c>
      <c r="AF56" s="159" t="str">
        <f>IF(AF55="","",VLOOKUP(AF55,'シフト記号表（従来型・ユニット型共通）'!$C$6:$L$47,10,FALSE))</f>
        <v/>
      </c>
      <c r="AG56" s="159" t="str">
        <f>IF(AG55="","",VLOOKUP(AG55,'シフト記号表（従来型・ユニット型共通）'!$C$6:$L$47,10,FALSE))</f>
        <v/>
      </c>
      <c r="AH56" s="159" t="str">
        <f>IF(AH55="","",VLOOKUP(AH55,'シフト記号表（従来型・ユニット型共通）'!$C$6:$L$47,10,FALSE))</f>
        <v/>
      </c>
      <c r="AI56" s="159" t="str">
        <f>IF(AI55="","",VLOOKUP(AI55,'シフト記号表（従来型・ユニット型共通）'!$C$6:$L$47,10,FALSE))</f>
        <v/>
      </c>
      <c r="AJ56" s="160" t="str">
        <f>IF(AJ55="","",VLOOKUP(AJ55,'シフト記号表（従来型・ユニット型共通）'!$C$6:$L$47,10,FALSE))</f>
        <v/>
      </c>
      <c r="AK56" s="158" t="str">
        <f>IF(AK55="","",VLOOKUP(AK55,'シフト記号表（従来型・ユニット型共通）'!$C$6:$L$47,10,FALSE))</f>
        <v/>
      </c>
      <c r="AL56" s="159" t="str">
        <f>IF(AL55="","",VLOOKUP(AL55,'シフト記号表（従来型・ユニット型共通）'!$C$6:$L$47,10,FALSE))</f>
        <v/>
      </c>
      <c r="AM56" s="159" t="str">
        <f>IF(AM55="","",VLOOKUP(AM55,'シフト記号表（従来型・ユニット型共通）'!$C$6:$L$47,10,FALSE))</f>
        <v/>
      </c>
      <c r="AN56" s="159" t="str">
        <f>IF(AN55="","",VLOOKUP(AN55,'シフト記号表（従来型・ユニット型共通）'!$C$6:$L$47,10,FALSE))</f>
        <v/>
      </c>
      <c r="AO56" s="159" t="str">
        <f>IF(AO55="","",VLOOKUP(AO55,'シフト記号表（従来型・ユニット型共通）'!$C$6:$L$47,10,FALSE))</f>
        <v/>
      </c>
      <c r="AP56" s="159" t="str">
        <f>IF(AP55="","",VLOOKUP(AP55,'シフト記号表（従来型・ユニット型共通）'!$C$6:$L$47,10,FALSE))</f>
        <v/>
      </c>
      <c r="AQ56" s="160" t="str">
        <f>IF(AQ55="","",VLOOKUP(AQ55,'シフト記号表（従来型・ユニット型共通）'!$C$6:$L$47,10,FALSE))</f>
        <v/>
      </c>
      <c r="AR56" s="158" t="str">
        <f>IF(AR55="","",VLOOKUP(AR55,'シフト記号表（従来型・ユニット型共通）'!$C$6:$L$47,10,FALSE))</f>
        <v/>
      </c>
      <c r="AS56" s="159" t="str">
        <f>IF(AS55="","",VLOOKUP(AS55,'シフト記号表（従来型・ユニット型共通）'!$C$6:$L$47,10,FALSE))</f>
        <v/>
      </c>
      <c r="AT56" s="159" t="str">
        <f>IF(AT55="","",VLOOKUP(AT55,'シフト記号表（従来型・ユニット型共通）'!$C$6:$L$47,10,FALSE))</f>
        <v/>
      </c>
      <c r="AU56" s="159" t="str">
        <f>IF(AU55="","",VLOOKUP(AU55,'シフト記号表（従来型・ユニット型共通）'!$C$6:$L$47,10,FALSE))</f>
        <v/>
      </c>
      <c r="AV56" s="159" t="str">
        <f>IF(AV55="","",VLOOKUP(AV55,'シフト記号表（従来型・ユニット型共通）'!$C$6:$L$47,10,FALSE))</f>
        <v/>
      </c>
      <c r="AW56" s="159" t="str">
        <f>IF(AW55="","",VLOOKUP(AW55,'シフト記号表（従来型・ユニット型共通）'!$C$6:$L$47,10,FALSE))</f>
        <v/>
      </c>
      <c r="AX56" s="160" t="str">
        <f>IF(AX55="","",VLOOKUP(AX55,'シフト記号表（従来型・ユニット型共通）'!$C$6:$L$47,10,FALSE))</f>
        <v/>
      </c>
      <c r="AY56" s="158" t="str">
        <f>IF(AY55="","",VLOOKUP(AY55,'シフト記号表（従来型・ユニット型共通）'!$C$6:$L$47,10,FALSE))</f>
        <v/>
      </c>
      <c r="AZ56" s="159" t="str">
        <f>IF(AZ55="","",VLOOKUP(AZ55,'シフト記号表（従来型・ユニット型共通）'!$C$6:$L$47,10,FALSE))</f>
        <v/>
      </c>
      <c r="BA56" s="159" t="str">
        <f>IF(BA55="","",VLOOKUP(BA55,'シフト記号表（従来型・ユニット型共通）'!$C$6:$L$47,10,FALSE))</f>
        <v/>
      </c>
      <c r="BB56" s="1047">
        <f>IF($BE$3="４週",SUM(W56:AX56),IF($BE$3="暦月",SUM(W56:BA56),""))</f>
        <v>0</v>
      </c>
      <c r="BC56" s="1048"/>
      <c r="BD56" s="1049">
        <f>IF($BE$3="４週",BB56/4,IF($BE$3="暦月",(BB56/($BE$8/7)),""))</f>
        <v>0</v>
      </c>
      <c r="BE56" s="1048"/>
      <c r="BF56" s="1044"/>
      <c r="BG56" s="1045"/>
      <c r="BH56" s="1045"/>
      <c r="BI56" s="1045"/>
      <c r="BJ56" s="1046"/>
    </row>
    <row r="57" spans="2:62" ht="20.25" customHeight="1" x14ac:dyDescent="0.15">
      <c r="B57" s="1007">
        <f>B55+1</f>
        <v>21</v>
      </c>
      <c r="C57" s="1017"/>
      <c r="D57" s="1018"/>
      <c r="E57" s="153"/>
      <c r="F57" s="154"/>
      <c r="G57" s="153"/>
      <c r="H57" s="154"/>
      <c r="I57" s="1021"/>
      <c r="J57" s="1022"/>
      <c r="K57" s="1025"/>
      <c r="L57" s="1026"/>
      <c r="M57" s="1026"/>
      <c r="N57" s="1018"/>
      <c r="O57" s="986"/>
      <c r="P57" s="987"/>
      <c r="Q57" s="987"/>
      <c r="R57" s="987"/>
      <c r="S57" s="988"/>
      <c r="T57" s="173" t="s">
        <v>192</v>
      </c>
      <c r="V57" s="174"/>
      <c r="W57" s="166"/>
      <c r="X57" s="167"/>
      <c r="Y57" s="167"/>
      <c r="Z57" s="167"/>
      <c r="AA57" s="167"/>
      <c r="AB57" s="167"/>
      <c r="AC57" s="168"/>
      <c r="AD57" s="166"/>
      <c r="AE57" s="167"/>
      <c r="AF57" s="167"/>
      <c r="AG57" s="167"/>
      <c r="AH57" s="167"/>
      <c r="AI57" s="167"/>
      <c r="AJ57" s="168"/>
      <c r="AK57" s="166"/>
      <c r="AL57" s="167"/>
      <c r="AM57" s="167"/>
      <c r="AN57" s="167"/>
      <c r="AO57" s="167"/>
      <c r="AP57" s="167"/>
      <c r="AQ57" s="168"/>
      <c r="AR57" s="166"/>
      <c r="AS57" s="167"/>
      <c r="AT57" s="167"/>
      <c r="AU57" s="167"/>
      <c r="AV57" s="167"/>
      <c r="AW57" s="167"/>
      <c r="AX57" s="168"/>
      <c r="AY57" s="166"/>
      <c r="AZ57" s="167"/>
      <c r="BA57" s="169"/>
      <c r="BB57" s="992"/>
      <c r="BC57" s="993"/>
      <c r="BD57" s="994"/>
      <c r="BE57" s="995"/>
      <c r="BF57" s="996"/>
      <c r="BG57" s="997"/>
      <c r="BH57" s="997"/>
      <c r="BI57" s="997"/>
      <c r="BJ57" s="998"/>
    </row>
    <row r="58" spans="2:62" ht="20.25" customHeight="1" x14ac:dyDescent="0.15">
      <c r="B58" s="1035"/>
      <c r="C58" s="1050"/>
      <c r="D58" s="1051"/>
      <c r="E58" s="153"/>
      <c r="F58" s="154">
        <f>C57</f>
        <v>0</v>
      </c>
      <c r="G58" s="153"/>
      <c r="H58" s="154">
        <f>I57</f>
        <v>0</v>
      </c>
      <c r="I58" s="1052"/>
      <c r="J58" s="1053"/>
      <c r="K58" s="1054"/>
      <c r="L58" s="1055"/>
      <c r="M58" s="1055"/>
      <c r="N58" s="1051"/>
      <c r="O58" s="986"/>
      <c r="P58" s="987"/>
      <c r="Q58" s="987"/>
      <c r="R58" s="987"/>
      <c r="S58" s="988"/>
      <c r="T58" s="170" t="s">
        <v>195</v>
      </c>
      <c r="U58" s="171"/>
      <c r="V58" s="172"/>
      <c r="W58" s="158" t="str">
        <f>IF(W57="","",VLOOKUP(W57,'シフト記号表（従来型・ユニット型共通）'!$C$6:$L$47,10,FALSE))</f>
        <v/>
      </c>
      <c r="X58" s="159" t="str">
        <f>IF(X57="","",VLOOKUP(X57,'シフト記号表（従来型・ユニット型共通）'!$C$6:$L$47,10,FALSE))</f>
        <v/>
      </c>
      <c r="Y58" s="159" t="str">
        <f>IF(Y57="","",VLOOKUP(Y57,'シフト記号表（従来型・ユニット型共通）'!$C$6:$L$47,10,FALSE))</f>
        <v/>
      </c>
      <c r="Z58" s="159" t="str">
        <f>IF(Z57="","",VLOOKUP(Z57,'シフト記号表（従来型・ユニット型共通）'!$C$6:$L$47,10,FALSE))</f>
        <v/>
      </c>
      <c r="AA58" s="159" t="str">
        <f>IF(AA57="","",VLOOKUP(AA57,'シフト記号表（従来型・ユニット型共通）'!$C$6:$L$47,10,FALSE))</f>
        <v/>
      </c>
      <c r="AB58" s="159" t="str">
        <f>IF(AB57="","",VLOOKUP(AB57,'シフト記号表（従来型・ユニット型共通）'!$C$6:$L$47,10,FALSE))</f>
        <v/>
      </c>
      <c r="AC58" s="160" t="str">
        <f>IF(AC57="","",VLOOKUP(AC57,'シフト記号表（従来型・ユニット型共通）'!$C$6:$L$47,10,FALSE))</f>
        <v/>
      </c>
      <c r="AD58" s="158" t="str">
        <f>IF(AD57="","",VLOOKUP(AD57,'シフト記号表（従来型・ユニット型共通）'!$C$6:$L$47,10,FALSE))</f>
        <v/>
      </c>
      <c r="AE58" s="159" t="str">
        <f>IF(AE57="","",VLOOKUP(AE57,'シフト記号表（従来型・ユニット型共通）'!$C$6:$L$47,10,FALSE))</f>
        <v/>
      </c>
      <c r="AF58" s="159" t="str">
        <f>IF(AF57="","",VLOOKUP(AF57,'シフト記号表（従来型・ユニット型共通）'!$C$6:$L$47,10,FALSE))</f>
        <v/>
      </c>
      <c r="AG58" s="159" t="str">
        <f>IF(AG57="","",VLOOKUP(AG57,'シフト記号表（従来型・ユニット型共通）'!$C$6:$L$47,10,FALSE))</f>
        <v/>
      </c>
      <c r="AH58" s="159" t="str">
        <f>IF(AH57="","",VLOOKUP(AH57,'シフト記号表（従来型・ユニット型共通）'!$C$6:$L$47,10,FALSE))</f>
        <v/>
      </c>
      <c r="AI58" s="159" t="str">
        <f>IF(AI57="","",VLOOKUP(AI57,'シフト記号表（従来型・ユニット型共通）'!$C$6:$L$47,10,FALSE))</f>
        <v/>
      </c>
      <c r="AJ58" s="160" t="str">
        <f>IF(AJ57="","",VLOOKUP(AJ57,'シフト記号表（従来型・ユニット型共通）'!$C$6:$L$47,10,FALSE))</f>
        <v/>
      </c>
      <c r="AK58" s="158" t="str">
        <f>IF(AK57="","",VLOOKUP(AK57,'シフト記号表（従来型・ユニット型共通）'!$C$6:$L$47,10,FALSE))</f>
        <v/>
      </c>
      <c r="AL58" s="159" t="str">
        <f>IF(AL57="","",VLOOKUP(AL57,'シフト記号表（従来型・ユニット型共通）'!$C$6:$L$47,10,FALSE))</f>
        <v/>
      </c>
      <c r="AM58" s="159" t="str">
        <f>IF(AM57="","",VLOOKUP(AM57,'シフト記号表（従来型・ユニット型共通）'!$C$6:$L$47,10,FALSE))</f>
        <v/>
      </c>
      <c r="AN58" s="159" t="str">
        <f>IF(AN57="","",VLOOKUP(AN57,'シフト記号表（従来型・ユニット型共通）'!$C$6:$L$47,10,FALSE))</f>
        <v/>
      </c>
      <c r="AO58" s="159" t="str">
        <f>IF(AO57="","",VLOOKUP(AO57,'シフト記号表（従来型・ユニット型共通）'!$C$6:$L$47,10,FALSE))</f>
        <v/>
      </c>
      <c r="AP58" s="159" t="str">
        <f>IF(AP57="","",VLOOKUP(AP57,'シフト記号表（従来型・ユニット型共通）'!$C$6:$L$47,10,FALSE))</f>
        <v/>
      </c>
      <c r="AQ58" s="160" t="str">
        <f>IF(AQ57="","",VLOOKUP(AQ57,'シフト記号表（従来型・ユニット型共通）'!$C$6:$L$47,10,FALSE))</f>
        <v/>
      </c>
      <c r="AR58" s="158" t="str">
        <f>IF(AR57="","",VLOOKUP(AR57,'シフト記号表（従来型・ユニット型共通）'!$C$6:$L$47,10,FALSE))</f>
        <v/>
      </c>
      <c r="AS58" s="159" t="str">
        <f>IF(AS57="","",VLOOKUP(AS57,'シフト記号表（従来型・ユニット型共通）'!$C$6:$L$47,10,FALSE))</f>
        <v/>
      </c>
      <c r="AT58" s="159" t="str">
        <f>IF(AT57="","",VLOOKUP(AT57,'シフト記号表（従来型・ユニット型共通）'!$C$6:$L$47,10,FALSE))</f>
        <v/>
      </c>
      <c r="AU58" s="159" t="str">
        <f>IF(AU57="","",VLOOKUP(AU57,'シフト記号表（従来型・ユニット型共通）'!$C$6:$L$47,10,FALSE))</f>
        <v/>
      </c>
      <c r="AV58" s="159" t="str">
        <f>IF(AV57="","",VLOOKUP(AV57,'シフト記号表（従来型・ユニット型共通）'!$C$6:$L$47,10,FALSE))</f>
        <v/>
      </c>
      <c r="AW58" s="159" t="str">
        <f>IF(AW57="","",VLOOKUP(AW57,'シフト記号表（従来型・ユニット型共通）'!$C$6:$L$47,10,FALSE))</f>
        <v/>
      </c>
      <c r="AX58" s="160" t="str">
        <f>IF(AX57="","",VLOOKUP(AX57,'シフト記号表（従来型・ユニット型共通）'!$C$6:$L$47,10,FALSE))</f>
        <v/>
      </c>
      <c r="AY58" s="158" t="str">
        <f>IF(AY57="","",VLOOKUP(AY57,'シフト記号表（従来型・ユニット型共通）'!$C$6:$L$47,10,FALSE))</f>
        <v/>
      </c>
      <c r="AZ58" s="159" t="str">
        <f>IF(AZ57="","",VLOOKUP(AZ57,'シフト記号表（従来型・ユニット型共通）'!$C$6:$L$47,10,FALSE))</f>
        <v/>
      </c>
      <c r="BA58" s="159" t="str">
        <f>IF(BA57="","",VLOOKUP(BA57,'シフト記号表（従来型・ユニット型共通）'!$C$6:$L$47,10,FALSE))</f>
        <v/>
      </c>
      <c r="BB58" s="1047">
        <f>IF($BE$3="４週",SUM(W58:AX58),IF($BE$3="暦月",SUM(W58:BA58),""))</f>
        <v>0</v>
      </c>
      <c r="BC58" s="1048"/>
      <c r="BD58" s="1049">
        <f>IF($BE$3="４週",BB58/4,IF($BE$3="暦月",(BB58/($BE$8/7)),""))</f>
        <v>0</v>
      </c>
      <c r="BE58" s="1048"/>
      <c r="BF58" s="1044"/>
      <c r="BG58" s="1045"/>
      <c r="BH58" s="1045"/>
      <c r="BI58" s="1045"/>
      <c r="BJ58" s="1046"/>
    </row>
    <row r="59" spans="2:62" ht="20.25" customHeight="1" x14ac:dyDescent="0.15">
      <c r="B59" s="1007">
        <f>B57+1</f>
        <v>22</v>
      </c>
      <c r="C59" s="1017"/>
      <c r="D59" s="1018"/>
      <c r="E59" s="153"/>
      <c r="F59" s="154"/>
      <c r="G59" s="153"/>
      <c r="H59" s="154"/>
      <c r="I59" s="1021"/>
      <c r="J59" s="1022"/>
      <c r="K59" s="1025"/>
      <c r="L59" s="1026"/>
      <c r="M59" s="1026"/>
      <c r="N59" s="1018"/>
      <c r="O59" s="986"/>
      <c r="P59" s="987"/>
      <c r="Q59" s="987"/>
      <c r="R59" s="987"/>
      <c r="S59" s="988"/>
      <c r="T59" s="173" t="s">
        <v>192</v>
      </c>
      <c r="V59" s="174"/>
      <c r="W59" s="166"/>
      <c r="X59" s="167"/>
      <c r="Y59" s="167"/>
      <c r="Z59" s="167"/>
      <c r="AA59" s="167"/>
      <c r="AB59" s="167"/>
      <c r="AC59" s="168"/>
      <c r="AD59" s="166"/>
      <c r="AE59" s="167"/>
      <c r="AF59" s="167"/>
      <c r="AG59" s="167"/>
      <c r="AH59" s="167"/>
      <c r="AI59" s="167"/>
      <c r="AJ59" s="168"/>
      <c r="AK59" s="166"/>
      <c r="AL59" s="167"/>
      <c r="AM59" s="167"/>
      <c r="AN59" s="167"/>
      <c r="AO59" s="167"/>
      <c r="AP59" s="167"/>
      <c r="AQ59" s="168"/>
      <c r="AR59" s="166"/>
      <c r="AS59" s="167"/>
      <c r="AT59" s="167"/>
      <c r="AU59" s="167"/>
      <c r="AV59" s="167"/>
      <c r="AW59" s="167"/>
      <c r="AX59" s="168"/>
      <c r="AY59" s="166"/>
      <c r="AZ59" s="167"/>
      <c r="BA59" s="169"/>
      <c r="BB59" s="992"/>
      <c r="BC59" s="993"/>
      <c r="BD59" s="994"/>
      <c r="BE59" s="995"/>
      <c r="BF59" s="996"/>
      <c r="BG59" s="997"/>
      <c r="BH59" s="997"/>
      <c r="BI59" s="997"/>
      <c r="BJ59" s="998"/>
    </row>
    <row r="60" spans="2:62" ht="20.25" customHeight="1" x14ac:dyDescent="0.15">
      <c r="B60" s="1035"/>
      <c r="C60" s="1050"/>
      <c r="D60" s="1051"/>
      <c r="E60" s="153"/>
      <c r="F60" s="154">
        <f>C59</f>
        <v>0</v>
      </c>
      <c r="G60" s="153"/>
      <c r="H60" s="154">
        <f>I59</f>
        <v>0</v>
      </c>
      <c r="I60" s="1052"/>
      <c r="J60" s="1053"/>
      <c r="K60" s="1054"/>
      <c r="L60" s="1055"/>
      <c r="M60" s="1055"/>
      <c r="N60" s="1051"/>
      <c r="O60" s="986"/>
      <c r="P60" s="987"/>
      <c r="Q60" s="987"/>
      <c r="R60" s="987"/>
      <c r="S60" s="988"/>
      <c r="T60" s="170" t="s">
        <v>195</v>
      </c>
      <c r="U60" s="171"/>
      <c r="V60" s="172"/>
      <c r="W60" s="158" t="str">
        <f>IF(W59="","",VLOOKUP(W59,'シフト記号表（従来型・ユニット型共通）'!$C$6:$L$47,10,FALSE))</f>
        <v/>
      </c>
      <c r="X60" s="159" t="str">
        <f>IF(X59="","",VLOOKUP(X59,'シフト記号表（従来型・ユニット型共通）'!$C$6:$L$47,10,FALSE))</f>
        <v/>
      </c>
      <c r="Y60" s="159" t="str">
        <f>IF(Y59="","",VLOOKUP(Y59,'シフト記号表（従来型・ユニット型共通）'!$C$6:$L$47,10,FALSE))</f>
        <v/>
      </c>
      <c r="Z60" s="159" t="str">
        <f>IF(Z59="","",VLOOKUP(Z59,'シフト記号表（従来型・ユニット型共通）'!$C$6:$L$47,10,FALSE))</f>
        <v/>
      </c>
      <c r="AA60" s="159" t="str">
        <f>IF(AA59="","",VLOOKUP(AA59,'シフト記号表（従来型・ユニット型共通）'!$C$6:$L$47,10,FALSE))</f>
        <v/>
      </c>
      <c r="AB60" s="159" t="str">
        <f>IF(AB59="","",VLOOKUP(AB59,'シフト記号表（従来型・ユニット型共通）'!$C$6:$L$47,10,FALSE))</f>
        <v/>
      </c>
      <c r="AC60" s="160" t="str">
        <f>IF(AC59="","",VLOOKUP(AC59,'シフト記号表（従来型・ユニット型共通）'!$C$6:$L$47,10,FALSE))</f>
        <v/>
      </c>
      <c r="AD60" s="158" t="str">
        <f>IF(AD59="","",VLOOKUP(AD59,'シフト記号表（従来型・ユニット型共通）'!$C$6:$L$47,10,FALSE))</f>
        <v/>
      </c>
      <c r="AE60" s="159" t="str">
        <f>IF(AE59="","",VLOOKUP(AE59,'シフト記号表（従来型・ユニット型共通）'!$C$6:$L$47,10,FALSE))</f>
        <v/>
      </c>
      <c r="AF60" s="159" t="str">
        <f>IF(AF59="","",VLOOKUP(AF59,'シフト記号表（従来型・ユニット型共通）'!$C$6:$L$47,10,FALSE))</f>
        <v/>
      </c>
      <c r="AG60" s="159" t="str">
        <f>IF(AG59="","",VLOOKUP(AG59,'シフト記号表（従来型・ユニット型共通）'!$C$6:$L$47,10,FALSE))</f>
        <v/>
      </c>
      <c r="AH60" s="159" t="str">
        <f>IF(AH59="","",VLOOKUP(AH59,'シフト記号表（従来型・ユニット型共通）'!$C$6:$L$47,10,FALSE))</f>
        <v/>
      </c>
      <c r="AI60" s="159" t="str">
        <f>IF(AI59="","",VLOOKUP(AI59,'シフト記号表（従来型・ユニット型共通）'!$C$6:$L$47,10,FALSE))</f>
        <v/>
      </c>
      <c r="AJ60" s="160" t="str">
        <f>IF(AJ59="","",VLOOKUP(AJ59,'シフト記号表（従来型・ユニット型共通）'!$C$6:$L$47,10,FALSE))</f>
        <v/>
      </c>
      <c r="AK60" s="158" t="str">
        <f>IF(AK59="","",VLOOKUP(AK59,'シフト記号表（従来型・ユニット型共通）'!$C$6:$L$47,10,FALSE))</f>
        <v/>
      </c>
      <c r="AL60" s="159" t="str">
        <f>IF(AL59="","",VLOOKUP(AL59,'シフト記号表（従来型・ユニット型共通）'!$C$6:$L$47,10,FALSE))</f>
        <v/>
      </c>
      <c r="AM60" s="159" t="str">
        <f>IF(AM59="","",VLOOKUP(AM59,'シフト記号表（従来型・ユニット型共通）'!$C$6:$L$47,10,FALSE))</f>
        <v/>
      </c>
      <c r="AN60" s="159" t="str">
        <f>IF(AN59="","",VLOOKUP(AN59,'シフト記号表（従来型・ユニット型共通）'!$C$6:$L$47,10,FALSE))</f>
        <v/>
      </c>
      <c r="AO60" s="159" t="str">
        <f>IF(AO59="","",VLOOKUP(AO59,'シフト記号表（従来型・ユニット型共通）'!$C$6:$L$47,10,FALSE))</f>
        <v/>
      </c>
      <c r="AP60" s="159" t="str">
        <f>IF(AP59="","",VLOOKUP(AP59,'シフト記号表（従来型・ユニット型共通）'!$C$6:$L$47,10,FALSE))</f>
        <v/>
      </c>
      <c r="AQ60" s="160" t="str">
        <f>IF(AQ59="","",VLOOKUP(AQ59,'シフト記号表（従来型・ユニット型共通）'!$C$6:$L$47,10,FALSE))</f>
        <v/>
      </c>
      <c r="AR60" s="158" t="str">
        <f>IF(AR59="","",VLOOKUP(AR59,'シフト記号表（従来型・ユニット型共通）'!$C$6:$L$47,10,FALSE))</f>
        <v/>
      </c>
      <c r="AS60" s="159" t="str">
        <f>IF(AS59="","",VLOOKUP(AS59,'シフト記号表（従来型・ユニット型共通）'!$C$6:$L$47,10,FALSE))</f>
        <v/>
      </c>
      <c r="AT60" s="159" t="str">
        <f>IF(AT59="","",VLOOKUP(AT59,'シフト記号表（従来型・ユニット型共通）'!$C$6:$L$47,10,FALSE))</f>
        <v/>
      </c>
      <c r="AU60" s="159" t="str">
        <f>IF(AU59="","",VLOOKUP(AU59,'シフト記号表（従来型・ユニット型共通）'!$C$6:$L$47,10,FALSE))</f>
        <v/>
      </c>
      <c r="AV60" s="159" t="str">
        <f>IF(AV59="","",VLOOKUP(AV59,'シフト記号表（従来型・ユニット型共通）'!$C$6:$L$47,10,FALSE))</f>
        <v/>
      </c>
      <c r="AW60" s="159" t="str">
        <f>IF(AW59="","",VLOOKUP(AW59,'シフト記号表（従来型・ユニット型共通）'!$C$6:$L$47,10,FALSE))</f>
        <v/>
      </c>
      <c r="AX60" s="160" t="str">
        <f>IF(AX59="","",VLOOKUP(AX59,'シフト記号表（従来型・ユニット型共通）'!$C$6:$L$47,10,FALSE))</f>
        <v/>
      </c>
      <c r="AY60" s="158" t="str">
        <f>IF(AY59="","",VLOOKUP(AY59,'シフト記号表（従来型・ユニット型共通）'!$C$6:$L$47,10,FALSE))</f>
        <v/>
      </c>
      <c r="AZ60" s="159" t="str">
        <f>IF(AZ59="","",VLOOKUP(AZ59,'シフト記号表（従来型・ユニット型共通）'!$C$6:$L$47,10,FALSE))</f>
        <v/>
      </c>
      <c r="BA60" s="159" t="str">
        <f>IF(BA59="","",VLOOKUP(BA59,'シフト記号表（従来型・ユニット型共通）'!$C$6:$L$47,10,FALSE))</f>
        <v/>
      </c>
      <c r="BB60" s="1047">
        <f>IF($BE$3="４週",SUM(W60:AX60),IF($BE$3="暦月",SUM(W60:BA60),""))</f>
        <v>0</v>
      </c>
      <c r="BC60" s="1048"/>
      <c r="BD60" s="1049">
        <f>IF($BE$3="４週",BB60/4,IF($BE$3="暦月",(BB60/($BE$8/7)),""))</f>
        <v>0</v>
      </c>
      <c r="BE60" s="1048"/>
      <c r="BF60" s="1044"/>
      <c r="BG60" s="1045"/>
      <c r="BH60" s="1045"/>
      <c r="BI60" s="1045"/>
      <c r="BJ60" s="1046"/>
    </row>
    <row r="61" spans="2:62" ht="20.25" customHeight="1" x14ac:dyDescent="0.15">
      <c r="B61" s="1007">
        <f>B59+1</f>
        <v>23</v>
      </c>
      <c r="C61" s="1017"/>
      <c r="D61" s="1018"/>
      <c r="E61" s="153"/>
      <c r="F61" s="154"/>
      <c r="G61" s="153"/>
      <c r="H61" s="154"/>
      <c r="I61" s="1021"/>
      <c r="J61" s="1022"/>
      <c r="K61" s="1025"/>
      <c r="L61" s="1026"/>
      <c r="M61" s="1026"/>
      <c r="N61" s="1018"/>
      <c r="O61" s="986"/>
      <c r="P61" s="987"/>
      <c r="Q61" s="987"/>
      <c r="R61" s="987"/>
      <c r="S61" s="988"/>
      <c r="T61" s="173" t="s">
        <v>192</v>
      </c>
      <c r="V61" s="174"/>
      <c r="W61" s="166"/>
      <c r="X61" s="167"/>
      <c r="Y61" s="167"/>
      <c r="Z61" s="167"/>
      <c r="AA61" s="167"/>
      <c r="AB61" s="167"/>
      <c r="AC61" s="168"/>
      <c r="AD61" s="166"/>
      <c r="AE61" s="167"/>
      <c r="AF61" s="167"/>
      <c r="AG61" s="167"/>
      <c r="AH61" s="167"/>
      <c r="AI61" s="167"/>
      <c r="AJ61" s="168"/>
      <c r="AK61" s="166"/>
      <c r="AL61" s="167"/>
      <c r="AM61" s="167"/>
      <c r="AN61" s="167"/>
      <c r="AO61" s="167"/>
      <c r="AP61" s="167"/>
      <c r="AQ61" s="168"/>
      <c r="AR61" s="166"/>
      <c r="AS61" s="167"/>
      <c r="AT61" s="167"/>
      <c r="AU61" s="167"/>
      <c r="AV61" s="167"/>
      <c r="AW61" s="167"/>
      <c r="AX61" s="168"/>
      <c r="AY61" s="166"/>
      <c r="AZ61" s="167"/>
      <c r="BA61" s="169"/>
      <c r="BB61" s="992"/>
      <c r="BC61" s="993"/>
      <c r="BD61" s="994"/>
      <c r="BE61" s="995"/>
      <c r="BF61" s="996"/>
      <c r="BG61" s="997"/>
      <c r="BH61" s="997"/>
      <c r="BI61" s="997"/>
      <c r="BJ61" s="998"/>
    </row>
    <row r="62" spans="2:62" ht="20.25" customHeight="1" x14ac:dyDescent="0.15">
      <c r="B62" s="1035"/>
      <c r="C62" s="1050"/>
      <c r="D62" s="1051"/>
      <c r="E62" s="153"/>
      <c r="F62" s="154">
        <f>C61</f>
        <v>0</v>
      </c>
      <c r="G62" s="153"/>
      <c r="H62" s="154">
        <f>I61</f>
        <v>0</v>
      </c>
      <c r="I62" s="1052"/>
      <c r="J62" s="1053"/>
      <c r="K62" s="1054"/>
      <c r="L62" s="1055"/>
      <c r="M62" s="1055"/>
      <c r="N62" s="1051"/>
      <c r="O62" s="986"/>
      <c r="P62" s="987"/>
      <c r="Q62" s="987"/>
      <c r="R62" s="987"/>
      <c r="S62" s="988"/>
      <c r="T62" s="170" t="s">
        <v>195</v>
      </c>
      <c r="U62" s="171"/>
      <c r="V62" s="172"/>
      <c r="W62" s="158" t="str">
        <f>IF(W61="","",VLOOKUP(W61,'シフト記号表（従来型・ユニット型共通）'!$C$6:$L$47,10,FALSE))</f>
        <v/>
      </c>
      <c r="X62" s="159" t="str">
        <f>IF(X61="","",VLOOKUP(X61,'シフト記号表（従来型・ユニット型共通）'!$C$6:$L$47,10,FALSE))</f>
        <v/>
      </c>
      <c r="Y62" s="159" t="str">
        <f>IF(Y61="","",VLOOKUP(Y61,'シフト記号表（従来型・ユニット型共通）'!$C$6:$L$47,10,FALSE))</f>
        <v/>
      </c>
      <c r="Z62" s="159" t="str">
        <f>IF(Z61="","",VLOOKUP(Z61,'シフト記号表（従来型・ユニット型共通）'!$C$6:$L$47,10,FALSE))</f>
        <v/>
      </c>
      <c r="AA62" s="159" t="str">
        <f>IF(AA61="","",VLOOKUP(AA61,'シフト記号表（従来型・ユニット型共通）'!$C$6:$L$47,10,FALSE))</f>
        <v/>
      </c>
      <c r="AB62" s="159" t="str">
        <f>IF(AB61="","",VLOOKUP(AB61,'シフト記号表（従来型・ユニット型共通）'!$C$6:$L$47,10,FALSE))</f>
        <v/>
      </c>
      <c r="AC62" s="160" t="str">
        <f>IF(AC61="","",VLOOKUP(AC61,'シフト記号表（従来型・ユニット型共通）'!$C$6:$L$47,10,FALSE))</f>
        <v/>
      </c>
      <c r="AD62" s="158" t="str">
        <f>IF(AD61="","",VLOOKUP(AD61,'シフト記号表（従来型・ユニット型共通）'!$C$6:$L$47,10,FALSE))</f>
        <v/>
      </c>
      <c r="AE62" s="159" t="str">
        <f>IF(AE61="","",VLOOKUP(AE61,'シフト記号表（従来型・ユニット型共通）'!$C$6:$L$47,10,FALSE))</f>
        <v/>
      </c>
      <c r="AF62" s="159" t="str">
        <f>IF(AF61="","",VLOOKUP(AF61,'シフト記号表（従来型・ユニット型共通）'!$C$6:$L$47,10,FALSE))</f>
        <v/>
      </c>
      <c r="AG62" s="159" t="str">
        <f>IF(AG61="","",VLOOKUP(AG61,'シフト記号表（従来型・ユニット型共通）'!$C$6:$L$47,10,FALSE))</f>
        <v/>
      </c>
      <c r="AH62" s="159" t="str">
        <f>IF(AH61="","",VLOOKUP(AH61,'シフト記号表（従来型・ユニット型共通）'!$C$6:$L$47,10,FALSE))</f>
        <v/>
      </c>
      <c r="AI62" s="159" t="str">
        <f>IF(AI61="","",VLOOKUP(AI61,'シフト記号表（従来型・ユニット型共通）'!$C$6:$L$47,10,FALSE))</f>
        <v/>
      </c>
      <c r="AJ62" s="160" t="str">
        <f>IF(AJ61="","",VLOOKUP(AJ61,'シフト記号表（従来型・ユニット型共通）'!$C$6:$L$47,10,FALSE))</f>
        <v/>
      </c>
      <c r="AK62" s="158" t="str">
        <f>IF(AK61="","",VLOOKUP(AK61,'シフト記号表（従来型・ユニット型共通）'!$C$6:$L$47,10,FALSE))</f>
        <v/>
      </c>
      <c r="AL62" s="159" t="str">
        <f>IF(AL61="","",VLOOKUP(AL61,'シフト記号表（従来型・ユニット型共通）'!$C$6:$L$47,10,FALSE))</f>
        <v/>
      </c>
      <c r="AM62" s="159" t="str">
        <f>IF(AM61="","",VLOOKUP(AM61,'シフト記号表（従来型・ユニット型共通）'!$C$6:$L$47,10,FALSE))</f>
        <v/>
      </c>
      <c r="AN62" s="159" t="str">
        <f>IF(AN61="","",VLOOKUP(AN61,'シフト記号表（従来型・ユニット型共通）'!$C$6:$L$47,10,FALSE))</f>
        <v/>
      </c>
      <c r="AO62" s="159" t="str">
        <f>IF(AO61="","",VLOOKUP(AO61,'シフト記号表（従来型・ユニット型共通）'!$C$6:$L$47,10,FALSE))</f>
        <v/>
      </c>
      <c r="AP62" s="159" t="str">
        <f>IF(AP61="","",VLOOKUP(AP61,'シフト記号表（従来型・ユニット型共通）'!$C$6:$L$47,10,FALSE))</f>
        <v/>
      </c>
      <c r="AQ62" s="160" t="str">
        <f>IF(AQ61="","",VLOOKUP(AQ61,'シフト記号表（従来型・ユニット型共通）'!$C$6:$L$47,10,FALSE))</f>
        <v/>
      </c>
      <c r="AR62" s="158" t="str">
        <f>IF(AR61="","",VLOOKUP(AR61,'シフト記号表（従来型・ユニット型共通）'!$C$6:$L$47,10,FALSE))</f>
        <v/>
      </c>
      <c r="AS62" s="159" t="str">
        <f>IF(AS61="","",VLOOKUP(AS61,'シフト記号表（従来型・ユニット型共通）'!$C$6:$L$47,10,FALSE))</f>
        <v/>
      </c>
      <c r="AT62" s="159" t="str">
        <f>IF(AT61="","",VLOOKUP(AT61,'シフト記号表（従来型・ユニット型共通）'!$C$6:$L$47,10,FALSE))</f>
        <v/>
      </c>
      <c r="AU62" s="159" t="str">
        <f>IF(AU61="","",VLOOKUP(AU61,'シフト記号表（従来型・ユニット型共通）'!$C$6:$L$47,10,FALSE))</f>
        <v/>
      </c>
      <c r="AV62" s="159" t="str">
        <f>IF(AV61="","",VLOOKUP(AV61,'シフト記号表（従来型・ユニット型共通）'!$C$6:$L$47,10,FALSE))</f>
        <v/>
      </c>
      <c r="AW62" s="159" t="str">
        <f>IF(AW61="","",VLOOKUP(AW61,'シフト記号表（従来型・ユニット型共通）'!$C$6:$L$47,10,FALSE))</f>
        <v/>
      </c>
      <c r="AX62" s="160" t="str">
        <f>IF(AX61="","",VLOOKUP(AX61,'シフト記号表（従来型・ユニット型共通）'!$C$6:$L$47,10,FALSE))</f>
        <v/>
      </c>
      <c r="AY62" s="158" t="str">
        <f>IF(AY61="","",VLOOKUP(AY61,'シフト記号表（従来型・ユニット型共通）'!$C$6:$L$47,10,FALSE))</f>
        <v/>
      </c>
      <c r="AZ62" s="159" t="str">
        <f>IF(AZ61="","",VLOOKUP(AZ61,'シフト記号表（従来型・ユニット型共通）'!$C$6:$L$47,10,FALSE))</f>
        <v/>
      </c>
      <c r="BA62" s="159" t="str">
        <f>IF(BA61="","",VLOOKUP(BA61,'シフト記号表（従来型・ユニット型共通）'!$C$6:$L$47,10,FALSE))</f>
        <v/>
      </c>
      <c r="BB62" s="1047">
        <f>IF($BE$3="４週",SUM(W62:AX62),IF($BE$3="暦月",SUM(W62:BA62),""))</f>
        <v>0</v>
      </c>
      <c r="BC62" s="1048"/>
      <c r="BD62" s="1049">
        <f>IF($BE$3="４週",BB62/4,IF($BE$3="暦月",(BB62/($BE$8/7)),""))</f>
        <v>0</v>
      </c>
      <c r="BE62" s="1048"/>
      <c r="BF62" s="1044"/>
      <c r="BG62" s="1045"/>
      <c r="BH62" s="1045"/>
      <c r="BI62" s="1045"/>
      <c r="BJ62" s="1046"/>
    </row>
    <row r="63" spans="2:62" ht="20.25" customHeight="1" x14ac:dyDescent="0.15">
      <c r="B63" s="1007">
        <f>B61+1</f>
        <v>24</v>
      </c>
      <c r="C63" s="1017"/>
      <c r="D63" s="1018"/>
      <c r="E63" s="153"/>
      <c r="F63" s="154"/>
      <c r="G63" s="153"/>
      <c r="H63" s="154"/>
      <c r="I63" s="1021"/>
      <c r="J63" s="1022"/>
      <c r="K63" s="1025"/>
      <c r="L63" s="1026"/>
      <c r="M63" s="1026"/>
      <c r="N63" s="1018"/>
      <c r="O63" s="986"/>
      <c r="P63" s="987"/>
      <c r="Q63" s="987"/>
      <c r="R63" s="987"/>
      <c r="S63" s="988"/>
      <c r="T63" s="173" t="s">
        <v>192</v>
      </c>
      <c r="V63" s="174"/>
      <c r="W63" s="166"/>
      <c r="X63" s="167"/>
      <c r="Y63" s="167"/>
      <c r="Z63" s="167"/>
      <c r="AA63" s="167"/>
      <c r="AB63" s="167"/>
      <c r="AC63" s="168"/>
      <c r="AD63" s="166"/>
      <c r="AE63" s="167"/>
      <c r="AF63" s="167"/>
      <c r="AG63" s="167"/>
      <c r="AH63" s="167"/>
      <c r="AI63" s="167"/>
      <c r="AJ63" s="168"/>
      <c r="AK63" s="166"/>
      <c r="AL63" s="167"/>
      <c r="AM63" s="167"/>
      <c r="AN63" s="167"/>
      <c r="AO63" s="167"/>
      <c r="AP63" s="167"/>
      <c r="AQ63" s="168"/>
      <c r="AR63" s="166"/>
      <c r="AS63" s="167"/>
      <c r="AT63" s="167"/>
      <c r="AU63" s="167"/>
      <c r="AV63" s="167"/>
      <c r="AW63" s="167"/>
      <c r="AX63" s="168"/>
      <c r="AY63" s="166"/>
      <c r="AZ63" s="167"/>
      <c r="BA63" s="169"/>
      <c r="BB63" s="992"/>
      <c r="BC63" s="993"/>
      <c r="BD63" s="994"/>
      <c r="BE63" s="995"/>
      <c r="BF63" s="996"/>
      <c r="BG63" s="997"/>
      <c r="BH63" s="997"/>
      <c r="BI63" s="997"/>
      <c r="BJ63" s="998"/>
    </row>
    <row r="64" spans="2:62" ht="20.25" customHeight="1" x14ac:dyDescent="0.15">
      <c r="B64" s="1035"/>
      <c r="C64" s="1050"/>
      <c r="D64" s="1051"/>
      <c r="E64" s="153"/>
      <c r="F64" s="154">
        <f>C63</f>
        <v>0</v>
      </c>
      <c r="G64" s="153"/>
      <c r="H64" s="154">
        <f>I63</f>
        <v>0</v>
      </c>
      <c r="I64" s="1052"/>
      <c r="J64" s="1053"/>
      <c r="K64" s="1054"/>
      <c r="L64" s="1055"/>
      <c r="M64" s="1055"/>
      <c r="N64" s="1051"/>
      <c r="O64" s="986"/>
      <c r="P64" s="987"/>
      <c r="Q64" s="987"/>
      <c r="R64" s="987"/>
      <c r="S64" s="988"/>
      <c r="T64" s="170" t="s">
        <v>195</v>
      </c>
      <c r="U64" s="171"/>
      <c r="V64" s="172"/>
      <c r="W64" s="158" t="str">
        <f>IF(W63="","",VLOOKUP(W63,'シフト記号表（従来型・ユニット型共通）'!$C$6:$L$47,10,FALSE))</f>
        <v/>
      </c>
      <c r="X64" s="159" t="str">
        <f>IF(X63="","",VLOOKUP(X63,'シフト記号表（従来型・ユニット型共通）'!$C$6:$L$47,10,FALSE))</f>
        <v/>
      </c>
      <c r="Y64" s="159" t="str">
        <f>IF(Y63="","",VLOOKUP(Y63,'シフト記号表（従来型・ユニット型共通）'!$C$6:$L$47,10,FALSE))</f>
        <v/>
      </c>
      <c r="Z64" s="159" t="str">
        <f>IF(Z63="","",VLOOKUP(Z63,'シフト記号表（従来型・ユニット型共通）'!$C$6:$L$47,10,FALSE))</f>
        <v/>
      </c>
      <c r="AA64" s="159" t="str">
        <f>IF(AA63="","",VLOOKUP(AA63,'シフト記号表（従来型・ユニット型共通）'!$C$6:$L$47,10,FALSE))</f>
        <v/>
      </c>
      <c r="AB64" s="159" t="str">
        <f>IF(AB63="","",VLOOKUP(AB63,'シフト記号表（従来型・ユニット型共通）'!$C$6:$L$47,10,FALSE))</f>
        <v/>
      </c>
      <c r="AC64" s="160" t="str">
        <f>IF(AC63="","",VLOOKUP(AC63,'シフト記号表（従来型・ユニット型共通）'!$C$6:$L$47,10,FALSE))</f>
        <v/>
      </c>
      <c r="AD64" s="158" t="str">
        <f>IF(AD63="","",VLOOKUP(AD63,'シフト記号表（従来型・ユニット型共通）'!$C$6:$L$47,10,FALSE))</f>
        <v/>
      </c>
      <c r="AE64" s="159" t="str">
        <f>IF(AE63="","",VLOOKUP(AE63,'シフト記号表（従来型・ユニット型共通）'!$C$6:$L$47,10,FALSE))</f>
        <v/>
      </c>
      <c r="AF64" s="159" t="str">
        <f>IF(AF63="","",VLOOKUP(AF63,'シフト記号表（従来型・ユニット型共通）'!$C$6:$L$47,10,FALSE))</f>
        <v/>
      </c>
      <c r="AG64" s="159" t="str">
        <f>IF(AG63="","",VLOOKUP(AG63,'シフト記号表（従来型・ユニット型共通）'!$C$6:$L$47,10,FALSE))</f>
        <v/>
      </c>
      <c r="AH64" s="159" t="str">
        <f>IF(AH63="","",VLOOKUP(AH63,'シフト記号表（従来型・ユニット型共通）'!$C$6:$L$47,10,FALSE))</f>
        <v/>
      </c>
      <c r="AI64" s="159" t="str">
        <f>IF(AI63="","",VLOOKUP(AI63,'シフト記号表（従来型・ユニット型共通）'!$C$6:$L$47,10,FALSE))</f>
        <v/>
      </c>
      <c r="AJ64" s="160" t="str">
        <f>IF(AJ63="","",VLOOKUP(AJ63,'シフト記号表（従来型・ユニット型共通）'!$C$6:$L$47,10,FALSE))</f>
        <v/>
      </c>
      <c r="AK64" s="158" t="str">
        <f>IF(AK63="","",VLOOKUP(AK63,'シフト記号表（従来型・ユニット型共通）'!$C$6:$L$47,10,FALSE))</f>
        <v/>
      </c>
      <c r="AL64" s="159" t="str">
        <f>IF(AL63="","",VLOOKUP(AL63,'シフト記号表（従来型・ユニット型共通）'!$C$6:$L$47,10,FALSE))</f>
        <v/>
      </c>
      <c r="AM64" s="159" t="str">
        <f>IF(AM63="","",VLOOKUP(AM63,'シフト記号表（従来型・ユニット型共通）'!$C$6:$L$47,10,FALSE))</f>
        <v/>
      </c>
      <c r="AN64" s="159" t="str">
        <f>IF(AN63="","",VLOOKUP(AN63,'シフト記号表（従来型・ユニット型共通）'!$C$6:$L$47,10,FALSE))</f>
        <v/>
      </c>
      <c r="AO64" s="159" t="str">
        <f>IF(AO63="","",VLOOKUP(AO63,'シフト記号表（従来型・ユニット型共通）'!$C$6:$L$47,10,FALSE))</f>
        <v/>
      </c>
      <c r="AP64" s="159" t="str">
        <f>IF(AP63="","",VLOOKUP(AP63,'シフト記号表（従来型・ユニット型共通）'!$C$6:$L$47,10,FALSE))</f>
        <v/>
      </c>
      <c r="AQ64" s="160" t="str">
        <f>IF(AQ63="","",VLOOKUP(AQ63,'シフト記号表（従来型・ユニット型共通）'!$C$6:$L$47,10,FALSE))</f>
        <v/>
      </c>
      <c r="AR64" s="158" t="str">
        <f>IF(AR63="","",VLOOKUP(AR63,'シフト記号表（従来型・ユニット型共通）'!$C$6:$L$47,10,FALSE))</f>
        <v/>
      </c>
      <c r="AS64" s="159" t="str">
        <f>IF(AS63="","",VLOOKUP(AS63,'シフト記号表（従来型・ユニット型共通）'!$C$6:$L$47,10,FALSE))</f>
        <v/>
      </c>
      <c r="AT64" s="159" t="str">
        <f>IF(AT63="","",VLOOKUP(AT63,'シフト記号表（従来型・ユニット型共通）'!$C$6:$L$47,10,FALSE))</f>
        <v/>
      </c>
      <c r="AU64" s="159" t="str">
        <f>IF(AU63="","",VLOOKUP(AU63,'シフト記号表（従来型・ユニット型共通）'!$C$6:$L$47,10,FALSE))</f>
        <v/>
      </c>
      <c r="AV64" s="159" t="str">
        <f>IF(AV63="","",VLOOKUP(AV63,'シフト記号表（従来型・ユニット型共通）'!$C$6:$L$47,10,FALSE))</f>
        <v/>
      </c>
      <c r="AW64" s="159" t="str">
        <f>IF(AW63="","",VLOOKUP(AW63,'シフト記号表（従来型・ユニット型共通）'!$C$6:$L$47,10,FALSE))</f>
        <v/>
      </c>
      <c r="AX64" s="160" t="str">
        <f>IF(AX63="","",VLOOKUP(AX63,'シフト記号表（従来型・ユニット型共通）'!$C$6:$L$47,10,FALSE))</f>
        <v/>
      </c>
      <c r="AY64" s="158" t="str">
        <f>IF(AY63="","",VLOOKUP(AY63,'シフト記号表（従来型・ユニット型共通）'!$C$6:$L$47,10,FALSE))</f>
        <v/>
      </c>
      <c r="AZ64" s="159" t="str">
        <f>IF(AZ63="","",VLOOKUP(AZ63,'シフト記号表（従来型・ユニット型共通）'!$C$6:$L$47,10,FALSE))</f>
        <v/>
      </c>
      <c r="BA64" s="159" t="str">
        <f>IF(BA63="","",VLOOKUP(BA63,'シフト記号表（従来型・ユニット型共通）'!$C$6:$L$47,10,FALSE))</f>
        <v/>
      </c>
      <c r="BB64" s="1047">
        <f>IF($BE$3="４週",SUM(W64:AX64),IF($BE$3="暦月",SUM(W64:BA64),""))</f>
        <v>0</v>
      </c>
      <c r="BC64" s="1048"/>
      <c r="BD64" s="1049">
        <f>IF($BE$3="４週",BB64/4,IF($BE$3="暦月",(BB64/($BE$8/7)),""))</f>
        <v>0</v>
      </c>
      <c r="BE64" s="1048"/>
      <c r="BF64" s="1044"/>
      <c r="BG64" s="1045"/>
      <c r="BH64" s="1045"/>
      <c r="BI64" s="1045"/>
      <c r="BJ64" s="1046"/>
    </row>
    <row r="65" spans="2:62" ht="20.25" customHeight="1" x14ac:dyDescent="0.15">
      <c r="B65" s="1007">
        <f>B63+1</f>
        <v>25</v>
      </c>
      <c r="C65" s="1017"/>
      <c r="D65" s="1018"/>
      <c r="E65" s="153"/>
      <c r="F65" s="154"/>
      <c r="G65" s="153"/>
      <c r="H65" s="154"/>
      <c r="I65" s="1021"/>
      <c r="J65" s="1022"/>
      <c r="K65" s="1025"/>
      <c r="L65" s="1026"/>
      <c r="M65" s="1026"/>
      <c r="N65" s="1018"/>
      <c r="O65" s="986"/>
      <c r="P65" s="987"/>
      <c r="Q65" s="987"/>
      <c r="R65" s="987"/>
      <c r="S65" s="988"/>
      <c r="T65" s="173" t="s">
        <v>192</v>
      </c>
      <c r="V65" s="174"/>
      <c r="W65" s="166"/>
      <c r="X65" s="167"/>
      <c r="Y65" s="167"/>
      <c r="Z65" s="167"/>
      <c r="AA65" s="167"/>
      <c r="AB65" s="167"/>
      <c r="AC65" s="168"/>
      <c r="AD65" s="166"/>
      <c r="AE65" s="167"/>
      <c r="AF65" s="167"/>
      <c r="AG65" s="167"/>
      <c r="AH65" s="167"/>
      <c r="AI65" s="167"/>
      <c r="AJ65" s="168"/>
      <c r="AK65" s="166"/>
      <c r="AL65" s="167"/>
      <c r="AM65" s="167"/>
      <c r="AN65" s="167"/>
      <c r="AO65" s="167"/>
      <c r="AP65" s="167"/>
      <c r="AQ65" s="168"/>
      <c r="AR65" s="166"/>
      <c r="AS65" s="167"/>
      <c r="AT65" s="167"/>
      <c r="AU65" s="167"/>
      <c r="AV65" s="167"/>
      <c r="AW65" s="167"/>
      <c r="AX65" s="168"/>
      <c r="AY65" s="166"/>
      <c r="AZ65" s="167"/>
      <c r="BA65" s="169"/>
      <c r="BB65" s="992"/>
      <c r="BC65" s="993"/>
      <c r="BD65" s="994"/>
      <c r="BE65" s="995"/>
      <c r="BF65" s="996"/>
      <c r="BG65" s="997"/>
      <c r="BH65" s="997"/>
      <c r="BI65" s="997"/>
      <c r="BJ65" s="998"/>
    </row>
    <row r="66" spans="2:62" ht="20.25" customHeight="1" x14ac:dyDescent="0.15">
      <c r="B66" s="1035"/>
      <c r="C66" s="1050"/>
      <c r="D66" s="1051"/>
      <c r="E66" s="153"/>
      <c r="F66" s="154">
        <f>C65</f>
        <v>0</v>
      </c>
      <c r="G66" s="153"/>
      <c r="H66" s="154">
        <f>I65</f>
        <v>0</v>
      </c>
      <c r="I66" s="1052"/>
      <c r="J66" s="1053"/>
      <c r="K66" s="1054"/>
      <c r="L66" s="1055"/>
      <c r="M66" s="1055"/>
      <c r="N66" s="1051"/>
      <c r="O66" s="986"/>
      <c r="P66" s="987"/>
      <c r="Q66" s="987"/>
      <c r="R66" s="987"/>
      <c r="S66" s="988"/>
      <c r="T66" s="170" t="s">
        <v>195</v>
      </c>
      <c r="U66" s="171"/>
      <c r="V66" s="172"/>
      <c r="W66" s="158" t="str">
        <f>IF(W65="","",VLOOKUP(W65,'シフト記号表（従来型・ユニット型共通）'!$C$6:$L$47,10,FALSE))</f>
        <v/>
      </c>
      <c r="X66" s="159" t="str">
        <f>IF(X65="","",VLOOKUP(X65,'シフト記号表（従来型・ユニット型共通）'!$C$6:$L$47,10,FALSE))</f>
        <v/>
      </c>
      <c r="Y66" s="159" t="str">
        <f>IF(Y65="","",VLOOKUP(Y65,'シフト記号表（従来型・ユニット型共通）'!$C$6:$L$47,10,FALSE))</f>
        <v/>
      </c>
      <c r="Z66" s="159" t="str">
        <f>IF(Z65="","",VLOOKUP(Z65,'シフト記号表（従来型・ユニット型共通）'!$C$6:$L$47,10,FALSE))</f>
        <v/>
      </c>
      <c r="AA66" s="159" t="str">
        <f>IF(AA65="","",VLOOKUP(AA65,'シフト記号表（従来型・ユニット型共通）'!$C$6:$L$47,10,FALSE))</f>
        <v/>
      </c>
      <c r="AB66" s="159" t="str">
        <f>IF(AB65="","",VLOOKUP(AB65,'シフト記号表（従来型・ユニット型共通）'!$C$6:$L$47,10,FALSE))</f>
        <v/>
      </c>
      <c r="AC66" s="160" t="str">
        <f>IF(AC65="","",VLOOKUP(AC65,'シフト記号表（従来型・ユニット型共通）'!$C$6:$L$47,10,FALSE))</f>
        <v/>
      </c>
      <c r="AD66" s="158" t="str">
        <f>IF(AD65="","",VLOOKUP(AD65,'シフト記号表（従来型・ユニット型共通）'!$C$6:$L$47,10,FALSE))</f>
        <v/>
      </c>
      <c r="AE66" s="159" t="str">
        <f>IF(AE65="","",VLOOKUP(AE65,'シフト記号表（従来型・ユニット型共通）'!$C$6:$L$47,10,FALSE))</f>
        <v/>
      </c>
      <c r="AF66" s="159" t="str">
        <f>IF(AF65="","",VLOOKUP(AF65,'シフト記号表（従来型・ユニット型共通）'!$C$6:$L$47,10,FALSE))</f>
        <v/>
      </c>
      <c r="AG66" s="159" t="str">
        <f>IF(AG65="","",VLOOKUP(AG65,'シフト記号表（従来型・ユニット型共通）'!$C$6:$L$47,10,FALSE))</f>
        <v/>
      </c>
      <c r="AH66" s="159" t="str">
        <f>IF(AH65="","",VLOOKUP(AH65,'シフト記号表（従来型・ユニット型共通）'!$C$6:$L$47,10,FALSE))</f>
        <v/>
      </c>
      <c r="AI66" s="159" t="str">
        <f>IF(AI65="","",VLOOKUP(AI65,'シフト記号表（従来型・ユニット型共通）'!$C$6:$L$47,10,FALSE))</f>
        <v/>
      </c>
      <c r="AJ66" s="160" t="str">
        <f>IF(AJ65="","",VLOOKUP(AJ65,'シフト記号表（従来型・ユニット型共通）'!$C$6:$L$47,10,FALSE))</f>
        <v/>
      </c>
      <c r="AK66" s="158" t="str">
        <f>IF(AK65="","",VLOOKUP(AK65,'シフト記号表（従来型・ユニット型共通）'!$C$6:$L$47,10,FALSE))</f>
        <v/>
      </c>
      <c r="AL66" s="159" t="str">
        <f>IF(AL65="","",VLOOKUP(AL65,'シフト記号表（従来型・ユニット型共通）'!$C$6:$L$47,10,FALSE))</f>
        <v/>
      </c>
      <c r="AM66" s="159" t="str">
        <f>IF(AM65="","",VLOOKUP(AM65,'シフト記号表（従来型・ユニット型共通）'!$C$6:$L$47,10,FALSE))</f>
        <v/>
      </c>
      <c r="AN66" s="159" t="str">
        <f>IF(AN65="","",VLOOKUP(AN65,'シフト記号表（従来型・ユニット型共通）'!$C$6:$L$47,10,FALSE))</f>
        <v/>
      </c>
      <c r="AO66" s="159" t="str">
        <f>IF(AO65="","",VLOOKUP(AO65,'シフト記号表（従来型・ユニット型共通）'!$C$6:$L$47,10,FALSE))</f>
        <v/>
      </c>
      <c r="AP66" s="159" t="str">
        <f>IF(AP65="","",VLOOKUP(AP65,'シフト記号表（従来型・ユニット型共通）'!$C$6:$L$47,10,FALSE))</f>
        <v/>
      </c>
      <c r="AQ66" s="160" t="str">
        <f>IF(AQ65="","",VLOOKUP(AQ65,'シフト記号表（従来型・ユニット型共通）'!$C$6:$L$47,10,FALSE))</f>
        <v/>
      </c>
      <c r="AR66" s="158" t="str">
        <f>IF(AR65="","",VLOOKUP(AR65,'シフト記号表（従来型・ユニット型共通）'!$C$6:$L$47,10,FALSE))</f>
        <v/>
      </c>
      <c r="AS66" s="159" t="str">
        <f>IF(AS65="","",VLOOKUP(AS65,'シフト記号表（従来型・ユニット型共通）'!$C$6:$L$47,10,FALSE))</f>
        <v/>
      </c>
      <c r="AT66" s="159" t="str">
        <f>IF(AT65="","",VLOOKUP(AT65,'シフト記号表（従来型・ユニット型共通）'!$C$6:$L$47,10,FALSE))</f>
        <v/>
      </c>
      <c r="AU66" s="159" t="str">
        <f>IF(AU65="","",VLOOKUP(AU65,'シフト記号表（従来型・ユニット型共通）'!$C$6:$L$47,10,FALSE))</f>
        <v/>
      </c>
      <c r="AV66" s="159" t="str">
        <f>IF(AV65="","",VLOOKUP(AV65,'シフト記号表（従来型・ユニット型共通）'!$C$6:$L$47,10,FALSE))</f>
        <v/>
      </c>
      <c r="AW66" s="159" t="str">
        <f>IF(AW65="","",VLOOKUP(AW65,'シフト記号表（従来型・ユニット型共通）'!$C$6:$L$47,10,FALSE))</f>
        <v/>
      </c>
      <c r="AX66" s="160" t="str">
        <f>IF(AX65="","",VLOOKUP(AX65,'シフト記号表（従来型・ユニット型共通）'!$C$6:$L$47,10,FALSE))</f>
        <v/>
      </c>
      <c r="AY66" s="158" t="str">
        <f>IF(AY65="","",VLOOKUP(AY65,'シフト記号表（従来型・ユニット型共通）'!$C$6:$L$47,10,FALSE))</f>
        <v/>
      </c>
      <c r="AZ66" s="159" t="str">
        <f>IF(AZ65="","",VLOOKUP(AZ65,'シフト記号表（従来型・ユニット型共通）'!$C$6:$L$47,10,FALSE))</f>
        <v/>
      </c>
      <c r="BA66" s="159" t="str">
        <f>IF(BA65="","",VLOOKUP(BA65,'シフト記号表（従来型・ユニット型共通）'!$C$6:$L$47,10,FALSE))</f>
        <v/>
      </c>
      <c r="BB66" s="1047">
        <f>IF($BE$3="４週",SUM(W66:AX66),IF($BE$3="暦月",SUM(W66:BA66),""))</f>
        <v>0</v>
      </c>
      <c r="BC66" s="1048"/>
      <c r="BD66" s="1049">
        <f>IF($BE$3="４週",BB66/4,IF($BE$3="暦月",(BB66/($BE$8/7)),""))</f>
        <v>0</v>
      </c>
      <c r="BE66" s="1048"/>
      <c r="BF66" s="1044"/>
      <c r="BG66" s="1045"/>
      <c r="BH66" s="1045"/>
      <c r="BI66" s="1045"/>
      <c r="BJ66" s="1046"/>
    </row>
    <row r="67" spans="2:62" ht="20.25" customHeight="1" x14ac:dyDescent="0.15">
      <c r="B67" s="1007">
        <f>B65+1</f>
        <v>26</v>
      </c>
      <c r="C67" s="1017"/>
      <c r="D67" s="1018"/>
      <c r="E67" s="153"/>
      <c r="F67" s="154"/>
      <c r="G67" s="153"/>
      <c r="H67" s="154"/>
      <c r="I67" s="1021"/>
      <c r="J67" s="1022"/>
      <c r="K67" s="1025"/>
      <c r="L67" s="1026"/>
      <c r="M67" s="1026"/>
      <c r="N67" s="1018"/>
      <c r="O67" s="986"/>
      <c r="P67" s="987"/>
      <c r="Q67" s="987"/>
      <c r="R67" s="987"/>
      <c r="S67" s="988"/>
      <c r="T67" s="173" t="s">
        <v>192</v>
      </c>
      <c r="V67" s="174"/>
      <c r="W67" s="166"/>
      <c r="X67" s="167"/>
      <c r="Y67" s="167"/>
      <c r="Z67" s="167"/>
      <c r="AA67" s="167"/>
      <c r="AB67" s="167"/>
      <c r="AC67" s="168"/>
      <c r="AD67" s="166"/>
      <c r="AE67" s="167"/>
      <c r="AF67" s="167"/>
      <c r="AG67" s="167"/>
      <c r="AH67" s="167"/>
      <c r="AI67" s="167"/>
      <c r="AJ67" s="168"/>
      <c r="AK67" s="166"/>
      <c r="AL67" s="167"/>
      <c r="AM67" s="167"/>
      <c r="AN67" s="167"/>
      <c r="AO67" s="167"/>
      <c r="AP67" s="167"/>
      <c r="AQ67" s="168"/>
      <c r="AR67" s="166"/>
      <c r="AS67" s="167"/>
      <c r="AT67" s="167"/>
      <c r="AU67" s="167"/>
      <c r="AV67" s="167"/>
      <c r="AW67" s="167"/>
      <c r="AX67" s="168"/>
      <c r="AY67" s="166"/>
      <c r="AZ67" s="167"/>
      <c r="BA67" s="169"/>
      <c r="BB67" s="992"/>
      <c r="BC67" s="993"/>
      <c r="BD67" s="994"/>
      <c r="BE67" s="995"/>
      <c r="BF67" s="996"/>
      <c r="BG67" s="997"/>
      <c r="BH67" s="997"/>
      <c r="BI67" s="997"/>
      <c r="BJ67" s="998"/>
    </row>
    <row r="68" spans="2:62" ht="20.25" customHeight="1" x14ac:dyDescent="0.15">
      <c r="B68" s="1035"/>
      <c r="C68" s="1050"/>
      <c r="D68" s="1051"/>
      <c r="E68" s="153"/>
      <c r="F68" s="154">
        <f>C67</f>
        <v>0</v>
      </c>
      <c r="G68" s="153"/>
      <c r="H68" s="154">
        <f>I67</f>
        <v>0</v>
      </c>
      <c r="I68" s="1052"/>
      <c r="J68" s="1053"/>
      <c r="K68" s="1054"/>
      <c r="L68" s="1055"/>
      <c r="M68" s="1055"/>
      <c r="N68" s="1051"/>
      <c r="O68" s="986"/>
      <c r="P68" s="987"/>
      <c r="Q68" s="987"/>
      <c r="R68" s="987"/>
      <c r="S68" s="988"/>
      <c r="T68" s="170" t="s">
        <v>195</v>
      </c>
      <c r="U68" s="171"/>
      <c r="V68" s="172"/>
      <c r="W68" s="158" t="str">
        <f>IF(W67="","",VLOOKUP(W67,'シフト記号表（従来型・ユニット型共通）'!$C$6:$L$47,10,FALSE))</f>
        <v/>
      </c>
      <c r="X68" s="159" t="str">
        <f>IF(X67="","",VLOOKUP(X67,'シフト記号表（従来型・ユニット型共通）'!$C$6:$L$47,10,FALSE))</f>
        <v/>
      </c>
      <c r="Y68" s="159" t="str">
        <f>IF(Y67="","",VLOOKUP(Y67,'シフト記号表（従来型・ユニット型共通）'!$C$6:$L$47,10,FALSE))</f>
        <v/>
      </c>
      <c r="Z68" s="159" t="str">
        <f>IF(Z67="","",VLOOKUP(Z67,'シフト記号表（従来型・ユニット型共通）'!$C$6:$L$47,10,FALSE))</f>
        <v/>
      </c>
      <c r="AA68" s="159" t="str">
        <f>IF(AA67="","",VLOOKUP(AA67,'シフト記号表（従来型・ユニット型共通）'!$C$6:$L$47,10,FALSE))</f>
        <v/>
      </c>
      <c r="AB68" s="159" t="str">
        <f>IF(AB67="","",VLOOKUP(AB67,'シフト記号表（従来型・ユニット型共通）'!$C$6:$L$47,10,FALSE))</f>
        <v/>
      </c>
      <c r="AC68" s="160" t="str">
        <f>IF(AC67="","",VLOOKUP(AC67,'シフト記号表（従来型・ユニット型共通）'!$C$6:$L$47,10,FALSE))</f>
        <v/>
      </c>
      <c r="AD68" s="158" t="str">
        <f>IF(AD67="","",VLOOKUP(AD67,'シフト記号表（従来型・ユニット型共通）'!$C$6:$L$47,10,FALSE))</f>
        <v/>
      </c>
      <c r="AE68" s="159" t="str">
        <f>IF(AE67="","",VLOOKUP(AE67,'シフト記号表（従来型・ユニット型共通）'!$C$6:$L$47,10,FALSE))</f>
        <v/>
      </c>
      <c r="AF68" s="159" t="str">
        <f>IF(AF67="","",VLOOKUP(AF67,'シフト記号表（従来型・ユニット型共通）'!$C$6:$L$47,10,FALSE))</f>
        <v/>
      </c>
      <c r="AG68" s="159" t="str">
        <f>IF(AG67="","",VLOOKUP(AG67,'シフト記号表（従来型・ユニット型共通）'!$C$6:$L$47,10,FALSE))</f>
        <v/>
      </c>
      <c r="AH68" s="159" t="str">
        <f>IF(AH67="","",VLOOKUP(AH67,'シフト記号表（従来型・ユニット型共通）'!$C$6:$L$47,10,FALSE))</f>
        <v/>
      </c>
      <c r="AI68" s="159" t="str">
        <f>IF(AI67="","",VLOOKUP(AI67,'シフト記号表（従来型・ユニット型共通）'!$C$6:$L$47,10,FALSE))</f>
        <v/>
      </c>
      <c r="AJ68" s="160" t="str">
        <f>IF(AJ67="","",VLOOKUP(AJ67,'シフト記号表（従来型・ユニット型共通）'!$C$6:$L$47,10,FALSE))</f>
        <v/>
      </c>
      <c r="AK68" s="158" t="str">
        <f>IF(AK67="","",VLOOKUP(AK67,'シフト記号表（従来型・ユニット型共通）'!$C$6:$L$47,10,FALSE))</f>
        <v/>
      </c>
      <c r="AL68" s="159" t="str">
        <f>IF(AL67="","",VLOOKUP(AL67,'シフト記号表（従来型・ユニット型共通）'!$C$6:$L$47,10,FALSE))</f>
        <v/>
      </c>
      <c r="AM68" s="159" t="str">
        <f>IF(AM67="","",VLOOKUP(AM67,'シフト記号表（従来型・ユニット型共通）'!$C$6:$L$47,10,FALSE))</f>
        <v/>
      </c>
      <c r="AN68" s="159" t="str">
        <f>IF(AN67="","",VLOOKUP(AN67,'シフト記号表（従来型・ユニット型共通）'!$C$6:$L$47,10,FALSE))</f>
        <v/>
      </c>
      <c r="AO68" s="159" t="str">
        <f>IF(AO67="","",VLOOKUP(AO67,'シフト記号表（従来型・ユニット型共通）'!$C$6:$L$47,10,FALSE))</f>
        <v/>
      </c>
      <c r="AP68" s="159" t="str">
        <f>IF(AP67="","",VLOOKUP(AP67,'シフト記号表（従来型・ユニット型共通）'!$C$6:$L$47,10,FALSE))</f>
        <v/>
      </c>
      <c r="AQ68" s="160" t="str">
        <f>IF(AQ67="","",VLOOKUP(AQ67,'シフト記号表（従来型・ユニット型共通）'!$C$6:$L$47,10,FALSE))</f>
        <v/>
      </c>
      <c r="AR68" s="158" t="str">
        <f>IF(AR67="","",VLOOKUP(AR67,'シフト記号表（従来型・ユニット型共通）'!$C$6:$L$47,10,FALSE))</f>
        <v/>
      </c>
      <c r="AS68" s="159" t="str">
        <f>IF(AS67="","",VLOOKUP(AS67,'シフト記号表（従来型・ユニット型共通）'!$C$6:$L$47,10,FALSE))</f>
        <v/>
      </c>
      <c r="AT68" s="159" t="str">
        <f>IF(AT67="","",VLOOKUP(AT67,'シフト記号表（従来型・ユニット型共通）'!$C$6:$L$47,10,FALSE))</f>
        <v/>
      </c>
      <c r="AU68" s="159" t="str">
        <f>IF(AU67="","",VLOOKUP(AU67,'シフト記号表（従来型・ユニット型共通）'!$C$6:$L$47,10,FALSE))</f>
        <v/>
      </c>
      <c r="AV68" s="159" t="str">
        <f>IF(AV67="","",VLOOKUP(AV67,'シフト記号表（従来型・ユニット型共通）'!$C$6:$L$47,10,FALSE))</f>
        <v/>
      </c>
      <c r="AW68" s="159" t="str">
        <f>IF(AW67="","",VLOOKUP(AW67,'シフト記号表（従来型・ユニット型共通）'!$C$6:$L$47,10,FALSE))</f>
        <v/>
      </c>
      <c r="AX68" s="160" t="str">
        <f>IF(AX67="","",VLOOKUP(AX67,'シフト記号表（従来型・ユニット型共通）'!$C$6:$L$47,10,FALSE))</f>
        <v/>
      </c>
      <c r="AY68" s="158" t="str">
        <f>IF(AY67="","",VLOOKUP(AY67,'シフト記号表（従来型・ユニット型共通）'!$C$6:$L$47,10,FALSE))</f>
        <v/>
      </c>
      <c r="AZ68" s="159" t="str">
        <f>IF(AZ67="","",VLOOKUP(AZ67,'シフト記号表（従来型・ユニット型共通）'!$C$6:$L$47,10,FALSE))</f>
        <v/>
      </c>
      <c r="BA68" s="159" t="str">
        <f>IF(BA67="","",VLOOKUP(BA67,'シフト記号表（従来型・ユニット型共通）'!$C$6:$L$47,10,FALSE))</f>
        <v/>
      </c>
      <c r="BB68" s="1047">
        <f>IF($BE$3="４週",SUM(W68:AX68),IF($BE$3="暦月",SUM(W68:BA68),""))</f>
        <v>0</v>
      </c>
      <c r="BC68" s="1048"/>
      <c r="BD68" s="1049">
        <f>IF($BE$3="４週",BB68/4,IF($BE$3="暦月",(BB68/($BE$8/7)),""))</f>
        <v>0</v>
      </c>
      <c r="BE68" s="1048"/>
      <c r="BF68" s="1044"/>
      <c r="BG68" s="1045"/>
      <c r="BH68" s="1045"/>
      <c r="BI68" s="1045"/>
      <c r="BJ68" s="1046"/>
    </row>
    <row r="69" spans="2:62" ht="20.25" customHeight="1" x14ac:dyDescent="0.15">
      <c r="B69" s="1007">
        <f>B67+1</f>
        <v>27</v>
      </c>
      <c r="C69" s="1017"/>
      <c r="D69" s="1018"/>
      <c r="E69" s="153"/>
      <c r="F69" s="154"/>
      <c r="G69" s="153"/>
      <c r="H69" s="154"/>
      <c r="I69" s="1021"/>
      <c r="J69" s="1022"/>
      <c r="K69" s="1025"/>
      <c r="L69" s="1026"/>
      <c r="M69" s="1026"/>
      <c r="N69" s="1018"/>
      <c r="O69" s="986"/>
      <c r="P69" s="987"/>
      <c r="Q69" s="987"/>
      <c r="R69" s="987"/>
      <c r="S69" s="988"/>
      <c r="T69" s="173" t="s">
        <v>192</v>
      </c>
      <c r="V69" s="174"/>
      <c r="W69" s="166"/>
      <c r="X69" s="167"/>
      <c r="Y69" s="167"/>
      <c r="Z69" s="167"/>
      <c r="AA69" s="167"/>
      <c r="AB69" s="167"/>
      <c r="AC69" s="168"/>
      <c r="AD69" s="166"/>
      <c r="AE69" s="167"/>
      <c r="AF69" s="167"/>
      <c r="AG69" s="167"/>
      <c r="AH69" s="167"/>
      <c r="AI69" s="167"/>
      <c r="AJ69" s="168"/>
      <c r="AK69" s="166"/>
      <c r="AL69" s="167"/>
      <c r="AM69" s="167"/>
      <c r="AN69" s="167"/>
      <c r="AO69" s="167"/>
      <c r="AP69" s="167"/>
      <c r="AQ69" s="168"/>
      <c r="AR69" s="166"/>
      <c r="AS69" s="167"/>
      <c r="AT69" s="167"/>
      <c r="AU69" s="167"/>
      <c r="AV69" s="167"/>
      <c r="AW69" s="167"/>
      <c r="AX69" s="168"/>
      <c r="AY69" s="166"/>
      <c r="AZ69" s="167"/>
      <c r="BA69" s="169"/>
      <c r="BB69" s="992"/>
      <c r="BC69" s="993"/>
      <c r="BD69" s="994"/>
      <c r="BE69" s="995"/>
      <c r="BF69" s="996"/>
      <c r="BG69" s="997"/>
      <c r="BH69" s="997"/>
      <c r="BI69" s="997"/>
      <c r="BJ69" s="998"/>
    </row>
    <row r="70" spans="2:62" ht="20.25" customHeight="1" x14ac:dyDescent="0.15">
      <c r="B70" s="1035"/>
      <c r="C70" s="1050"/>
      <c r="D70" s="1051"/>
      <c r="E70" s="153"/>
      <c r="F70" s="154">
        <f>C69</f>
        <v>0</v>
      </c>
      <c r="G70" s="153"/>
      <c r="H70" s="154">
        <f>I69</f>
        <v>0</v>
      </c>
      <c r="I70" s="1052"/>
      <c r="J70" s="1053"/>
      <c r="K70" s="1054"/>
      <c r="L70" s="1055"/>
      <c r="M70" s="1055"/>
      <c r="N70" s="1051"/>
      <c r="O70" s="986"/>
      <c r="P70" s="987"/>
      <c r="Q70" s="987"/>
      <c r="R70" s="987"/>
      <c r="S70" s="988"/>
      <c r="T70" s="170" t="s">
        <v>195</v>
      </c>
      <c r="U70" s="171"/>
      <c r="V70" s="172"/>
      <c r="W70" s="158" t="str">
        <f>IF(W69="","",VLOOKUP(W69,'シフト記号表（従来型・ユニット型共通）'!$C$6:$L$47,10,FALSE))</f>
        <v/>
      </c>
      <c r="X70" s="159" t="str">
        <f>IF(X69="","",VLOOKUP(X69,'シフト記号表（従来型・ユニット型共通）'!$C$6:$L$47,10,FALSE))</f>
        <v/>
      </c>
      <c r="Y70" s="159" t="str">
        <f>IF(Y69="","",VLOOKUP(Y69,'シフト記号表（従来型・ユニット型共通）'!$C$6:$L$47,10,FALSE))</f>
        <v/>
      </c>
      <c r="Z70" s="159" t="str">
        <f>IF(Z69="","",VLOOKUP(Z69,'シフト記号表（従来型・ユニット型共通）'!$C$6:$L$47,10,FALSE))</f>
        <v/>
      </c>
      <c r="AA70" s="159" t="str">
        <f>IF(AA69="","",VLOOKUP(AA69,'シフト記号表（従来型・ユニット型共通）'!$C$6:$L$47,10,FALSE))</f>
        <v/>
      </c>
      <c r="AB70" s="159" t="str">
        <f>IF(AB69="","",VLOOKUP(AB69,'シフト記号表（従来型・ユニット型共通）'!$C$6:$L$47,10,FALSE))</f>
        <v/>
      </c>
      <c r="AC70" s="160" t="str">
        <f>IF(AC69="","",VLOOKUP(AC69,'シフト記号表（従来型・ユニット型共通）'!$C$6:$L$47,10,FALSE))</f>
        <v/>
      </c>
      <c r="AD70" s="158" t="str">
        <f>IF(AD69="","",VLOOKUP(AD69,'シフト記号表（従来型・ユニット型共通）'!$C$6:$L$47,10,FALSE))</f>
        <v/>
      </c>
      <c r="AE70" s="159" t="str">
        <f>IF(AE69="","",VLOOKUP(AE69,'シフト記号表（従来型・ユニット型共通）'!$C$6:$L$47,10,FALSE))</f>
        <v/>
      </c>
      <c r="AF70" s="159" t="str">
        <f>IF(AF69="","",VLOOKUP(AF69,'シフト記号表（従来型・ユニット型共通）'!$C$6:$L$47,10,FALSE))</f>
        <v/>
      </c>
      <c r="AG70" s="159" t="str">
        <f>IF(AG69="","",VLOOKUP(AG69,'シフト記号表（従来型・ユニット型共通）'!$C$6:$L$47,10,FALSE))</f>
        <v/>
      </c>
      <c r="AH70" s="159" t="str">
        <f>IF(AH69="","",VLOOKUP(AH69,'シフト記号表（従来型・ユニット型共通）'!$C$6:$L$47,10,FALSE))</f>
        <v/>
      </c>
      <c r="AI70" s="159" t="str">
        <f>IF(AI69="","",VLOOKUP(AI69,'シフト記号表（従来型・ユニット型共通）'!$C$6:$L$47,10,FALSE))</f>
        <v/>
      </c>
      <c r="AJ70" s="160" t="str">
        <f>IF(AJ69="","",VLOOKUP(AJ69,'シフト記号表（従来型・ユニット型共通）'!$C$6:$L$47,10,FALSE))</f>
        <v/>
      </c>
      <c r="AK70" s="158" t="str">
        <f>IF(AK69="","",VLOOKUP(AK69,'シフト記号表（従来型・ユニット型共通）'!$C$6:$L$47,10,FALSE))</f>
        <v/>
      </c>
      <c r="AL70" s="159" t="str">
        <f>IF(AL69="","",VLOOKUP(AL69,'シフト記号表（従来型・ユニット型共通）'!$C$6:$L$47,10,FALSE))</f>
        <v/>
      </c>
      <c r="AM70" s="159" t="str">
        <f>IF(AM69="","",VLOOKUP(AM69,'シフト記号表（従来型・ユニット型共通）'!$C$6:$L$47,10,FALSE))</f>
        <v/>
      </c>
      <c r="AN70" s="159" t="str">
        <f>IF(AN69="","",VLOOKUP(AN69,'シフト記号表（従来型・ユニット型共通）'!$C$6:$L$47,10,FALSE))</f>
        <v/>
      </c>
      <c r="AO70" s="159" t="str">
        <f>IF(AO69="","",VLOOKUP(AO69,'シフト記号表（従来型・ユニット型共通）'!$C$6:$L$47,10,FALSE))</f>
        <v/>
      </c>
      <c r="AP70" s="159" t="str">
        <f>IF(AP69="","",VLOOKUP(AP69,'シフト記号表（従来型・ユニット型共通）'!$C$6:$L$47,10,FALSE))</f>
        <v/>
      </c>
      <c r="AQ70" s="160" t="str">
        <f>IF(AQ69="","",VLOOKUP(AQ69,'シフト記号表（従来型・ユニット型共通）'!$C$6:$L$47,10,FALSE))</f>
        <v/>
      </c>
      <c r="AR70" s="158" t="str">
        <f>IF(AR69="","",VLOOKUP(AR69,'シフト記号表（従来型・ユニット型共通）'!$C$6:$L$47,10,FALSE))</f>
        <v/>
      </c>
      <c r="AS70" s="159" t="str">
        <f>IF(AS69="","",VLOOKUP(AS69,'シフト記号表（従来型・ユニット型共通）'!$C$6:$L$47,10,FALSE))</f>
        <v/>
      </c>
      <c r="AT70" s="159" t="str">
        <f>IF(AT69="","",VLOOKUP(AT69,'シフト記号表（従来型・ユニット型共通）'!$C$6:$L$47,10,FALSE))</f>
        <v/>
      </c>
      <c r="AU70" s="159" t="str">
        <f>IF(AU69="","",VLOOKUP(AU69,'シフト記号表（従来型・ユニット型共通）'!$C$6:$L$47,10,FALSE))</f>
        <v/>
      </c>
      <c r="AV70" s="159" t="str">
        <f>IF(AV69="","",VLOOKUP(AV69,'シフト記号表（従来型・ユニット型共通）'!$C$6:$L$47,10,FALSE))</f>
        <v/>
      </c>
      <c r="AW70" s="159" t="str">
        <f>IF(AW69="","",VLOOKUP(AW69,'シフト記号表（従来型・ユニット型共通）'!$C$6:$L$47,10,FALSE))</f>
        <v/>
      </c>
      <c r="AX70" s="160" t="str">
        <f>IF(AX69="","",VLOOKUP(AX69,'シフト記号表（従来型・ユニット型共通）'!$C$6:$L$47,10,FALSE))</f>
        <v/>
      </c>
      <c r="AY70" s="158" t="str">
        <f>IF(AY69="","",VLOOKUP(AY69,'シフト記号表（従来型・ユニット型共通）'!$C$6:$L$47,10,FALSE))</f>
        <v/>
      </c>
      <c r="AZ70" s="159" t="str">
        <f>IF(AZ69="","",VLOOKUP(AZ69,'シフト記号表（従来型・ユニット型共通）'!$C$6:$L$47,10,FALSE))</f>
        <v/>
      </c>
      <c r="BA70" s="159" t="str">
        <f>IF(BA69="","",VLOOKUP(BA69,'シフト記号表（従来型・ユニット型共通）'!$C$6:$L$47,10,FALSE))</f>
        <v/>
      </c>
      <c r="BB70" s="1047">
        <f>IF($BE$3="４週",SUM(W70:AX70),IF($BE$3="暦月",SUM(W70:BA70),""))</f>
        <v>0</v>
      </c>
      <c r="BC70" s="1048"/>
      <c r="BD70" s="1049">
        <f>IF($BE$3="４週",BB70/4,IF($BE$3="暦月",(BB70/($BE$8/7)),""))</f>
        <v>0</v>
      </c>
      <c r="BE70" s="1048"/>
      <c r="BF70" s="1044"/>
      <c r="BG70" s="1045"/>
      <c r="BH70" s="1045"/>
      <c r="BI70" s="1045"/>
      <c r="BJ70" s="1046"/>
    </row>
    <row r="71" spans="2:62" ht="20.25" customHeight="1" x14ac:dyDescent="0.15">
      <c r="B71" s="1007">
        <f>B69+1</f>
        <v>28</v>
      </c>
      <c r="C71" s="1017"/>
      <c r="D71" s="1018"/>
      <c r="E71" s="153"/>
      <c r="F71" s="154"/>
      <c r="G71" s="153"/>
      <c r="H71" s="154"/>
      <c r="I71" s="1021"/>
      <c r="J71" s="1022"/>
      <c r="K71" s="1025"/>
      <c r="L71" s="1026"/>
      <c r="M71" s="1026"/>
      <c r="N71" s="1018"/>
      <c r="O71" s="986"/>
      <c r="P71" s="987"/>
      <c r="Q71" s="987"/>
      <c r="R71" s="987"/>
      <c r="S71" s="988"/>
      <c r="T71" s="173" t="s">
        <v>192</v>
      </c>
      <c r="V71" s="174"/>
      <c r="W71" s="166"/>
      <c r="X71" s="167"/>
      <c r="Y71" s="167"/>
      <c r="Z71" s="167"/>
      <c r="AA71" s="167"/>
      <c r="AB71" s="167"/>
      <c r="AC71" s="168"/>
      <c r="AD71" s="166"/>
      <c r="AE71" s="167"/>
      <c r="AF71" s="167"/>
      <c r="AG71" s="167"/>
      <c r="AH71" s="167"/>
      <c r="AI71" s="167"/>
      <c r="AJ71" s="168"/>
      <c r="AK71" s="166"/>
      <c r="AL71" s="167"/>
      <c r="AM71" s="167"/>
      <c r="AN71" s="167"/>
      <c r="AO71" s="167"/>
      <c r="AP71" s="167"/>
      <c r="AQ71" s="168"/>
      <c r="AR71" s="166"/>
      <c r="AS71" s="167"/>
      <c r="AT71" s="167"/>
      <c r="AU71" s="167"/>
      <c r="AV71" s="167"/>
      <c r="AW71" s="167"/>
      <c r="AX71" s="168"/>
      <c r="AY71" s="166"/>
      <c r="AZ71" s="167"/>
      <c r="BA71" s="169"/>
      <c r="BB71" s="992"/>
      <c r="BC71" s="993"/>
      <c r="BD71" s="994"/>
      <c r="BE71" s="995"/>
      <c r="BF71" s="996"/>
      <c r="BG71" s="997"/>
      <c r="BH71" s="997"/>
      <c r="BI71" s="997"/>
      <c r="BJ71" s="998"/>
    </row>
    <row r="72" spans="2:62" ht="20.25" customHeight="1" x14ac:dyDescent="0.15">
      <c r="B72" s="1035"/>
      <c r="C72" s="1050"/>
      <c r="D72" s="1051"/>
      <c r="E72" s="153"/>
      <c r="F72" s="154">
        <f>C71</f>
        <v>0</v>
      </c>
      <c r="G72" s="153"/>
      <c r="H72" s="154">
        <f>I71</f>
        <v>0</v>
      </c>
      <c r="I72" s="1052"/>
      <c r="J72" s="1053"/>
      <c r="K72" s="1054"/>
      <c r="L72" s="1055"/>
      <c r="M72" s="1055"/>
      <c r="N72" s="1051"/>
      <c r="O72" s="986"/>
      <c r="P72" s="987"/>
      <c r="Q72" s="987"/>
      <c r="R72" s="987"/>
      <c r="S72" s="988"/>
      <c r="T72" s="170" t="s">
        <v>195</v>
      </c>
      <c r="U72" s="171"/>
      <c r="V72" s="172"/>
      <c r="W72" s="158" t="str">
        <f>IF(W71="","",VLOOKUP(W71,'シフト記号表（従来型・ユニット型共通）'!$C$6:$L$47,10,FALSE))</f>
        <v/>
      </c>
      <c r="X72" s="159" t="str">
        <f>IF(X71="","",VLOOKUP(X71,'シフト記号表（従来型・ユニット型共通）'!$C$6:$L$47,10,FALSE))</f>
        <v/>
      </c>
      <c r="Y72" s="159" t="str">
        <f>IF(Y71="","",VLOOKUP(Y71,'シフト記号表（従来型・ユニット型共通）'!$C$6:$L$47,10,FALSE))</f>
        <v/>
      </c>
      <c r="Z72" s="159" t="str">
        <f>IF(Z71="","",VLOOKUP(Z71,'シフト記号表（従来型・ユニット型共通）'!$C$6:$L$47,10,FALSE))</f>
        <v/>
      </c>
      <c r="AA72" s="159" t="str">
        <f>IF(AA71="","",VLOOKUP(AA71,'シフト記号表（従来型・ユニット型共通）'!$C$6:$L$47,10,FALSE))</f>
        <v/>
      </c>
      <c r="AB72" s="159" t="str">
        <f>IF(AB71="","",VLOOKUP(AB71,'シフト記号表（従来型・ユニット型共通）'!$C$6:$L$47,10,FALSE))</f>
        <v/>
      </c>
      <c r="AC72" s="160" t="str">
        <f>IF(AC71="","",VLOOKUP(AC71,'シフト記号表（従来型・ユニット型共通）'!$C$6:$L$47,10,FALSE))</f>
        <v/>
      </c>
      <c r="AD72" s="158" t="str">
        <f>IF(AD71="","",VLOOKUP(AD71,'シフト記号表（従来型・ユニット型共通）'!$C$6:$L$47,10,FALSE))</f>
        <v/>
      </c>
      <c r="AE72" s="159" t="str">
        <f>IF(AE71="","",VLOOKUP(AE71,'シフト記号表（従来型・ユニット型共通）'!$C$6:$L$47,10,FALSE))</f>
        <v/>
      </c>
      <c r="AF72" s="159" t="str">
        <f>IF(AF71="","",VLOOKUP(AF71,'シフト記号表（従来型・ユニット型共通）'!$C$6:$L$47,10,FALSE))</f>
        <v/>
      </c>
      <c r="AG72" s="159" t="str">
        <f>IF(AG71="","",VLOOKUP(AG71,'シフト記号表（従来型・ユニット型共通）'!$C$6:$L$47,10,FALSE))</f>
        <v/>
      </c>
      <c r="AH72" s="159" t="str">
        <f>IF(AH71="","",VLOOKUP(AH71,'シフト記号表（従来型・ユニット型共通）'!$C$6:$L$47,10,FALSE))</f>
        <v/>
      </c>
      <c r="AI72" s="159" t="str">
        <f>IF(AI71="","",VLOOKUP(AI71,'シフト記号表（従来型・ユニット型共通）'!$C$6:$L$47,10,FALSE))</f>
        <v/>
      </c>
      <c r="AJ72" s="160" t="str">
        <f>IF(AJ71="","",VLOOKUP(AJ71,'シフト記号表（従来型・ユニット型共通）'!$C$6:$L$47,10,FALSE))</f>
        <v/>
      </c>
      <c r="AK72" s="158" t="str">
        <f>IF(AK71="","",VLOOKUP(AK71,'シフト記号表（従来型・ユニット型共通）'!$C$6:$L$47,10,FALSE))</f>
        <v/>
      </c>
      <c r="AL72" s="159" t="str">
        <f>IF(AL71="","",VLOOKUP(AL71,'シフト記号表（従来型・ユニット型共通）'!$C$6:$L$47,10,FALSE))</f>
        <v/>
      </c>
      <c r="AM72" s="159" t="str">
        <f>IF(AM71="","",VLOOKUP(AM71,'シフト記号表（従来型・ユニット型共通）'!$C$6:$L$47,10,FALSE))</f>
        <v/>
      </c>
      <c r="AN72" s="159" t="str">
        <f>IF(AN71="","",VLOOKUP(AN71,'シフト記号表（従来型・ユニット型共通）'!$C$6:$L$47,10,FALSE))</f>
        <v/>
      </c>
      <c r="AO72" s="159" t="str">
        <f>IF(AO71="","",VLOOKUP(AO71,'シフト記号表（従来型・ユニット型共通）'!$C$6:$L$47,10,FALSE))</f>
        <v/>
      </c>
      <c r="AP72" s="159" t="str">
        <f>IF(AP71="","",VLOOKUP(AP71,'シフト記号表（従来型・ユニット型共通）'!$C$6:$L$47,10,FALSE))</f>
        <v/>
      </c>
      <c r="AQ72" s="160" t="str">
        <f>IF(AQ71="","",VLOOKUP(AQ71,'シフト記号表（従来型・ユニット型共通）'!$C$6:$L$47,10,FALSE))</f>
        <v/>
      </c>
      <c r="AR72" s="158" t="str">
        <f>IF(AR71="","",VLOOKUP(AR71,'シフト記号表（従来型・ユニット型共通）'!$C$6:$L$47,10,FALSE))</f>
        <v/>
      </c>
      <c r="AS72" s="159" t="str">
        <f>IF(AS71="","",VLOOKUP(AS71,'シフト記号表（従来型・ユニット型共通）'!$C$6:$L$47,10,FALSE))</f>
        <v/>
      </c>
      <c r="AT72" s="159" t="str">
        <f>IF(AT71="","",VLOOKUP(AT71,'シフト記号表（従来型・ユニット型共通）'!$C$6:$L$47,10,FALSE))</f>
        <v/>
      </c>
      <c r="AU72" s="159" t="str">
        <f>IF(AU71="","",VLOOKUP(AU71,'シフト記号表（従来型・ユニット型共通）'!$C$6:$L$47,10,FALSE))</f>
        <v/>
      </c>
      <c r="AV72" s="159" t="str">
        <f>IF(AV71="","",VLOOKUP(AV71,'シフト記号表（従来型・ユニット型共通）'!$C$6:$L$47,10,FALSE))</f>
        <v/>
      </c>
      <c r="AW72" s="159" t="str">
        <f>IF(AW71="","",VLOOKUP(AW71,'シフト記号表（従来型・ユニット型共通）'!$C$6:$L$47,10,FALSE))</f>
        <v/>
      </c>
      <c r="AX72" s="160" t="str">
        <f>IF(AX71="","",VLOOKUP(AX71,'シフト記号表（従来型・ユニット型共通）'!$C$6:$L$47,10,FALSE))</f>
        <v/>
      </c>
      <c r="AY72" s="158" t="str">
        <f>IF(AY71="","",VLOOKUP(AY71,'シフト記号表（従来型・ユニット型共通）'!$C$6:$L$47,10,FALSE))</f>
        <v/>
      </c>
      <c r="AZ72" s="159" t="str">
        <f>IF(AZ71="","",VLOOKUP(AZ71,'シフト記号表（従来型・ユニット型共通）'!$C$6:$L$47,10,FALSE))</f>
        <v/>
      </c>
      <c r="BA72" s="159" t="str">
        <f>IF(BA71="","",VLOOKUP(BA71,'シフト記号表（従来型・ユニット型共通）'!$C$6:$L$47,10,FALSE))</f>
        <v/>
      </c>
      <c r="BB72" s="1047">
        <f>IF($BE$3="４週",SUM(W72:AX72),IF($BE$3="暦月",SUM(W72:BA72),""))</f>
        <v>0</v>
      </c>
      <c r="BC72" s="1048"/>
      <c r="BD72" s="1049">
        <f>IF($BE$3="４週",BB72/4,IF($BE$3="暦月",(BB72/($BE$8/7)),""))</f>
        <v>0</v>
      </c>
      <c r="BE72" s="1048"/>
      <c r="BF72" s="1044"/>
      <c r="BG72" s="1045"/>
      <c r="BH72" s="1045"/>
      <c r="BI72" s="1045"/>
      <c r="BJ72" s="1046"/>
    </row>
    <row r="73" spans="2:62" ht="20.25" customHeight="1" x14ac:dyDescent="0.15">
      <c r="B73" s="1007">
        <f>B71+1</f>
        <v>29</v>
      </c>
      <c r="C73" s="1017"/>
      <c r="D73" s="1018"/>
      <c r="E73" s="153"/>
      <c r="F73" s="154"/>
      <c r="G73" s="153"/>
      <c r="H73" s="154"/>
      <c r="I73" s="1021"/>
      <c r="J73" s="1022"/>
      <c r="K73" s="1025"/>
      <c r="L73" s="1026"/>
      <c r="M73" s="1026"/>
      <c r="N73" s="1018"/>
      <c r="O73" s="986"/>
      <c r="P73" s="987"/>
      <c r="Q73" s="987"/>
      <c r="R73" s="987"/>
      <c r="S73" s="988"/>
      <c r="T73" s="173" t="s">
        <v>192</v>
      </c>
      <c r="V73" s="174"/>
      <c r="W73" s="166"/>
      <c r="X73" s="167"/>
      <c r="Y73" s="167"/>
      <c r="Z73" s="167"/>
      <c r="AA73" s="167"/>
      <c r="AB73" s="167"/>
      <c r="AC73" s="168"/>
      <c r="AD73" s="166"/>
      <c r="AE73" s="167"/>
      <c r="AF73" s="167"/>
      <c r="AG73" s="167"/>
      <c r="AH73" s="167"/>
      <c r="AI73" s="167"/>
      <c r="AJ73" s="168"/>
      <c r="AK73" s="166"/>
      <c r="AL73" s="167"/>
      <c r="AM73" s="167"/>
      <c r="AN73" s="167"/>
      <c r="AO73" s="167"/>
      <c r="AP73" s="167"/>
      <c r="AQ73" s="168"/>
      <c r="AR73" s="166"/>
      <c r="AS73" s="167"/>
      <c r="AT73" s="167"/>
      <c r="AU73" s="167"/>
      <c r="AV73" s="167"/>
      <c r="AW73" s="167"/>
      <c r="AX73" s="168"/>
      <c r="AY73" s="166"/>
      <c r="AZ73" s="167"/>
      <c r="BA73" s="169"/>
      <c r="BB73" s="992"/>
      <c r="BC73" s="993"/>
      <c r="BD73" s="994"/>
      <c r="BE73" s="995"/>
      <c r="BF73" s="996"/>
      <c r="BG73" s="997"/>
      <c r="BH73" s="997"/>
      <c r="BI73" s="997"/>
      <c r="BJ73" s="998"/>
    </row>
    <row r="74" spans="2:62" ht="20.25" customHeight="1" x14ac:dyDescent="0.15">
      <c r="B74" s="1035"/>
      <c r="C74" s="1038"/>
      <c r="D74" s="1039"/>
      <c r="E74" s="175"/>
      <c r="F74" s="176">
        <f>C73</f>
        <v>0</v>
      </c>
      <c r="G74" s="175"/>
      <c r="H74" s="176">
        <f>I73</f>
        <v>0</v>
      </c>
      <c r="I74" s="1040"/>
      <c r="J74" s="1041"/>
      <c r="K74" s="1042"/>
      <c r="L74" s="1043"/>
      <c r="M74" s="1043"/>
      <c r="N74" s="1039"/>
      <c r="O74" s="986"/>
      <c r="P74" s="987"/>
      <c r="Q74" s="987"/>
      <c r="R74" s="987"/>
      <c r="S74" s="988"/>
      <c r="T74" s="170" t="s">
        <v>195</v>
      </c>
      <c r="U74" s="171"/>
      <c r="V74" s="172"/>
      <c r="W74" s="158" t="str">
        <f>IF(W73="","",VLOOKUP(W73,'シフト記号表（従来型・ユニット型共通）'!$C$6:$L$47,10,FALSE))</f>
        <v/>
      </c>
      <c r="X74" s="159" t="str">
        <f>IF(X73="","",VLOOKUP(X73,'シフト記号表（従来型・ユニット型共通）'!$C$6:$L$47,10,FALSE))</f>
        <v/>
      </c>
      <c r="Y74" s="159" t="str">
        <f>IF(Y73="","",VLOOKUP(Y73,'シフト記号表（従来型・ユニット型共通）'!$C$6:$L$47,10,FALSE))</f>
        <v/>
      </c>
      <c r="Z74" s="159" t="str">
        <f>IF(Z73="","",VLOOKUP(Z73,'シフト記号表（従来型・ユニット型共通）'!$C$6:$L$47,10,FALSE))</f>
        <v/>
      </c>
      <c r="AA74" s="159" t="str">
        <f>IF(AA73="","",VLOOKUP(AA73,'シフト記号表（従来型・ユニット型共通）'!$C$6:$L$47,10,FALSE))</f>
        <v/>
      </c>
      <c r="AB74" s="159" t="str">
        <f>IF(AB73="","",VLOOKUP(AB73,'シフト記号表（従来型・ユニット型共通）'!$C$6:$L$47,10,FALSE))</f>
        <v/>
      </c>
      <c r="AC74" s="160" t="str">
        <f>IF(AC73="","",VLOOKUP(AC73,'シフト記号表（従来型・ユニット型共通）'!$C$6:$L$47,10,FALSE))</f>
        <v/>
      </c>
      <c r="AD74" s="158" t="str">
        <f>IF(AD73="","",VLOOKUP(AD73,'シフト記号表（従来型・ユニット型共通）'!$C$6:$L$47,10,FALSE))</f>
        <v/>
      </c>
      <c r="AE74" s="159" t="str">
        <f>IF(AE73="","",VLOOKUP(AE73,'シフト記号表（従来型・ユニット型共通）'!$C$6:$L$47,10,FALSE))</f>
        <v/>
      </c>
      <c r="AF74" s="159" t="str">
        <f>IF(AF73="","",VLOOKUP(AF73,'シフト記号表（従来型・ユニット型共通）'!$C$6:$L$47,10,FALSE))</f>
        <v/>
      </c>
      <c r="AG74" s="159" t="str">
        <f>IF(AG73="","",VLOOKUP(AG73,'シフト記号表（従来型・ユニット型共通）'!$C$6:$L$47,10,FALSE))</f>
        <v/>
      </c>
      <c r="AH74" s="159" t="str">
        <f>IF(AH73="","",VLOOKUP(AH73,'シフト記号表（従来型・ユニット型共通）'!$C$6:$L$47,10,FALSE))</f>
        <v/>
      </c>
      <c r="AI74" s="159" t="str">
        <f>IF(AI73="","",VLOOKUP(AI73,'シフト記号表（従来型・ユニット型共通）'!$C$6:$L$47,10,FALSE))</f>
        <v/>
      </c>
      <c r="AJ74" s="160" t="str">
        <f>IF(AJ73="","",VLOOKUP(AJ73,'シフト記号表（従来型・ユニット型共通）'!$C$6:$L$47,10,FALSE))</f>
        <v/>
      </c>
      <c r="AK74" s="158" t="str">
        <f>IF(AK73="","",VLOOKUP(AK73,'シフト記号表（従来型・ユニット型共通）'!$C$6:$L$47,10,FALSE))</f>
        <v/>
      </c>
      <c r="AL74" s="159" t="str">
        <f>IF(AL73="","",VLOOKUP(AL73,'シフト記号表（従来型・ユニット型共通）'!$C$6:$L$47,10,FALSE))</f>
        <v/>
      </c>
      <c r="AM74" s="159" t="str">
        <f>IF(AM73="","",VLOOKUP(AM73,'シフト記号表（従来型・ユニット型共通）'!$C$6:$L$47,10,FALSE))</f>
        <v/>
      </c>
      <c r="AN74" s="159" t="str">
        <f>IF(AN73="","",VLOOKUP(AN73,'シフト記号表（従来型・ユニット型共通）'!$C$6:$L$47,10,FALSE))</f>
        <v/>
      </c>
      <c r="AO74" s="159" t="str">
        <f>IF(AO73="","",VLOOKUP(AO73,'シフト記号表（従来型・ユニット型共通）'!$C$6:$L$47,10,FALSE))</f>
        <v/>
      </c>
      <c r="AP74" s="159" t="str">
        <f>IF(AP73="","",VLOOKUP(AP73,'シフト記号表（従来型・ユニット型共通）'!$C$6:$L$47,10,FALSE))</f>
        <v/>
      </c>
      <c r="AQ74" s="160" t="str">
        <f>IF(AQ73="","",VLOOKUP(AQ73,'シフト記号表（従来型・ユニット型共通）'!$C$6:$L$47,10,FALSE))</f>
        <v/>
      </c>
      <c r="AR74" s="158" t="str">
        <f>IF(AR73="","",VLOOKUP(AR73,'シフト記号表（従来型・ユニット型共通）'!$C$6:$L$47,10,FALSE))</f>
        <v/>
      </c>
      <c r="AS74" s="159" t="str">
        <f>IF(AS73="","",VLOOKUP(AS73,'シフト記号表（従来型・ユニット型共通）'!$C$6:$L$47,10,FALSE))</f>
        <v/>
      </c>
      <c r="AT74" s="159" t="str">
        <f>IF(AT73="","",VLOOKUP(AT73,'シフト記号表（従来型・ユニット型共通）'!$C$6:$L$47,10,FALSE))</f>
        <v/>
      </c>
      <c r="AU74" s="159" t="str">
        <f>IF(AU73="","",VLOOKUP(AU73,'シフト記号表（従来型・ユニット型共通）'!$C$6:$L$47,10,FALSE))</f>
        <v/>
      </c>
      <c r="AV74" s="159" t="str">
        <f>IF(AV73="","",VLOOKUP(AV73,'シフト記号表（従来型・ユニット型共通）'!$C$6:$L$47,10,FALSE))</f>
        <v/>
      </c>
      <c r="AW74" s="159" t="str">
        <f>IF(AW73="","",VLOOKUP(AW73,'シフト記号表（従来型・ユニット型共通）'!$C$6:$L$47,10,FALSE))</f>
        <v/>
      </c>
      <c r="AX74" s="160" t="str">
        <f>IF(AX73="","",VLOOKUP(AX73,'シフト記号表（従来型・ユニット型共通）'!$C$6:$L$47,10,FALSE))</f>
        <v/>
      </c>
      <c r="AY74" s="158" t="str">
        <f>IF(AY73="","",VLOOKUP(AY73,'シフト記号表（従来型・ユニット型共通）'!$C$6:$L$47,10,FALSE))</f>
        <v/>
      </c>
      <c r="AZ74" s="159" t="str">
        <f>IF(AZ73="","",VLOOKUP(AZ73,'シフト記号表（従来型・ユニット型共通）'!$C$6:$L$47,10,FALSE))</f>
        <v/>
      </c>
      <c r="BA74" s="159" t="str">
        <f>IF(BA73="","",VLOOKUP(BA73,'シフト記号表（従来型・ユニット型共通）'!$C$6:$L$47,10,FALSE))</f>
        <v/>
      </c>
      <c r="BB74" s="1032">
        <f>IF($BE$3="４週",SUM(W74:AX74),IF($BE$3="暦月",SUM(W74:BA74),""))</f>
        <v>0</v>
      </c>
      <c r="BC74" s="1033"/>
      <c r="BD74" s="1034">
        <f>IF($BE$3="４週",BB74/4,IF($BE$3="暦月",(BB74/($BE$8/7)),""))</f>
        <v>0</v>
      </c>
      <c r="BE74" s="1033"/>
      <c r="BF74" s="1029"/>
      <c r="BG74" s="1030"/>
      <c r="BH74" s="1030"/>
      <c r="BI74" s="1030"/>
      <c r="BJ74" s="1031"/>
    </row>
    <row r="75" spans="2:62" ht="20.25" customHeight="1" x14ac:dyDescent="0.15">
      <c r="B75" s="1007">
        <f>B73+1</f>
        <v>30</v>
      </c>
      <c r="C75" s="1017"/>
      <c r="D75" s="1018"/>
      <c r="E75" s="153"/>
      <c r="F75" s="154"/>
      <c r="G75" s="153"/>
      <c r="H75" s="154"/>
      <c r="I75" s="1021"/>
      <c r="J75" s="1022"/>
      <c r="K75" s="1025"/>
      <c r="L75" s="1026"/>
      <c r="M75" s="1026"/>
      <c r="N75" s="1018"/>
      <c r="O75" s="986"/>
      <c r="P75" s="987"/>
      <c r="Q75" s="987"/>
      <c r="R75" s="987"/>
      <c r="S75" s="988"/>
      <c r="T75" s="173" t="s">
        <v>192</v>
      </c>
      <c r="V75" s="174"/>
      <c r="W75" s="166"/>
      <c r="X75" s="167"/>
      <c r="Y75" s="167"/>
      <c r="Z75" s="167"/>
      <c r="AA75" s="167"/>
      <c r="AB75" s="167"/>
      <c r="AC75" s="168"/>
      <c r="AD75" s="166"/>
      <c r="AE75" s="167"/>
      <c r="AF75" s="167"/>
      <c r="AG75" s="167"/>
      <c r="AH75" s="167"/>
      <c r="AI75" s="167"/>
      <c r="AJ75" s="168"/>
      <c r="AK75" s="166"/>
      <c r="AL75" s="167"/>
      <c r="AM75" s="167"/>
      <c r="AN75" s="167"/>
      <c r="AO75" s="167"/>
      <c r="AP75" s="167"/>
      <c r="AQ75" s="168"/>
      <c r="AR75" s="166"/>
      <c r="AS75" s="167"/>
      <c r="AT75" s="167"/>
      <c r="AU75" s="167"/>
      <c r="AV75" s="167"/>
      <c r="AW75" s="167"/>
      <c r="AX75" s="168"/>
      <c r="AY75" s="166"/>
      <c r="AZ75" s="167"/>
      <c r="BA75" s="169"/>
      <c r="BB75" s="992"/>
      <c r="BC75" s="993"/>
      <c r="BD75" s="994"/>
      <c r="BE75" s="995"/>
      <c r="BF75" s="996"/>
      <c r="BG75" s="997"/>
      <c r="BH75" s="997"/>
      <c r="BI75" s="997"/>
      <c r="BJ75" s="998"/>
    </row>
    <row r="76" spans="2:62" ht="20.25" customHeight="1" x14ac:dyDescent="0.15">
      <c r="B76" s="1035"/>
      <c r="C76" s="1038"/>
      <c r="D76" s="1039"/>
      <c r="E76" s="175"/>
      <c r="F76" s="176">
        <f>C75</f>
        <v>0</v>
      </c>
      <c r="G76" s="175"/>
      <c r="H76" s="176">
        <f>I75</f>
        <v>0</v>
      </c>
      <c r="I76" s="1040"/>
      <c r="J76" s="1041"/>
      <c r="K76" s="1042"/>
      <c r="L76" s="1043"/>
      <c r="M76" s="1043"/>
      <c r="N76" s="1039"/>
      <c r="O76" s="986"/>
      <c r="P76" s="987"/>
      <c r="Q76" s="987"/>
      <c r="R76" s="987"/>
      <c r="S76" s="988"/>
      <c r="T76" s="170" t="s">
        <v>195</v>
      </c>
      <c r="U76" s="171"/>
      <c r="V76" s="172"/>
      <c r="W76" s="158" t="str">
        <f>IF(W75="","",VLOOKUP(W75,'シフト記号表（従来型・ユニット型共通）'!$C$6:$L$47,10,FALSE))</f>
        <v/>
      </c>
      <c r="X76" s="159" t="str">
        <f>IF(X75="","",VLOOKUP(X75,'シフト記号表（従来型・ユニット型共通）'!$C$6:$L$47,10,FALSE))</f>
        <v/>
      </c>
      <c r="Y76" s="159" t="str">
        <f>IF(Y75="","",VLOOKUP(Y75,'シフト記号表（従来型・ユニット型共通）'!$C$6:$L$47,10,FALSE))</f>
        <v/>
      </c>
      <c r="Z76" s="159" t="str">
        <f>IF(Z75="","",VLOOKUP(Z75,'シフト記号表（従来型・ユニット型共通）'!$C$6:$L$47,10,FALSE))</f>
        <v/>
      </c>
      <c r="AA76" s="159" t="str">
        <f>IF(AA75="","",VLOOKUP(AA75,'シフト記号表（従来型・ユニット型共通）'!$C$6:$L$47,10,FALSE))</f>
        <v/>
      </c>
      <c r="AB76" s="159" t="str">
        <f>IF(AB75="","",VLOOKUP(AB75,'シフト記号表（従来型・ユニット型共通）'!$C$6:$L$47,10,FALSE))</f>
        <v/>
      </c>
      <c r="AC76" s="160" t="str">
        <f>IF(AC75="","",VLOOKUP(AC75,'シフト記号表（従来型・ユニット型共通）'!$C$6:$L$47,10,FALSE))</f>
        <v/>
      </c>
      <c r="AD76" s="158" t="str">
        <f>IF(AD75="","",VLOOKUP(AD75,'シフト記号表（従来型・ユニット型共通）'!$C$6:$L$47,10,FALSE))</f>
        <v/>
      </c>
      <c r="AE76" s="159" t="str">
        <f>IF(AE75="","",VLOOKUP(AE75,'シフト記号表（従来型・ユニット型共通）'!$C$6:$L$47,10,FALSE))</f>
        <v/>
      </c>
      <c r="AF76" s="159" t="str">
        <f>IF(AF75="","",VLOOKUP(AF75,'シフト記号表（従来型・ユニット型共通）'!$C$6:$L$47,10,FALSE))</f>
        <v/>
      </c>
      <c r="AG76" s="159" t="str">
        <f>IF(AG75="","",VLOOKUP(AG75,'シフト記号表（従来型・ユニット型共通）'!$C$6:$L$47,10,FALSE))</f>
        <v/>
      </c>
      <c r="AH76" s="159" t="str">
        <f>IF(AH75="","",VLOOKUP(AH75,'シフト記号表（従来型・ユニット型共通）'!$C$6:$L$47,10,FALSE))</f>
        <v/>
      </c>
      <c r="AI76" s="159" t="str">
        <f>IF(AI75="","",VLOOKUP(AI75,'シフト記号表（従来型・ユニット型共通）'!$C$6:$L$47,10,FALSE))</f>
        <v/>
      </c>
      <c r="AJ76" s="160" t="str">
        <f>IF(AJ75="","",VLOOKUP(AJ75,'シフト記号表（従来型・ユニット型共通）'!$C$6:$L$47,10,FALSE))</f>
        <v/>
      </c>
      <c r="AK76" s="158" t="str">
        <f>IF(AK75="","",VLOOKUP(AK75,'シフト記号表（従来型・ユニット型共通）'!$C$6:$L$47,10,FALSE))</f>
        <v/>
      </c>
      <c r="AL76" s="159" t="str">
        <f>IF(AL75="","",VLOOKUP(AL75,'シフト記号表（従来型・ユニット型共通）'!$C$6:$L$47,10,FALSE))</f>
        <v/>
      </c>
      <c r="AM76" s="159" t="str">
        <f>IF(AM75="","",VLOOKUP(AM75,'シフト記号表（従来型・ユニット型共通）'!$C$6:$L$47,10,FALSE))</f>
        <v/>
      </c>
      <c r="AN76" s="159" t="str">
        <f>IF(AN75="","",VLOOKUP(AN75,'シフト記号表（従来型・ユニット型共通）'!$C$6:$L$47,10,FALSE))</f>
        <v/>
      </c>
      <c r="AO76" s="159" t="str">
        <f>IF(AO75="","",VLOOKUP(AO75,'シフト記号表（従来型・ユニット型共通）'!$C$6:$L$47,10,FALSE))</f>
        <v/>
      </c>
      <c r="AP76" s="159" t="str">
        <f>IF(AP75="","",VLOOKUP(AP75,'シフト記号表（従来型・ユニット型共通）'!$C$6:$L$47,10,FALSE))</f>
        <v/>
      </c>
      <c r="AQ76" s="160" t="str">
        <f>IF(AQ75="","",VLOOKUP(AQ75,'シフト記号表（従来型・ユニット型共通）'!$C$6:$L$47,10,FALSE))</f>
        <v/>
      </c>
      <c r="AR76" s="158" t="str">
        <f>IF(AR75="","",VLOOKUP(AR75,'シフト記号表（従来型・ユニット型共通）'!$C$6:$L$47,10,FALSE))</f>
        <v/>
      </c>
      <c r="AS76" s="159" t="str">
        <f>IF(AS75="","",VLOOKUP(AS75,'シフト記号表（従来型・ユニット型共通）'!$C$6:$L$47,10,FALSE))</f>
        <v/>
      </c>
      <c r="AT76" s="159" t="str">
        <f>IF(AT75="","",VLOOKUP(AT75,'シフト記号表（従来型・ユニット型共通）'!$C$6:$L$47,10,FALSE))</f>
        <v/>
      </c>
      <c r="AU76" s="159" t="str">
        <f>IF(AU75="","",VLOOKUP(AU75,'シフト記号表（従来型・ユニット型共通）'!$C$6:$L$47,10,FALSE))</f>
        <v/>
      </c>
      <c r="AV76" s="159" t="str">
        <f>IF(AV75="","",VLOOKUP(AV75,'シフト記号表（従来型・ユニット型共通）'!$C$6:$L$47,10,FALSE))</f>
        <v/>
      </c>
      <c r="AW76" s="159" t="str">
        <f>IF(AW75="","",VLOOKUP(AW75,'シフト記号表（従来型・ユニット型共通）'!$C$6:$L$47,10,FALSE))</f>
        <v/>
      </c>
      <c r="AX76" s="160" t="str">
        <f>IF(AX75="","",VLOOKUP(AX75,'シフト記号表（従来型・ユニット型共通）'!$C$6:$L$47,10,FALSE))</f>
        <v/>
      </c>
      <c r="AY76" s="158" t="str">
        <f>IF(AY75="","",VLOOKUP(AY75,'シフト記号表（従来型・ユニット型共通）'!$C$6:$L$47,10,FALSE))</f>
        <v/>
      </c>
      <c r="AZ76" s="159" t="str">
        <f>IF(AZ75="","",VLOOKUP(AZ75,'シフト記号表（従来型・ユニット型共通）'!$C$6:$L$47,10,FALSE))</f>
        <v/>
      </c>
      <c r="BA76" s="159" t="str">
        <f>IF(BA75="","",VLOOKUP(BA75,'シフト記号表（従来型・ユニット型共通）'!$C$6:$L$47,10,FALSE))</f>
        <v/>
      </c>
      <c r="BB76" s="1032">
        <f>IF($BE$3="４週",SUM(W76:AX76),IF($BE$3="暦月",SUM(W76:BA76),""))</f>
        <v>0</v>
      </c>
      <c r="BC76" s="1033"/>
      <c r="BD76" s="1034">
        <f>IF($BE$3="４週",BB76/4,IF($BE$3="暦月",(BB76/($BE$8/7)),""))</f>
        <v>0</v>
      </c>
      <c r="BE76" s="1033"/>
      <c r="BF76" s="1029"/>
      <c r="BG76" s="1030"/>
      <c r="BH76" s="1030"/>
      <c r="BI76" s="1030"/>
      <c r="BJ76" s="1031"/>
    </row>
    <row r="77" spans="2:62" ht="20.25" customHeight="1" x14ac:dyDescent="0.15">
      <c r="B77" s="1007">
        <f>B75+1</f>
        <v>31</v>
      </c>
      <c r="C77" s="1017"/>
      <c r="D77" s="1018"/>
      <c r="E77" s="153"/>
      <c r="F77" s="154"/>
      <c r="G77" s="153"/>
      <c r="H77" s="154"/>
      <c r="I77" s="1021"/>
      <c r="J77" s="1022"/>
      <c r="K77" s="1025"/>
      <c r="L77" s="1026"/>
      <c r="M77" s="1026"/>
      <c r="N77" s="1018"/>
      <c r="O77" s="986"/>
      <c r="P77" s="987"/>
      <c r="Q77" s="987"/>
      <c r="R77" s="987"/>
      <c r="S77" s="988"/>
      <c r="T77" s="173" t="s">
        <v>192</v>
      </c>
      <c r="V77" s="174"/>
      <c r="W77" s="166"/>
      <c r="X77" s="167"/>
      <c r="Y77" s="167"/>
      <c r="Z77" s="167"/>
      <c r="AA77" s="167"/>
      <c r="AB77" s="167"/>
      <c r="AC77" s="168"/>
      <c r="AD77" s="166"/>
      <c r="AE77" s="167"/>
      <c r="AF77" s="167"/>
      <c r="AG77" s="167"/>
      <c r="AH77" s="167"/>
      <c r="AI77" s="167"/>
      <c r="AJ77" s="168"/>
      <c r="AK77" s="166"/>
      <c r="AL77" s="167"/>
      <c r="AM77" s="167"/>
      <c r="AN77" s="167"/>
      <c r="AO77" s="167"/>
      <c r="AP77" s="167"/>
      <c r="AQ77" s="168"/>
      <c r="AR77" s="166"/>
      <c r="AS77" s="167"/>
      <c r="AT77" s="167"/>
      <c r="AU77" s="167"/>
      <c r="AV77" s="167"/>
      <c r="AW77" s="167"/>
      <c r="AX77" s="168"/>
      <c r="AY77" s="166"/>
      <c r="AZ77" s="167"/>
      <c r="BA77" s="169"/>
      <c r="BB77" s="992"/>
      <c r="BC77" s="993"/>
      <c r="BD77" s="994"/>
      <c r="BE77" s="995"/>
      <c r="BF77" s="996"/>
      <c r="BG77" s="997"/>
      <c r="BH77" s="997"/>
      <c r="BI77" s="997"/>
      <c r="BJ77" s="998"/>
    </row>
    <row r="78" spans="2:62" ht="20.25" customHeight="1" x14ac:dyDescent="0.15">
      <c r="B78" s="1035"/>
      <c r="C78" s="1038"/>
      <c r="D78" s="1039"/>
      <c r="E78" s="175"/>
      <c r="F78" s="176">
        <f>C77</f>
        <v>0</v>
      </c>
      <c r="G78" s="175"/>
      <c r="H78" s="176">
        <f>I77</f>
        <v>0</v>
      </c>
      <c r="I78" s="1040"/>
      <c r="J78" s="1041"/>
      <c r="K78" s="1042"/>
      <c r="L78" s="1043"/>
      <c r="M78" s="1043"/>
      <c r="N78" s="1039"/>
      <c r="O78" s="986"/>
      <c r="P78" s="987"/>
      <c r="Q78" s="987"/>
      <c r="R78" s="987"/>
      <c r="S78" s="988"/>
      <c r="T78" s="170" t="s">
        <v>195</v>
      </c>
      <c r="U78" s="171"/>
      <c r="V78" s="172"/>
      <c r="W78" s="158" t="str">
        <f>IF(W77="","",VLOOKUP(W77,'シフト記号表（従来型・ユニット型共通）'!$C$6:$L$47,10,FALSE))</f>
        <v/>
      </c>
      <c r="X78" s="159" t="str">
        <f>IF(X77="","",VLOOKUP(X77,'シフト記号表（従来型・ユニット型共通）'!$C$6:$L$47,10,FALSE))</f>
        <v/>
      </c>
      <c r="Y78" s="159" t="str">
        <f>IF(Y77="","",VLOOKUP(Y77,'シフト記号表（従来型・ユニット型共通）'!$C$6:$L$47,10,FALSE))</f>
        <v/>
      </c>
      <c r="Z78" s="159" t="str">
        <f>IF(Z77="","",VLOOKUP(Z77,'シフト記号表（従来型・ユニット型共通）'!$C$6:$L$47,10,FALSE))</f>
        <v/>
      </c>
      <c r="AA78" s="159" t="str">
        <f>IF(AA77="","",VLOOKUP(AA77,'シフト記号表（従来型・ユニット型共通）'!$C$6:$L$47,10,FALSE))</f>
        <v/>
      </c>
      <c r="AB78" s="159" t="str">
        <f>IF(AB77="","",VLOOKUP(AB77,'シフト記号表（従来型・ユニット型共通）'!$C$6:$L$47,10,FALSE))</f>
        <v/>
      </c>
      <c r="AC78" s="160" t="str">
        <f>IF(AC77="","",VLOOKUP(AC77,'シフト記号表（従来型・ユニット型共通）'!$C$6:$L$47,10,FALSE))</f>
        <v/>
      </c>
      <c r="AD78" s="158" t="str">
        <f>IF(AD77="","",VLOOKUP(AD77,'シフト記号表（従来型・ユニット型共通）'!$C$6:$L$47,10,FALSE))</f>
        <v/>
      </c>
      <c r="AE78" s="159" t="str">
        <f>IF(AE77="","",VLOOKUP(AE77,'シフト記号表（従来型・ユニット型共通）'!$C$6:$L$47,10,FALSE))</f>
        <v/>
      </c>
      <c r="AF78" s="159" t="str">
        <f>IF(AF77="","",VLOOKUP(AF77,'シフト記号表（従来型・ユニット型共通）'!$C$6:$L$47,10,FALSE))</f>
        <v/>
      </c>
      <c r="AG78" s="159" t="str">
        <f>IF(AG77="","",VLOOKUP(AG77,'シフト記号表（従来型・ユニット型共通）'!$C$6:$L$47,10,FALSE))</f>
        <v/>
      </c>
      <c r="AH78" s="159" t="str">
        <f>IF(AH77="","",VLOOKUP(AH77,'シフト記号表（従来型・ユニット型共通）'!$C$6:$L$47,10,FALSE))</f>
        <v/>
      </c>
      <c r="AI78" s="159" t="str">
        <f>IF(AI77="","",VLOOKUP(AI77,'シフト記号表（従来型・ユニット型共通）'!$C$6:$L$47,10,FALSE))</f>
        <v/>
      </c>
      <c r="AJ78" s="160" t="str">
        <f>IF(AJ77="","",VLOOKUP(AJ77,'シフト記号表（従来型・ユニット型共通）'!$C$6:$L$47,10,FALSE))</f>
        <v/>
      </c>
      <c r="AK78" s="158" t="str">
        <f>IF(AK77="","",VLOOKUP(AK77,'シフト記号表（従来型・ユニット型共通）'!$C$6:$L$47,10,FALSE))</f>
        <v/>
      </c>
      <c r="AL78" s="159" t="str">
        <f>IF(AL77="","",VLOOKUP(AL77,'シフト記号表（従来型・ユニット型共通）'!$C$6:$L$47,10,FALSE))</f>
        <v/>
      </c>
      <c r="AM78" s="159" t="str">
        <f>IF(AM77="","",VLOOKUP(AM77,'シフト記号表（従来型・ユニット型共通）'!$C$6:$L$47,10,FALSE))</f>
        <v/>
      </c>
      <c r="AN78" s="159" t="str">
        <f>IF(AN77="","",VLOOKUP(AN77,'シフト記号表（従来型・ユニット型共通）'!$C$6:$L$47,10,FALSE))</f>
        <v/>
      </c>
      <c r="AO78" s="159" t="str">
        <f>IF(AO77="","",VLOOKUP(AO77,'シフト記号表（従来型・ユニット型共通）'!$C$6:$L$47,10,FALSE))</f>
        <v/>
      </c>
      <c r="AP78" s="159" t="str">
        <f>IF(AP77="","",VLOOKUP(AP77,'シフト記号表（従来型・ユニット型共通）'!$C$6:$L$47,10,FALSE))</f>
        <v/>
      </c>
      <c r="AQ78" s="160" t="str">
        <f>IF(AQ77="","",VLOOKUP(AQ77,'シフト記号表（従来型・ユニット型共通）'!$C$6:$L$47,10,FALSE))</f>
        <v/>
      </c>
      <c r="AR78" s="158" t="str">
        <f>IF(AR77="","",VLOOKUP(AR77,'シフト記号表（従来型・ユニット型共通）'!$C$6:$L$47,10,FALSE))</f>
        <v/>
      </c>
      <c r="AS78" s="159" t="str">
        <f>IF(AS77="","",VLOOKUP(AS77,'シフト記号表（従来型・ユニット型共通）'!$C$6:$L$47,10,FALSE))</f>
        <v/>
      </c>
      <c r="AT78" s="159" t="str">
        <f>IF(AT77="","",VLOOKUP(AT77,'シフト記号表（従来型・ユニット型共通）'!$C$6:$L$47,10,FALSE))</f>
        <v/>
      </c>
      <c r="AU78" s="159" t="str">
        <f>IF(AU77="","",VLOOKUP(AU77,'シフト記号表（従来型・ユニット型共通）'!$C$6:$L$47,10,FALSE))</f>
        <v/>
      </c>
      <c r="AV78" s="159" t="str">
        <f>IF(AV77="","",VLOOKUP(AV77,'シフト記号表（従来型・ユニット型共通）'!$C$6:$L$47,10,FALSE))</f>
        <v/>
      </c>
      <c r="AW78" s="159" t="str">
        <f>IF(AW77="","",VLOOKUP(AW77,'シフト記号表（従来型・ユニット型共通）'!$C$6:$L$47,10,FALSE))</f>
        <v/>
      </c>
      <c r="AX78" s="160" t="str">
        <f>IF(AX77="","",VLOOKUP(AX77,'シフト記号表（従来型・ユニット型共通）'!$C$6:$L$47,10,FALSE))</f>
        <v/>
      </c>
      <c r="AY78" s="158" t="str">
        <f>IF(AY77="","",VLOOKUP(AY77,'シフト記号表（従来型・ユニット型共通）'!$C$6:$L$47,10,FALSE))</f>
        <v/>
      </c>
      <c r="AZ78" s="159" t="str">
        <f>IF(AZ77="","",VLOOKUP(AZ77,'シフト記号表（従来型・ユニット型共通）'!$C$6:$L$47,10,FALSE))</f>
        <v/>
      </c>
      <c r="BA78" s="159" t="str">
        <f>IF(BA77="","",VLOOKUP(BA77,'シフト記号表（従来型・ユニット型共通）'!$C$6:$L$47,10,FALSE))</f>
        <v/>
      </c>
      <c r="BB78" s="1032">
        <f>IF($BE$3="４週",SUM(W78:AX78),IF($BE$3="暦月",SUM(W78:BA78),""))</f>
        <v>0</v>
      </c>
      <c r="BC78" s="1033"/>
      <c r="BD78" s="1034">
        <f>IF($BE$3="４週",BB78/4,IF($BE$3="暦月",(BB78/($BE$8/7)),""))</f>
        <v>0</v>
      </c>
      <c r="BE78" s="1033"/>
      <c r="BF78" s="1029"/>
      <c r="BG78" s="1030"/>
      <c r="BH78" s="1030"/>
      <c r="BI78" s="1030"/>
      <c r="BJ78" s="1031"/>
    </row>
    <row r="79" spans="2:62" ht="20.25" customHeight="1" x14ac:dyDescent="0.15">
      <c r="B79" s="1007">
        <f>B77+1</f>
        <v>32</v>
      </c>
      <c r="C79" s="1017"/>
      <c r="D79" s="1018"/>
      <c r="E79" s="153"/>
      <c r="F79" s="154"/>
      <c r="G79" s="153"/>
      <c r="H79" s="154"/>
      <c r="I79" s="1021"/>
      <c r="J79" s="1022"/>
      <c r="K79" s="1025"/>
      <c r="L79" s="1026"/>
      <c r="M79" s="1026"/>
      <c r="N79" s="1018"/>
      <c r="O79" s="986"/>
      <c r="P79" s="987"/>
      <c r="Q79" s="987"/>
      <c r="R79" s="987"/>
      <c r="S79" s="988"/>
      <c r="T79" s="173" t="s">
        <v>192</v>
      </c>
      <c r="V79" s="174"/>
      <c r="W79" s="166"/>
      <c r="X79" s="167"/>
      <c r="Y79" s="167"/>
      <c r="Z79" s="167"/>
      <c r="AA79" s="167"/>
      <c r="AB79" s="167"/>
      <c r="AC79" s="168"/>
      <c r="AD79" s="166"/>
      <c r="AE79" s="167"/>
      <c r="AF79" s="167"/>
      <c r="AG79" s="167"/>
      <c r="AH79" s="167"/>
      <c r="AI79" s="167"/>
      <c r="AJ79" s="168"/>
      <c r="AK79" s="166"/>
      <c r="AL79" s="167"/>
      <c r="AM79" s="167"/>
      <c r="AN79" s="167"/>
      <c r="AO79" s="167"/>
      <c r="AP79" s="167"/>
      <c r="AQ79" s="168"/>
      <c r="AR79" s="166"/>
      <c r="AS79" s="167"/>
      <c r="AT79" s="167"/>
      <c r="AU79" s="167"/>
      <c r="AV79" s="167"/>
      <c r="AW79" s="167"/>
      <c r="AX79" s="168"/>
      <c r="AY79" s="166"/>
      <c r="AZ79" s="167"/>
      <c r="BA79" s="169"/>
      <c r="BB79" s="992"/>
      <c r="BC79" s="993"/>
      <c r="BD79" s="994"/>
      <c r="BE79" s="995"/>
      <c r="BF79" s="996"/>
      <c r="BG79" s="997"/>
      <c r="BH79" s="997"/>
      <c r="BI79" s="997"/>
      <c r="BJ79" s="998"/>
    </row>
    <row r="80" spans="2:62" ht="20.25" customHeight="1" x14ac:dyDescent="0.15">
      <c r="B80" s="1035"/>
      <c r="C80" s="1038"/>
      <c r="D80" s="1039"/>
      <c r="E80" s="175"/>
      <c r="F80" s="176">
        <f>C79</f>
        <v>0</v>
      </c>
      <c r="G80" s="175"/>
      <c r="H80" s="176">
        <f>I79</f>
        <v>0</v>
      </c>
      <c r="I80" s="1040"/>
      <c r="J80" s="1041"/>
      <c r="K80" s="1042"/>
      <c r="L80" s="1043"/>
      <c r="M80" s="1043"/>
      <c r="N80" s="1039"/>
      <c r="O80" s="986"/>
      <c r="P80" s="987"/>
      <c r="Q80" s="987"/>
      <c r="R80" s="987"/>
      <c r="S80" s="988"/>
      <c r="T80" s="170" t="s">
        <v>195</v>
      </c>
      <c r="U80" s="171"/>
      <c r="V80" s="172"/>
      <c r="W80" s="158" t="str">
        <f>IF(W79="","",VLOOKUP(W79,'シフト記号表（従来型・ユニット型共通）'!$C$6:$L$47,10,FALSE))</f>
        <v/>
      </c>
      <c r="X80" s="159" t="str">
        <f>IF(X79="","",VLOOKUP(X79,'シフト記号表（従来型・ユニット型共通）'!$C$6:$L$47,10,FALSE))</f>
        <v/>
      </c>
      <c r="Y80" s="159" t="str">
        <f>IF(Y79="","",VLOOKUP(Y79,'シフト記号表（従来型・ユニット型共通）'!$C$6:$L$47,10,FALSE))</f>
        <v/>
      </c>
      <c r="Z80" s="159" t="str">
        <f>IF(Z79="","",VLOOKUP(Z79,'シフト記号表（従来型・ユニット型共通）'!$C$6:$L$47,10,FALSE))</f>
        <v/>
      </c>
      <c r="AA80" s="159" t="str">
        <f>IF(AA79="","",VLOOKUP(AA79,'シフト記号表（従来型・ユニット型共通）'!$C$6:$L$47,10,FALSE))</f>
        <v/>
      </c>
      <c r="AB80" s="159" t="str">
        <f>IF(AB79="","",VLOOKUP(AB79,'シフト記号表（従来型・ユニット型共通）'!$C$6:$L$47,10,FALSE))</f>
        <v/>
      </c>
      <c r="AC80" s="160" t="str">
        <f>IF(AC79="","",VLOOKUP(AC79,'シフト記号表（従来型・ユニット型共通）'!$C$6:$L$47,10,FALSE))</f>
        <v/>
      </c>
      <c r="AD80" s="158" t="str">
        <f>IF(AD79="","",VLOOKUP(AD79,'シフト記号表（従来型・ユニット型共通）'!$C$6:$L$47,10,FALSE))</f>
        <v/>
      </c>
      <c r="AE80" s="159" t="str">
        <f>IF(AE79="","",VLOOKUP(AE79,'シフト記号表（従来型・ユニット型共通）'!$C$6:$L$47,10,FALSE))</f>
        <v/>
      </c>
      <c r="AF80" s="159" t="str">
        <f>IF(AF79="","",VLOOKUP(AF79,'シフト記号表（従来型・ユニット型共通）'!$C$6:$L$47,10,FALSE))</f>
        <v/>
      </c>
      <c r="AG80" s="159" t="str">
        <f>IF(AG79="","",VLOOKUP(AG79,'シフト記号表（従来型・ユニット型共通）'!$C$6:$L$47,10,FALSE))</f>
        <v/>
      </c>
      <c r="AH80" s="159" t="str">
        <f>IF(AH79="","",VLOOKUP(AH79,'シフト記号表（従来型・ユニット型共通）'!$C$6:$L$47,10,FALSE))</f>
        <v/>
      </c>
      <c r="AI80" s="159" t="str">
        <f>IF(AI79="","",VLOOKUP(AI79,'シフト記号表（従来型・ユニット型共通）'!$C$6:$L$47,10,FALSE))</f>
        <v/>
      </c>
      <c r="AJ80" s="160" t="str">
        <f>IF(AJ79="","",VLOOKUP(AJ79,'シフト記号表（従来型・ユニット型共通）'!$C$6:$L$47,10,FALSE))</f>
        <v/>
      </c>
      <c r="AK80" s="158" t="str">
        <f>IF(AK79="","",VLOOKUP(AK79,'シフト記号表（従来型・ユニット型共通）'!$C$6:$L$47,10,FALSE))</f>
        <v/>
      </c>
      <c r="AL80" s="159" t="str">
        <f>IF(AL79="","",VLOOKUP(AL79,'シフト記号表（従来型・ユニット型共通）'!$C$6:$L$47,10,FALSE))</f>
        <v/>
      </c>
      <c r="AM80" s="159" t="str">
        <f>IF(AM79="","",VLOOKUP(AM79,'シフト記号表（従来型・ユニット型共通）'!$C$6:$L$47,10,FALSE))</f>
        <v/>
      </c>
      <c r="AN80" s="159" t="str">
        <f>IF(AN79="","",VLOOKUP(AN79,'シフト記号表（従来型・ユニット型共通）'!$C$6:$L$47,10,FALSE))</f>
        <v/>
      </c>
      <c r="AO80" s="159" t="str">
        <f>IF(AO79="","",VLOOKUP(AO79,'シフト記号表（従来型・ユニット型共通）'!$C$6:$L$47,10,FALSE))</f>
        <v/>
      </c>
      <c r="AP80" s="159" t="str">
        <f>IF(AP79="","",VLOOKUP(AP79,'シフト記号表（従来型・ユニット型共通）'!$C$6:$L$47,10,FALSE))</f>
        <v/>
      </c>
      <c r="AQ80" s="160" t="str">
        <f>IF(AQ79="","",VLOOKUP(AQ79,'シフト記号表（従来型・ユニット型共通）'!$C$6:$L$47,10,FALSE))</f>
        <v/>
      </c>
      <c r="AR80" s="158" t="str">
        <f>IF(AR79="","",VLOOKUP(AR79,'シフト記号表（従来型・ユニット型共通）'!$C$6:$L$47,10,FALSE))</f>
        <v/>
      </c>
      <c r="AS80" s="159" t="str">
        <f>IF(AS79="","",VLOOKUP(AS79,'シフト記号表（従来型・ユニット型共通）'!$C$6:$L$47,10,FALSE))</f>
        <v/>
      </c>
      <c r="AT80" s="159" t="str">
        <f>IF(AT79="","",VLOOKUP(AT79,'シフト記号表（従来型・ユニット型共通）'!$C$6:$L$47,10,FALSE))</f>
        <v/>
      </c>
      <c r="AU80" s="159" t="str">
        <f>IF(AU79="","",VLOOKUP(AU79,'シフト記号表（従来型・ユニット型共通）'!$C$6:$L$47,10,FALSE))</f>
        <v/>
      </c>
      <c r="AV80" s="159" t="str">
        <f>IF(AV79="","",VLOOKUP(AV79,'シフト記号表（従来型・ユニット型共通）'!$C$6:$L$47,10,FALSE))</f>
        <v/>
      </c>
      <c r="AW80" s="159" t="str">
        <f>IF(AW79="","",VLOOKUP(AW79,'シフト記号表（従来型・ユニット型共通）'!$C$6:$L$47,10,FALSE))</f>
        <v/>
      </c>
      <c r="AX80" s="160" t="str">
        <f>IF(AX79="","",VLOOKUP(AX79,'シフト記号表（従来型・ユニット型共通）'!$C$6:$L$47,10,FALSE))</f>
        <v/>
      </c>
      <c r="AY80" s="158" t="str">
        <f>IF(AY79="","",VLOOKUP(AY79,'シフト記号表（従来型・ユニット型共通）'!$C$6:$L$47,10,FALSE))</f>
        <v/>
      </c>
      <c r="AZ80" s="159" t="str">
        <f>IF(AZ79="","",VLOOKUP(AZ79,'シフト記号表（従来型・ユニット型共通）'!$C$6:$L$47,10,FALSE))</f>
        <v/>
      </c>
      <c r="BA80" s="159" t="str">
        <f>IF(BA79="","",VLOOKUP(BA79,'シフト記号表（従来型・ユニット型共通）'!$C$6:$L$47,10,FALSE))</f>
        <v/>
      </c>
      <c r="BB80" s="1032">
        <f>IF($BE$3="４週",SUM(W80:AX80),IF($BE$3="暦月",SUM(W80:BA80),""))</f>
        <v>0</v>
      </c>
      <c r="BC80" s="1033"/>
      <c r="BD80" s="1034">
        <f>IF($BE$3="４週",BB80/4,IF($BE$3="暦月",(BB80/($BE$8/7)),""))</f>
        <v>0</v>
      </c>
      <c r="BE80" s="1033"/>
      <c r="BF80" s="1029"/>
      <c r="BG80" s="1030"/>
      <c r="BH80" s="1030"/>
      <c r="BI80" s="1030"/>
      <c r="BJ80" s="1031"/>
    </row>
    <row r="81" spans="2:62" ht="20.25" customHeight="1" x14ac:dyDescent="0.15">
      <c r="B81" s="1007">
        <f>B79+1</f>
        <v>33</v>
      </c>
      <c r="C81" s="1017"/>
      <c r="D81" s="1018"/>
      <c r="E81" s="153"/>
      <c r="F81" s="154"/>
      <c r="G81" s="153"/>
      <c r="H81" s="154"/>
      <c r="I81" s="1021"/>
      <c r="J81" s="1022"/>
      <c r="K81" s="1025"/>
      <c r="L81" s="1026"/>
      <c r="M81" s="1026"/>
      <c r="N81" s="1018"/>
      <c r="O81" s="986"/>
      <c r="P81" s="987"/>
      <c r="Q81" s="987"/>
      <c r="R81" s="987"/>
      <c r="S81" s="988"/>
      <c r="T81" s="173" t="s">
        <v>192</v>
      </c>
      <c r="V81" s="174"/>
      <c r="W81" s="166"/>
      <c r="X81" s="167"/>
      <c r="Y81" s="167"/>
      <c r="Z81" s="167"/>
      <c r="AA81" s="167"/>
      <c r="AB81" s="167"/>
      <c r="AC81" s="168"/>
      <c r="AD81" s="166"/>
      <c r="AE81" s="167"/>
      <c r="AF81" s="167"/>
      <c r="AG81" s="167"/>
      <c r="AH81" s="167"/>
      <c r="AI81" s="167"/>
      <c r="AJ81" s="168"/>
      <c r="AK81" s="166"/>
      <c r="AL81" s="167"/>
      <c r="AM81" s="167"/>
      <c r="AN81" s="167"/>
      <c r="AO81" s="167"/>
      <c r="AP81" s="167"/>
      <c r="AQ81" s="168"/>
      <c r="AR81" s="166"/>
      <c r="AS81" s="167"/>
      <c r="AT81" s="167"/>
      <c r="AU81" s="167"/>
      <c r="AV81" s="167"/>
      <c r="AW81" s="167"/>
      <c r="AX81" s="168"/>
      <c r="AY81" s="166"/>
      <c r="AZ81" s="167"/>
      <c r="BA81" s="169"/>
      <c r="BB81" s="992"/>
      <c r="BC81" s="993"/>
      <c r="BD81" s="994"/>
      <c r="BE81" s="995"/>
      <c r="BF81" s="996"/>
      <c r="BG81" s="997"/>
      <c r="BH81" s="997"/>
      <c r="BI81" s="997"/>
      <c r="BJ81" s="998"/>
    </row>
    <row r="82" spans="2:62" ht="20.25" customHeight="1" x14ac:dyDescent="0.15">
      <c r="B82" s="1035"/>
      <c r="C82" s="1038"/>
      <c r="D82" s="1039"/>
      <c r="E82" s="175"/>
      <c r="F82" s="176">
        <f>C81</f>
        <v>0</v>
      </c>
      <c r="G82" s="175"/>
      <c r="H82" s="176">
        <f>I81</f>
        <v>0</v>
      </c>
      <c r="I82" s="1040"/>
      <c r="J82" s="1041"/>
      <c r="K82" s="1042"/>
      <c r="L82" s="1043"/>
      <c r="M82" s="1043"/>
      <c r="N82" s="1039"/>
      <c r="O82" s="986"/>
      <c r="P82" s="987"/>
      <c r="Q82" s="987"/>
      <c r="R82" s="987"/>
      <c r="S82" s="988"/>
      <c r="T82" s="170" t="s">
        <v>195</v>
      </c>
      <c r="U82" s="171"/>
      <c r="V82" s="172"/>
      <c r="W82" s="158" t="str">
        <f>IF(W81="","",VLOOKUP(W81,'シフト記号表（従来型・ユニット型共通）'!$C$6:$L$47,10,FALSE))</f>
        <v/>
      </c>
      <c r="X82" s="159" t="str">
        <f>IF(X81="","",VLOOKUP(X81,'シフト記号表（従来型・ユニット型共通）'!$C$6:$L$47,10,FALSE))</f>
        <v/>
      </c>
      <c r="Y82" s="159" t="str">
        <f>IF(Y81="","",VLOOKUP(Y81,'シフト記号表（従来型・ユニット型共通）'!$C$6:$L$47,10,FALSE))</f>
        <v/>
      </c>
      <c r="Z82" s="159" t="str">
        <f>IF(Z81="","",VLOOKUP(Z81,'シフト記号表（従来型・ユニット型共通）'!$C$6:$L$47,10,FALSE))</f>
        <v/>
      </c>
      <c r="AA82" s="159" t="str">
        <f>IF(AA81="","",VLOOKUP(AA81,'シフト記号表（従来型・ユニット型共通）'!$C$6:$L$47,10,FALSE))</f>
        <v/>
      </c>
      <c r="AB82" s="159" t="str">
        <f>IF(AB81="","",VLOOKUP(AB81,'シフト記号表（従来型・ユニット型共通）'!$C$6:$L$47,10,FALSE))</f>
        <v/>
      </c>
      <c r="AC82" s="160" t="str">
        <f>IF(AC81="","",VLOOKUP(AC81,'シフト記号表（従来型・ユニット型共通）'!$C$6:$L$47,10,FALSE))</f>
        <v/>
      </c>
      <c r="AD82" s="158" t="str">
        <f>IF(AD81="","",VLOOKUP(AD81,'シフト記号表（従来型・ユニット型共通）'!$C$6:$L$47,10,FALSE))</f>
        <v/>
      </c>
      <c r="AE82" s="159" t="str">
        <f>IF(AE81="","",VLOOKUP(AE81,'シフト記号表（従来型・ユニット型共通）'!$C$6:$L$47,10,FALSE))</f>
        <v/>
      </c>
      <c r="AF82" s="159" t="str">
        <f>IF(AF81="","",VLOOKUP(AF81,'シフト記号表（従来型・ユニット型共通）'!$C$6:$L$47,10,FALSE))</f>
        <v/>
      </c>
      <c r="AG82" s="159" t="str">
        <f>IF(AG81="","",VLOOKUP(AG81,'シフト記号表（従来型・ユニット型共通）'!$C$6:$L$47,10,FALSE))</f>
        <v/>
      </c>
      <c r="AH82" s="159" t="str">
        <f>IF(AH81="","",VLOOKUP(AH81,'シフト記号表（従来型・ユニット型共通）'!$C$6:$L$47,10,FALSE))</f>
        <v/>
      </c>
      <c r="AI82" s="159" t="str">
        <f>IF(AI81="","",VLOOKUP(AI81,'シフト記号表（従来型・ユニット型共通）'!$C$6:$L$47,10,FALSE))</f>
        <v/>
      </c>
      <c r="AJ82" s="160" t="str">
        <f>IF(AJ81="","",VLOOKUP(AJ81,'シフト記号表（従来型・ユニット型共通）'!$C$6:$L$47,10,FALSE))</f>
        <v/>
      </c>
      <c r="AK82" s="158" t="str">
        <f>IF(AK81="","",VLOOKUP(AK81,'シフト記号表（従来型・ユニット型共通）'!$C$6:$L$47,10,FALSE))</f>
        <v/>
      </c>
      <c r="AL82" s="159" t="str">
        <f>IF(AL81="","",VLOOKUP(AL81,'シフト記号表（従来型・ユニット型共通）'!$C$6:$L$47,10,FALSE))</f>
        <v/>
      </c>
      <c r="AM82" s="159" t="str">
        <f>IF(AM81="","",VLOOKUP(AM81,'シフト記号表（従来型・ユニット型共通）'!$C$6:$L$47,10,FALSE))</f>
        <v/>
      </c>
      <c r="AN82" s="159" t="str">
        <f>IF(AN81="","",VLOOKUP(AN81,'シフト記号表（従来型・ユニット型共通）'!$C$6:$L$47,10,FALSE))</f>
        <v/>
      </c>
      <c r="AO82" s="159" t="str">
        <f>IF(AO81="","",VLOOKUP(AO81,'シフト記号表（従来型・ユニット型共通）'!$C$6:$L$47,10,FALSE))</f>
        <v/>
      </c>
      <c r="AP82" s="159" t="str">
        <f>IF(AP81="","",VLOOKUP(AP81,'シフト記号表（従来型・ユニット型共通）'!$C$6:$L$47,10,FALSE))</f>
        <v/>
      </c>
      <c r="AQ82" s="160" t="str">
        <f>IF(AQ81="","",VLOOKUP(AQ81,'シフト記号表（従来型・ユニット型共通）'!$C$6:$L$47,10,FALSE))</f>
        <v/>
      </c>
      <c r="AR82" s="158" t="str">
        <f>IF(AR81="","",VLOOKUP(AR81,'シフト記号表（従来型・ユニット型共通）'!$C$6:$L$47,10,FALSE))</f>
        <v/>
      </c>
      <c r="AS82" s="159" t="str">
        <f>IF(AS81="","",VLOOKUP(AS81,'シフト記号表（従来型・ユニット型共通）'!$C$6:$L$47,10,FALSE))</f>
        <v/>
      </c>
      <c r="AT82" s="159" t="str">
        <f>IF(AT81="","",VLOOKUP(AT81,'シフト記号表（従来型・ユニット型共通）'!$C$6:$L$47,10,FALSE))</f>
        <v/>
      </c>
      <c r="AU82" s="159" t="str">
        <f>IF(AU81="","",VLOOKUP(AU81,'シフト記号表（従来型・ユニット型共通）'!$C$6:$L$47,10,FALSE))</f>
        <v/>
      </c>
      <c r="AV82" s="159" t="str">
        <f>IF(AV81="","",VLOOKUP(AV81,'シフト記号表（従来型・ユニット型共通）'!$C$6:$L$47,10,FALSE))</f>
        <v/>
      </c>
      <c r="AW82" s="159" t="str">
        <f>IF(AW81="","",VLOOKUP(AW81,'シフト記号表（従来型・ユニット型共通）'!$C$6:$L$47,10,FALSE))</f>
        <v/>
      </c>
      <c r="AX82" s="160" t="str">
        <f>IF(AX81="","",VLOOKUP(AX81,'シフト記号表（従来型・ユニット型共通）'!$C$6:$L$47,10,FALSE))</f>
        <v/>
      </c>
      <c r="AY82" s="158" t="str">
        <f>IF(AY81="","",VLOOKUP(AY81,'シフト記号表（従来型・ユニット型共通）'!$C$6:$L$47,10,FALSE))</f>
        <v/>
      </c>
      <c r="AZ82" s="159" t="str">
        <f>IF(AZ81="","",VLOOKUP(AZ81,'シフト記号表（従来型・ユニット型共通）'!$C$6:$L$47,10,FALSE))</f>
        <v/>
      </c>
      <c r="BA82" s="159" t="str">
        <f>IF(BA81="","",VLOOKUP(BA81,'シフト記号表（従来型・ユニット型共通）'!$C$6:$L$47,10,FALSE))</f>
        <v/>
      </c>
      <c r="BB82" s="1032">
        <f>IF($BE$3="４週",SUM(W82:AX82),IF($BE$3="暦月",SUM(W82:BA82),""))</f>
        <v>0</v>
      </c>
      <c r="BC82" s="1033"/>
      <c r="BD82" s="1034">
        <f>IF($BE$3="４週",BB82/4,IF($BE$3="暦月",(BB82/($BE$8/7)),""))</f>
        <v>0</v>
      </c>
      <c r="BE82" s="1033"/>
      <c r="BF82" s="1029"/>
      <c r="BG82" s="1030"/>
      <c r="BH82" s="1030"/>
      <c r="BI82" s="1030"/>
      <c r="BJ82" s="1031"/>
    </row>
    <row r="83" spans="2:62" ht="20.25" customHeight="1" x14ac:dyDescent="0.15">
      <c r="B83" s="1007">
        <f>B81+1</f>
        <v>34</v>
      </c>
      <c r="C83" s="1017"/>
      <c r="D83" s="1018"/>
      <c r="E83" s="153"/>
      <c r="F83" s="154"/>
      <c r="G83" s="153"/>
      <c r="H83" s="154"/>
      <c r="I83" s="1021"/>
      <c r="J83" s="1022"/>
      <c r="K83" s="1025"/>
      <c r="L83" s="1026"/>
      <c r="M83" s="1026"/>
      <c r="N83" s="1018"/>
      <c r="O83" s="986"/>
      <c r="P83" s="987"/>
      <c r="Q83" s="987"/>
      <c r="R83" s="987"/>
      <c r="S83" s="988"/>
      <c r="T83" s="173" t="s">
        <v>192</v>
      </c>
      <c r="V83" s="174"/>
      <c r="W83" s="166"/>
      <c r="X83" s="167"/>
      <c r="Y83" s="167"/>
      <c r="Z83" s="167"/>
      <c r="AA83" s="167"/>
      <c r="AB83" s="167"/>
      <c r="AC83" s="168"/>
      <c r="AD83" s="166"/>
      <c r="AE83" s="167"/>
      <c r="AF83" s="167"/>
      <c r="AG83" s="167"/>
      <c r="AH83" s="167"/>
      <c r="AI83" s="167"/>
      <c r="AJ83" s="168"/>
      <c r="AK83" s="166"/>
      <c r="AL83" s="167"/>
      <c r="AM83" s="167"/>
      <c r="AN83" s="167"/>
      <c r="AO83" s="167"/>
      <c r="AP83" s="167"/>
      <c r="AQ83" s="168"/>
      <c r="AR83" s="166"/>
      <c r="AS83" s="167"/>
      <c r="AT83" s="167"/>
      <c r="AU83" s="167"/>
      <c r="AV83" s="167"/>
      <c r="AW83" s="167"/>
      <c r="AX83" s="168"/>
      <c r="AY83" s="166"/>
      <c r="AZ83" s="167"/>
      <c r="BA83" s="169"/>
      <c r="BB83" s="992"/>
      <c r="BC83" s="993"/>
      <c r="BD83" s="994"/>
      <c r="BE83" s="995"/>
      <c r="BF83" s="996"/>
      <c r="BG83" s="997"/>
      <c r="BH83" s="997"/>
      <c r="BI83" s="997"/>
      <c r="BJ83" s="998"/>
    </row>
    <row r="84" spans="2:62" ht="20.25" customHeight="1" x14ac:dyDescent="0.15">
      <c r="B84" s="1035"/>
      <c r="C84" s="1038"/>
      <c r="D84" s="1039"/>
      <c r="E84" s="175"/>
      <c r="F84" s="176">
        <f>C83</f>
        <v>0</v>
      </c>
      <c r="G84" s="175"/>
      <c r="H84" s="176">
        <f>I83</f>
        <v>0</v>
      </c>
      <c r="I84" s="1040"/>
      <c r="J84" s="1041"/>
      <c r="K84" s="1042"/>
      <c r="L84" s="1043"/>
      <c r="M84" s="1043"/>
      <c r="N84" s="1039"/>
      <c r="O84" s="986"/>
      <c r="P84" s="987"/>
      <c r="Q84" s="987"/>
      <c r="R84" s="987"/>
      <c r="S84" s="988"/>
      <c r="T84" s="170" t="s">
        <v>195</v>
      </c>
      <c r="U84" s="171"/>
      <c r="V84" s="172"/>
      <c r="W84" s="158" t="str">
        <f>IF(W83="","",VLOOKUP(W83,'シフト記号表（従来型・ユニット型共通）'!$C$6:$L$47,10,FALSE))</f>
        <v/>
      </c>
      <c r="X84" s="159" t="str">
        <f>IF(X83="","",VLOOKUP(X83,'シフト記号表（従来型・ユニット型共通）'!$C$6:$L$47,10,FALSE))</f>
        <v/>
      </c>
      <c r="Y84" s="159" t="str">
        <f>IF(Y83="","",VLOOKUP(Y83,'シフト記号表（従来型・ユニット型共通）'!$C$6:$L$47,10,FALSE))</f>
        <v/>
      </c>
      <c r="Z84" s="159" t="str">
        <f>IF(Z83="","",VLOOKUP(Z83,'シフト記号表（従来型・ユニット型共通）'!$C$6:$L$47,10,FALSE))</f>
        <v/>
      </c>
      <c r="AA84" s="159" t="str">
        <f>IF(AA83="","",VLOOKUP(AA83,'シフト記号表（従来型・ユニット型共通）'!$C$6:$L$47,10,FALSE))</f>
        <v/>
      </c>
      <c r="AB84" s="159" t="str">
        <f>IF(AB83="","",VLOOKUP(AB83,'シフト記号表（従来型・ユニット型共通）'!$C$6:$L$47,10,FALSE))</f>
        <v/>
      </c>
      <c r="AC84" s="160" t="str">
        <f>IF(AC83="","",VLOOKUP(AC83,'シフト記号表（従来型・ユニット型共通）'!$C$6:$L$47,10,FALSE))</f>
        <v/>
      </c>
      <c r="AD84" s="158" t="str">
        <f>IF(AD83="","",VLOOKUP(AD83,'シフト記号表（従来型・ユニット型共通）'!$C$6:$L$47,10,FALSE))</f>
        <v/>
      </c>
      <c r="AE84" s="159" t="str">
        <f>IF(AE83="","",VLOOKUP(AE83,'シフト記号表（従来型・ユニット型共通）'!$C$6:$L$47,10,FALSE))</f>
        <v/>
      </c>
      <c r="AF84" s="159" t="str">
        <f>IF(AF83="","",VLOOKUP(AF83,'シフト記号表（従来型・ユニット型共通）'!$C$6:$L$47,10,FALSE))</f>
        <v/>
      </c>
      <c r="AG84" s="159" t="str">
        <f>IF(AG83="","",VLOOKUP(AG83,'シフト記号表（従来型・ユニット型共通）'!$C$6:$L$47,10,FALSE))</f>
        <v/>
      </c>
      <c r="AH84" s="159" t="str">
        <f>IF(AH83="","",VLOOKUP(AH83,'シフト記号表（従来型・ユニット型共通）'!$C$6:$L$47,10,FALSE))</f>
        <v/>
      </c>
      <c r="AI84" s="159" t="str">
        <f>IF(AI83="","",VLOOKUP(AI83,'シフト記号表（従来型・ユニット型共通）'!$C$6:$L$47,10,FALSE))</f>
        <v/>
      </c>
      <c r="AJ84" s="160" t="str">
        <f>IF(AJ83="","",VLOOKUP(AJ83,'シフト記号表（従来型・ユニット型共通）'!$C$6:$L$47,10,FALSE))</f>
        <v/>
      </c>
      <c r="AK84" s="158" t="str">
        <f>IF(AK83="","",VLOOKUP(AK83,'シフト記号表（従来型・ユニット型共通）'!$C$6:$L$47,10,FALSE))</f>
        <v/>
      </c>
      <c r="AL84" s="159" t="str">
        <f>IF(AL83="","",VLOOKUP(AL83,'シフト記号表（従来型・ユニット型共通）'!$C$6:$L$47,10,FALSE))</f>
        <v/>
      </c>
      <c r="AM84" s="159" t="str">
        <f>IF(AM83="","",VLOOKUP(AM83,'シフト記号表（従来型・ユニット型共通）'!$C$6:$L$47,10,FALSE))</f>
        <v/>
      </c>
      <c r="AN84" s="159" t="str">
        <f>IF(AN83="","",VLOOKUP(AN83,'シフト記号表（従来型・ユニット型共通）'!$C$6:$L$47,10,FALSE))</f>
        <v/>
      </c>
      <c r="AO84" s="159" t="str">
        <f>IF(AO83="","",VLOOKUP(AO83,'シフト記号表（従来型・ユニット型共通）'!$C$6:$L$47,10,FALSE))</f>
        <v/>
      </c>
      <c r="AP84" s="159" t="str">
        <f>IF(AP83="","",VLOOKUP(AP83,'シフト記号表（従来型・ユニット型共通）'!$C$6:$L$47,10,FALSE))</f>
        <v/>
      </c>
      <c r="AQ84" s="160" t="str">
        <f>IF(AQ83="","",VLOOKUP(AQ83,'シフト記号表（従来型・ユニット型共通）'!$C$6:$L$47,10,FALSE))</f>
        <v/>
      </c>
      <c r="AR84" s="158" t="str">
        <f>IF(AR83="","",VLOOKUP(AR83,'シフト記号表（従来型・ユニット型共通）'!$C$6:$L$47,10,FALSE))</f>
        <v/>
      </c>
      <c r="AS84" s="159" t="str">
        <f>IF(AS83="","",VLOOKUP(AS83,'シフト記号表（従来型・ユニット型共通）'!$C$6:$L$47,10,FALSE))</f>
        <v/>
      </c>
      <c r="AT84" s="159" t="str">
        <f>IF(AT83="","",VLOOKUP(AT83,'シフト記号表（従来型・ユニット型共通）'!$C$6:$L$47,10,FALSE))</f>
        <v/>
      </c>
      <c r="AU84" s="159" t="str">
        <f>IF(AU83="","",VLOOKUP(AU83,'シフト記号表（従来型・ユニット型共通）'!$C$6:$L$47,10,FALSE))</f>
        <v/>
      </c>
      <c r="AV84" s="159" t="str">
        <f>IF(AV83="","",VLOOKUP(AV83,'シフト記号表（従来型・ユニット型共通）'!$C$6:$L$47,10,FALSE))</f>
        <v/>
      </c>
      <c r="AW84" s="159" t="str">
        <f>IF(AW83="","",VLOOKUP(AW83,'シフト記号表（従来型・ユニット型共通）'!$C$6:$L$47,10,FALSE))</f>
        <v/>
      </c>
      <c r="AX84" s="160" t="str">
        <f>IF(AX83="","",VLOOKUP(AX83,'シフト記号表（従来型・ユニット型共通）'!$C$6:$L$47,10,FALSE))</f>
        <v/>
      </c>
      <c r="AY84" s="158" t="str">
        <f>IF(AY83="","",VLOOKUP(AY83,'シフト記号表（従来型・ユニット型共通）'!$C$6:$L$47,10,FALSE))</f>
        <v/>
      </c>
      <c r="AZ84" s="159" t="str">
        <f>IF(AZ83="","",VLOOKUP(AZ83,'シフト記号表（従来型・ユニット型共通）'!$C$6:$L$47,10,FALSE))</f>
        <v/>
      </c>
      <c r="BA84" s="159" t="str">
        <f>IF(BA83="","",VLOOKUP(BA83,'シフト記号表（従来型・ユニット型共通）'!$C$6:$L$47,10,FALSE))</f>
        <v/>
      </c>
      <c r="BB84" s="1032">
        <f>IF($BE$3="４週",SUM(W84:AX84),IF($BE$3="暦月",SUM(W84:BA84),""))</f>
        <v>0</v>
      </c>
      <c r="BC84" s="1033"/>
      <c r="BD84" s="1034">
        <f>IF($BE$3="４週",BB84/4,IF($BE$3="暦月",(BB84/($BE$8/7)),""))</f>
        <v>0</v>
      </c>
      <c r="BE84" s="1033"/>
      <c r="BF84" s="1029"/>
      <c r="BG84" s="1030"/>
      <c r="BH84" s="1030"/>
      <c r="BI84" s="1030"/>
      <c r="BJ84" s="1031"/>
    </row>
    <row r="85" spans="2:62" ht="20.25" customHeight="1" x14ac:dyDescent="0.15">
      <c r="B85" s="1007">
        <f>B83+1</f>
        <v>35</v>
      </c>
      <c r="C85" s="1017"/>
      <c r="D85" s="1018"/>
      <c r="E85" s="153"/>
      <c r="F85" s="154"/>
      <c r="G85" s="153"/>
      <c r="H85" s="154"/>
      <c r="I85" s="1021"/>
      <c r="J85" s="1022"/>
      <c r="K85" s="1025"/>
      <c r="L85" s="1026"/>
      <c r="M85" s="1026"/>
      <c r="N85" s="1018"/>
      <c r="O85" s="986"/>
      <c r="P85" s="987"/>
      <c r="Q85" s="987"/>
      <c r="R85" s="987"/>
      <c r="S85" s="988"/>
      <c r="T85" s="173" t="s">
        <v>192</v>
      </c>
      <c r="V85" s="174"/>
      <c r="W85" s="166"/>
      <c r="X85" s="167"/>
      <c r="Y85" s="167"/>
      <c r="Z85" s="167"/>
      <c r="AA85" s="167"/>
      <c r="AB85" s="167"/>
      <c r="AC85" s="168"/>
      <c r="AD85" s="166"/>
      <c r="AE85" s="167"/>
      <c r="AF85" s="167"/>
      <c r="AG85" s="167"/>
      <c r="AH85" s="167"/>
      <c r="AI85" s="167"/>
      <c r="AJ85" s="168"/>
      <c r="AK85" s="166"/>
      <c r="AL85" s="167"/>
      <c r="AM85" s="167"/>
      <c r="AN85" s="167"/>
      <c r="AO85" s="167"/>
      <c r="AP85" s="167"/>
      <c r="AQ85" s="168"/>
      <c r="AR85" s="166"/>
      <c r="AS85" s="167"/>
      <c r="AT85" s="167"/>
      <c r="AU85" s="167"/>
      <c r="AV85" s="167"/>
      <c r="AW85" s="167"/>
      <c r="AX85" s="168"/>
      <c r="AY85" s="166"/>
      <c r="AZ85" s="167"/>
      <c r="BA85" s="169"/>
      <c r="BB85" s="992"/>
      <c r="BC85" s="993"/>
      <c r="BD85" s="994"/>
      <c r="BE85" s="995"/>
      <c r="BF85" s="996"/>
      <c r="BG85" s="997"/>
      <c r="BH85" s="997"/>
      <c r="BI85" s="997"/>
      <c r="BJ85" s="998"/>
    </row>
    <row r="86" spans="2:62" ht="20.25" customHeight="1" x14ac:dyDescent="0.15">
      <c r="B86" s="1035"/>
      <c r="C86" s="1038"/>
      <c r="D86" s="1039"/>
      <c r="E86" s="175"/>
      <c r="F86" s="176">
        <f>C85</f>
        <v>0</v>
      </c>
      <c r="G86" s="175"/>
      <c r="H86" s="176">
        <f>I85</f>
        <v>0</v>
      </c>
      <c r="I86" s="1040"/>
      <c r="J86" s="1041"/>
      <c r="K86" s="1042"/>
      <c r="L86" s="1043"/>
      <c r="M86" s="1043"/>
      <c r="N86" s="1039"/>
      <c r="O86" s="986"/>
      <c r="P86" s="987"/>
      <c r="Q86" s="987"/>
      <c r="R86" s="987"/>
      <c r="S86" s="988"/>
      <c r="T86" s="170" t="s">
        <v>195</v>
      </c>
      <c r="U86" s="171"/>
      <c r="V86" s="172"/>
      <c r="W86" s="158" t="str">
        <f>IF(W85="","",VLOOKUP(W85,'シフト記号表（従来型・ユニット型共通）'!$C$6:$L$47,10,FALSE))</f>
        <v/>
      </c>
      <c r="X86" s="159" t="str">
        <f>IF(X85="","",VLOOKUP(X85,'シフト記号表（従来型・ユニット型共通）'!$C$6:$L$47,10,FALSE))</f>
        <v/>
      </c>
      <c r="Y86" s="159" t="str">
        <f>IF(Y85="","",VLOOKUP(Y85,'シフト記号表（従来型・ユニット型共通）'!$C$6:$L$47,10,FALSE))</f>
        <v/>
      </c>
      <c r="Z86" s="159" t="str">
        <f>IF(Z85="","",VLOOKUP(Z85,'シフト記号表（従来型・ユニット型共通）'!$C$6:$L$47,10,FALSE))</f>
        <v/>
      </c>
      <c r="AA86" s="159" t="str">
        <f>IF(AA85="","",VLOOKUP(AA85,'シフト記号表（従来型・ユニット型共通）'!$C$6:$L$47,10,FALSE))</f>
        <v/>
      </c>
      <c r="AB86" s="159" t="str">
        <f>IF(AB85="","",VLOOKUP(AB85,'シフト記号表（従来型・ユニット型共通）'!$C$6:$L$47,10,FALSE))</f>
        <v/>
      </c>
      <c r="AC86" s="160" t="str">
        <f>IF(AC85="","",VLOOKUP(AC85,'シフト記号表（従来型・ユニット型共通）'!$C$6:$L$47,10,FALSE))</f>
        <v/>
      </c>
      <c r="AD86" s="158" t="str">
        <f>IF(AD85="","",VLOOKUP(AD85,'シフト記号表（従来型・ユニット型共通）'!$C$6:$L$47,10,FALSE))</f>
        <v/>
      </c>
      <c r="AE86" s="159" t="str">
        <f>IF(AE85="","",VLOOKUP(AE85,'シフト記号表（従来型・ユニット型共通）'!$C$6:$L$47,10,FALSE))</f>
        <v/>
      </c>
      <c r="AF86" s="159" t="str">
        <f>IF(AF85="","",VLOOKUP(AF85,'シフト記号表（従来型・ユニット型共通）'!$C$6:$L$47,10,FALSE))</f>
        <v/>
      </c>
      <c r="AG86" s="159" t="str">
        <f>IF(AG85="","",VLOOKUP(AG85,'シフト記号表（従来型・ユニット型共通）'!$C$6:$L$47,10,FALSE))</f>
        <v/>
      </c>
      <c r="AH86" s="159" t="str">
        <f>IF(AH85="","",VLOOKUP(AH85,'シフト記号表（従来型・ユニット型共通）'!$C$6:$L$47,10,FALSE))</f>
        <v/>
      </c>
      <c r="AI86" s="159" t="str">
        <f>IF(AI85="","",VLOOKUP(AI85,'シフト記号表（従来型・ユニット型共通）'!$C$6:$L$47,10,FALSE))</f>
        <v/>
      </c>
      <c r="AJ86" s="160" t="str">
        <f>IF(AJ85="","",VLOOKUP(AJ85,'シフト記号表（従来型・ユニット型共通）'!$C$6:$L$47,10,FALSE))</f>
        <v/>
      </c>
      <c r="AK86" s="158" t="str">
        <f>IF(AK85="","",VLOOKUP(AK85,'シフト記号表（従来型・ユニット型共通）'!$C$6:$L$47,10,FALSE))</f>
        <v/>
      </c>
      <c r="AL86" s="159" t="str">
        <f>IF(AL85="","",VLOOKUP(AL85,'シフト記号表（従来型・ユニット型共通）'!$C$6:$L$47,10,FALSE))</f>
        <v/>
      </c>
      <c r="AM86" s="159" t="str">
        <f>IF(AM85="","",VLOOKUP(AM85,'シフト記号表（従来型・ユニット型共通）'!$C$6:$L$47,10,FALSE))</f>
        <v/>
      </c>
      <c r="AN86" s="159" t="str">
        <f>IF(AN85="","",VLOOKUP(AN85,'シフト記号表（従来型・ユニット型共通）'!$C$6:$L$47,10,FALSE))</f>
        <v/>
      </c>
      <c r="AO86" s="159" t="str">
        <f>IF(AO85="","",VLOOKUP(AO85,'シフト記号表（従来型・ユニット型共通）'!$C$6:$L$47,10,FALSE))</f>
        <v/>
      </c>
      <c r="AP86" s="159" t="str">
        <f>IF(AP85="","",VLOOKUP(AP85,'シフト記号表（従来型・ユニット型共通）'!$C$6:$L$47,10,FALSE))</f>
        <v/>
      </c>
      <c r="AQ86" s="160" t="str">
        <f>IF(AQ85="","",VLOOKUP(AQ85,'シフト記号表（従来型・ユニット型共通）'!$C$6:$L$47,10,FALSE))</f>
        <v/>
      </c>
      <c r="AR86" s="158" t="str">
        <f>IF(AR85="","",VLOOKUP(AR85,'シフト記号表（従来型・ユニット型共通）'!$C$6:$L$47,10,FALSE))</f>
        <v/>
      </c>
      <c r="AS86" s="159" t="str">
        <f>IF(AS85="","",VLOOKUP(AS85,'シフト記号表（従来型・ユニット型共通）'!$C$6:$L$47,10,FALSE))</f>
        <v/>
      </c>
      <c r="AT86" s="159" t="str">
        <f>IF(AT85="","",VLOOKUP(AT85,'シフト記号表（従来型・ユニット型共通）'!$C$6:$L$47,10,FALSE))</f>
        <v/>
      </c>
      <c r="AU86" s="159" t="str">
        <f>IF(AU85="","",VLOOKUP(AU85,'シフト記号表（従来型・ユニット型共通）'!$C$6:$L$47,10,FALSE))</f>
        <v/>
      </c>
      <c r="AV86" s="159" t="str">
        <f>IF(AV85="","",VLOOKUP(AV85,'シフト記号表（従来型・ユニット型共通）'!$C$6:$L$47,10,FALSE))</f>
        <v/>
      </c>
      <c r="AW86" s="159" t="str">
        <f>IF(AW85="","",VLOOKUP(AW85,'シフト記号表（従来型・ユニット型共通）'!$C$6:$L$47,10,FALSE))</f>
        <v/>
      </c>
      <c r="AX86" s="160" t="str">
        <f>IF(AX85="","",VLOOKUP(AX85,'シフト記号表（従来型・ユニット型共通）'!$C$6:$L$47,10,FALSE))</f>
        <v/>
      </c>
      <c r="AY86" s="158" t="str">
        <f>IF(AY85="","",VLOOKUP(AY85,'シフト記号表（従来型・ユニット型共通）'!$C$6:$L$47,10,FALSE))</f>
        <v/>
      </c>
      <c r="AZ86" s="159" t="str">
        <f>IF(AZ85="","",VLOOKUP(AZ85,'シフト記号表（従来型・ユニット型共通）'!$C$6:$L$47,10,FALSE))</f>
        <v/>
      </c>
      <c r="BA86" s="159" t="str">
        <f>IF(BA85="","",VLOOKUP(BA85,'シフト記号表（従来型・ユニット型共通）'!$C$6:$L$47,10,FALSE))</f>
        <v/>
      </c>
      <c r="BB86" s="1032">
        <f>IF($BE$3="４週",SUM(W86:AX86),IF($BE$3="暦月",SUM(W86:BA86),""))</f>
        <v>0</v>
      </c>
      <c r="BC86" s="1033"/>
      <c r="BD86" s="1034">
        <f>IF($BE$3="４週",BB86/4,IF($BE$3="暦月",(BB86/($BE$8/7)),""))</f>
        <v>0</v>
      </c>
      <c r="BE86" s="1033"/>
      <c r="BF86" s="1029"/>
      <c r="BG86" s="1030"/>
      <c r="BH86" s="1030"/>
      <c r="BI86" s="1030"/>
      <c r="BJ86" s="1031"/>
    </row>
    <row r="87" spans="2:62" ht="20.25" customHeight="1" x14ac:dyDescent="0.15">
      <c r="B87" s="1007">
        <f>B85+1</f>
        <v>36</v>
      </c>
      <c r="C87" s="1017"/>
      <c r="D87" s="1018"/>
      <c r="E87" s="153"/>
      <c r="F87" s="154"/>
      <c r="G87" s="153"/>
      <c r="H87" s="154"/>
      <c r="I87" s="1021"/>
      <c r="J87" s="1022"/>
      <c r="K87" s="1025"/>
      <c r="L87" s="1026"/>
      <c r="M87" s="1026"/>
      <c r="N87" s="1018"/>
      <c r="O87" s="986"/>
      <c r="P87" s="987"/>
      <c r="Q87" s="987"/>
      <c r="R87" s="987"/>
      <c r="S87" s="988"/>
      <c r="T87" s="173" t="s">
        <v>192</v>
      </c>
      <c r="V87" s="174"/>
      <c r="W87" s="166"/>
      <c r="X87" s="167"/>
      <c r="Y87" s="167"/>
      <c r="Z87" s="167"/>
      <c r="AA87" s="167"/>
      <c r="AB87" s="167"/>
      <c r="AC87" s="168"/>
      <c r="AD87" s="166"/>
      <c r="AE87" s="167"/>
      <c r="AF87" s="167"/>
      <c r="AG87" s="167"/>
      <c r="AH87" s="167"/>
      <c r="AI87" s="167"/>
      <c r="AJ87" s="168"/>
      <c r="AK87" s="166"/>
      <c r="AL87" s="167"/>
      <c r="AM87" s="167"/>
      <c r="AN87" s="167"/>
      <c r="AO87" s="167"/>
      <c r="AP87" s="167"/>
      <c r="AQ87" s="168"/>
      <c r="AR87" s="166"/>
      <c r="AS87" s="167"/>
      <c r="AT87" s="167"/>
      <c r="AU87" s="167"/>
      <c r="AV87" s="167"/>
      <c r="AW87" s="167"/>
      <c r="AX87" s="168"/>
      <c r="AY87" s="166"/>
      <c r="AZ87" s="167"/>
      <c r="BA87" s="169"/>
      <c r="BB87" s="992"/>
      <c r="BC87" s="993"/>
      <c r="BD87" s="994"/>
      <c r="BE87" s="995"/>
      <c r="BF87" s="996"/>
      <c r="BG87" s="997"/>
      <c r="BH87" s="997"/>
      <c r="BI87" s="997"/>
      <c r="BJ87" s="998"/>
    </row>
    <row r="88" spans="2:62" ht="20.25" customHeight="1" x14ac:dyDescent="0.15">
      <c r="B88" s="1035"/>
      <c r="C88" s="1038"/>
      <c r="D88" s="1039"/>
      <c r="E88" s="175"/>
      <c r="F88" s="176">
        <f>C87</f>
        <v>0</v>
      </c>
      <c r="G88" s="175"/>
      <c r="H88" s="176">
        <f>I87</f>
        <v>0</v>
      </c>
      <c r="I88" s="1040"/>
      <c r="J88" s="1041"/>
      <c r="K88" s="1042"/>
      <c r="L88" s="1043"/>
      <c r="M88" s="1043"/>
      <c r="N88" s="1039"/>
      <c r="O88" s="986"/>
      <c r="P88" s="987"/>
      <c r="Q88" s="987"/>
      <c r="R88" s="987"/>
      <c r="S88" s="988"/>
      <c r="T88" s="170" t="s">
        <v>195</v>
      </c>
      <c r="U88" s="171"/>
      <c r="V88" s="172"/>
      <c r="W88" s="158" t="str">
        <f>IF(W87="","",VLOOKUP(W87,'シフト記号表（従来型・ユニット型共通）'!$C$6:$L$47,10,FALSE))</f>
        <v/>
      </c>
      <c r="X88" s="159" t="str">
        <f>IF(X87="","",VLOOKUP(X87,'シフト記号表（従来型・ユニット型共通）'!$C$6:$L$47,10,FALSE))</f>
        <v/>
      </c>
      <c r="Y88" s="159" t="str">
        <f>IF(Y87="","",VLOOKUP(Y87,'シフト記号表（従来型・ユニット型共通）'!$C$6:$L$47,10,FALSE))</f>
        <v/>
      </c>
      <c r="Z88" s="159" t="str">
        <f>IF(Z87="","",VLOOKUP(Z87,'シフト記号表（従来型・ユニット型共通）'!$C$6:$L$47,10,FALSE))</f>
        <v/>
      </c>
      <c r="AA88" s="159" t="str">
        <f>IF(AA87="","",VLOOKUP(AA87,'シフト記号表（従来型・ユニット型共通）'!$C$6:$L$47,10,FALSE))</f>
        <v/>
      </c>
      <c r="AB88" s="159" t="str">
        <f>IF(AB87="","",VLOOKUP(AB87,'シフト記号表（従来型・ユニット型共通）'!$C$6:$L$47,10,FALSE))</f>
        <v/>
      </c>
      <c r="AC88" s="160" t="str">
        <f>IF(AC87="","",VLOOKUP(AC87,'シフト記号表（従来型・ユニット型共通）'!$C$6:$L$47,10,FALSE))</f>
        <v/>
      </c>
      <c r="AD88" s="158" t="str">
        <f>IF(AD87="","",VLOOKUP(AD87,'シフト記号表（従来型・ユニット型共通）'!$C$6:$L$47,10,FALSE))</f>
        <v/>
      </c>
      <c r="AE88" s="159" t="str">
        <f>IF(AE87="","",VLOOKUP(AE87,'シフト記号表（従来型・ユニット型共通）'!$C$6:$L$47,10,FALSE))</f>
        <v/>
      </c>
      <c r="AF88" s="159" t="str">
        <f>IF(AF87="","",VLOOKUP(AF87,'シフト記号表（従来型・ユニット型共通）'!$C$6:$L$47,10,FALSE))</f>
        <v/>
      </c>
      <c r="AG88" s="159" t="str">
        <f>IF(AG87="","",VLOOKUP(AG87,'シフト記号表（従来型・ユニット型共通）'!$C$6:$L$47,10,FALSE))</f>
        <v/>
      </c>
      <c r="AH88" s="159" t="str">
        <f>IF(AH87="","",VLOOKUP(AH87,'シフト記号表（従来型・ユニット型共通）'!$C$6:$L$47,10,FALSE))</f>
        <v/>
      </c>
      <c r="AI88" s="159" t="str">
        <f>IF(AI87="","",VLOOKUP(AI87,'シフト記号表（従来型・ユニット型共通）'!$C$6:$L$47,10,FALSE))</f>
        <v/>
      </c>
      <c r="AJ88" s="160" t="str">
        <f>IF(AJ87="","",VLOOKUP(AJ87,'シフト記号表（従来型・ユニット型共通）'!$C$6:$L$47,10,FALSE))</f>
        <v/>
      </c>
      <c r="AK88" s="158" t="str">
        <f>IF(AK87="","",VLOOKUP(AK87,'シフト記号表（従来型・ユニット型共通）'!$C$6:$L$47,10,FALSE))</f>
        <v/>
      </c>
      <c r="AL88" s="159" t="str">
        <f>IF(AL87="","",VLOOKUP(AL87,'シフト記号表（従来型・ユニット型共通）'!$C$6:$L$47,10,FALSE))</f>
        <v/>
      </c>
      <c r="AM88" s="159" t="str">
        <f>IF(AM87="","",VLOOKUP(AM87,'シフト記号表（従来型・ユニット型共通）'!$C$6:$L$47,10,FALSE))</f>
        <v/>
      </c>
      <c r="AN88" s="159" t="str">
        <f>IF(AN87="","",VLOOKUP(AN87,'シフト記号表（従来型・ユニット型共通）'!$C$6:$L$47,10,FALSE))</f>
        <v/>
      </c>
      <c r="AO88" s="159" t="str">
        <f>IF(AO87="","",VLOOKUP(AO87,'シフト記号表（従来型・ユニット型共通）'!$C$6:$L$47,10,FALSE))</f>
        <v/>
      </c>
      <c r="AP88" s="159" t="str">
        <f>IF(AP87="","",VLOOKUP(AP87,'シフト記号表（従来型・ユニット型共通）'!$C$6:$L$47,10,FALSE))</f>
        <v/>
      </c>
      <c r="AQ88" s="160" t="str">
        <f>IF(AQ87="","",VLOOKUP(AQ87,'シフト記号表（従来型・ユニット型共通）'!$C$6:$L$47,10,FALSE))</f>
        <v/>
      </c>
      <c r="AR88" s="158" t="str">
        <f>IF(AR87="","",VLOOKUP(AR87,'シフト記号表（従来型・ユニット型共通）'!$C$6:$L$47,10,FALSE))</f>
        <v/>
      </c>
      <c r="AS88" s="159" t="str">
        <f>IF(AS87="","",VLOOKUP(AS87,'シフト記号表（従来型・ユニット型共通）'!$C$6:$L$47,10,FALSE))</f>
        <v/>
      </c>
      <c r="AT88" s="159" t="str">
        <f>IF(AT87="","",VLOOKUP(AT87,'シフト記号表（従来型・ユニット型共通）'!$C$6:$L$47,10,FALSE))</f>
        <v/>
      </c>
      <c r="AU88" s="159" t="str">
        <f>IF(AU87="","",VLOOKUP(AU87,'シフト記号表（従来型・ユニット型共通）'!$C$6:$L$47,10,FALSE))</f>
        <v/>
      </c>
      <c r="AV88" s="159" t="str">
        <f>IF(AV87="","",VLOOKUP(AV87,'シフト記号表（従来型・ユニット型共通）'!$C$6:$L$47,10,FALSE))</f>
        <v/>
      </c>
      <c r="AW88" s="159" t="str">
        <f>IF(AW87="","",VLOOKUP(AW87,'シフト記号表（従来型・ユニット型共通）'!$C$6:$L$47,10,FALSE))</f>
        <v/>
      </c>
      <c r="AX88" s="160" t="str">
        <f>IF(AX87="","",VLOOKUP(AX87,'シフト記号表（従来型・ユニット型共通）'!$C$6:$L$47,10,FALSE))</f>
        <v/>
      </c>
      <c r="AY88" s="158" t="str">
        <f>IF(AY87="","",VLOOKUP(AY87,'シフト記号表（従来型・ユニット型共通）'!$C$6:$L$47,10,FALSE))</f>
        <v/>
      </c>
      <c r="AZ88" s="159" t="str">
        <f>IF(AZ87="","",VLOOKUP(AZ87,'シフト記号表（従来型・ユニット型共通）'!$C$6:$L$47,10,FALSE))</f>
        <v/>
      </c>
      <c r="BA88" s="159" t="str">
        <f>IF(BA87="","",VLOOKUP(BA87,'シフト記号表（従来型・ユニット型共通）'!$C$6:$L$47,10,FALSE))</f>
        <v/>
      </c>
      <c r="BB88" s="1032">
        <f>IF($BE$3="４週",SUM(W88:AX88),IF($BE$3="暦月",SUM(W88:BA88),""))</f>
        <v>0</v>
      </c>
      <c r="BC88" s="1033"/>
      <c r="BD88" s="1034">
        <f>IF($BE$3="４週",BB88/4,IF($BE$3="暦月",(BB88/($BE$8/7)),""))</f>
        <v>0</v>
      </c>
      <c r="BE88" s="1033"/>
      <c r="BF88" s="1029"/>
      <c r="BG88" s="1030"/>
      <c r="BH88" s="1030"/>
      <c r="BI88" s="1030"/>
      <c r="BJ88" s="1031"/>
    </row>
    <row r="89" spans="2:62" ht="20.25" customHeight="1" x14ac:dyDescent="0.15">
      <c r="B89" s="1007">
        <f>B87+1</f>
        <v>37</v>
      </c>
      <c r="C89" s="1017"/>
      <c r="D89" s="1018"/>
      <c r="E89" s="153"/>
      <c r="F89" s="154"/>
      <c r="G89" s="153"/>
      <c r="H89" s="154"/>
      <c r="I89" s="1021"/>
      <c r="J89" s="1022"/>
      <c r="K89" s="1025"/>
      <c r="L89" s="1026"/>
      <c r="M89" s="1026"/>
      <c r="N89" s="1018"/>
      <c r="O89" s="986"/>
      <c r="P89" s="987"/>
      <c r="Q89" s="987"/>
      <c r="R89" s="987"/>
      <c r="S89" s="988"/>
      <c r="T89" s="173" t="s">
        <v>192</v>
      </c>
      <c r="V89" s="174"/>
      <c r="W89" s="166"/>
      <c r="X89" s="167"/>
      <c r="Y89" s="167"/>
      <c r="Z89" s="167"/>
      <c r="AA89" s="167"/>
      <c r="AB89" s="167"/>
      <c r="AC89" s="168"/>
      <c r="AD89" s="166"/>
      <c r="AE89" s="167"/>
      <c r="AF89" s="167"/>
      <c r="AG89" s="167"/>
      <c r="AH89" s="167"/>
      <c r="AI89" s="167"/>
      <c r="AJ89" s="168"/>
      <c r="AK89" s="166"/>
      <c r="AL89" s="167"/>
      <c r="AM89" s="167"/>
      <c r="AN89" s="167"/>
      <c r="AO89" s="167"/>
      <c r="AP89" s="167"/>
      <c r="AQ89" s="168"/>
      <c r="AR89" s="166"/>
      <c r="AS89" s="167"/>
      <c r="AT89" s="167"/>
      <c r="AU89" s="167"/>
      <c r="AV89" s="167"/>
      <c r="AW89" s="167"/>
      <c r="AX89" s="168"/>
      <c r="AY89" s="166"/>
      <c r="AZ89" s="167"/>
      <c r="BA89" s="169"/>
      <c r="BB89" s="992"/>
      <c r="BC89" s="993"/>
      <c r="BD89" s="994"/>
      <c r="BE89" s="995"/>
      <c r="BF89" s="996"/>
      <c r="BG89" s="997"/>
      <c r="BH89" s="997"/>
      <c r="BI89" s="997"/>
      <c r="BJ89" s="998"/>
    </row>
    <row r="90" spans="2:62" ht="20.25" customHeight="1" x14ac:dyDescent="0.15">
      <c r="B90" s="1035"/>
      <c r="C90" s="1038"/>
      <c r="D90" s="1039"/>
      <c r="E90" s="175"/>
      <c r="F90" s="176">
        <f>C89</f>
        <v>0</v>
      </c>
      <c r="G90" s="175"/>
      <c r="H90" s="176">
        <f>I89</f>
        <v>0</v>
      </c>
      <c r="I90" s="1040"/>
      <c r="J90" s="1041"/>
      <c r="K90" s="1042"/>
      <c r="L90" s="1043"/>
      <c r="M90" s="1043"/>
      <c r="N90" s="1039"/>
      <c r="O90" s="986"/>
      <c r="P90" s="987"/>
      <c r="Q90" s="987"/>
      <c r="R90" s="987"/>
      <c r="S90" s="988"/>
      <c r="T90" s="170" t="s">
        <v>195</v>
      </c>
      <c r="U90" s="171"/>
      <c r="V90" s="172"/>
      <c r="W90" s="158" t="str">
        <f>IF(W89="","",VLOOKUP(W89,'シフト記号表（従来型・ユニット型共通）'!$C$6:$L$47,10,FALSE))</f>
        <v/>
      </c>
      <c r="X90" s="159" t="str">
        <f>IF(X89="","",VLOOKUP(X89,'シフト記号表（従来型・ユニット型共通）'!$C$6:$L$47,10,FALSE))</f>
        <v/>
      </c>
      <c r="Y90" s="159" t="str">
        <f>IF(Y89="","",VLOOKUP(Y89,'シフト記号表（従来型・ユニット型共通）'!$C$6:$L$47,10,FALSE))</f>
        <v/>
      </c>
      <c r="Z90" s="159" t="str">
        <f>IF(Z89="","",VLOOKUP(Z89,'シフト記号表（従来型・ユニット型共通）'!$C$6:$L$47,10,FALSE))</f>
        <v/>
      </c>
      <c r="AA90" s="159" t="str">
        <f>IF(AA89="","",VLOOKUP(AA89,'シフト記号表（従来型・ユニット型共通）'!$C$6:$L$47,10,FALSE))</f>
        <v/>
      </c>
      <c r="AB90" s="159" t="str">
        <f>IF(AB89="","",VLOOKUP(AB89,'シフト記号表（従来型・ユニット型共通）'!$C$6:$L$47,10,FALSE))</f>
        <v/>
      </c>
      <c r="AC90" s="160" t="str">
        <f>IF(AC89="","",VLOOKUP(AC89,'シフト記号表（従来型・ユニット型共通）'!$C$6:$L$47,10,FALSE))</f>
        <v/>
      </c>
      <c r="AD90" s="158" t="str">
        <f>IF(AD89="","",VLOOKUP(AD89,'シフト記号表（従来型・ユニット型共通）'!$C$6:$L$47,10,FALSE))</f>
        <v/>
      </c>
      <c r="AE90" s="159" t="str">
        <f>IF(AE89="","",VLOOKUP(AE89,'シフト記号表（従来型・ユニット型共通）'!$C$6:$L$47,10,FALSE))</f>
        <v/>
      </c>
      <c r="AF90" s="159" t="str">
        <f>IF(AF89="","",VLOOKUP(AF89,'シフト記号表（従来型・ユニット型共通）'!$C$6:$L$47,10,FALSE))</f>
        <v/>
      </c>
      <c r="AG90" s="159" t="str">
        <f>IF(AG89="","",VLOOKUP(AG89,'シフト記号表（従来型・ユニット型共通）'!$C$6:$L$47,10,FALSE))</f>
        <v/>
      </c>
      <c r="AH90" s="159" t="str">
        <f>IF(AH89="","",VLOOKUP(AH89,'シフト記号表（従来型・ユニット型共通）'!$C$6:$L$47,10,FALSE))</f>
        <v/>
      </c>
      <c r="AI90" s="159" t="str">
        <f>IF(AI89="","",VLOOKUP(AI89,'シフト記号表（従来型・ユニット型共通）'!$C$6:$L$47,10,FALSE))</f>
        <v/>
      </c>
      <c r="AJ90" s="160" t="str">
        <f>IF(AJ89="","",VLOOKUP(AJ89,'シフト記号表（従来型・ユニット型共通）'!$C$6:$L$47,10,FALSE))</f>
        <v/>
      </c>
      <c r="AK90" s="158" t="str">
        <f>IF(AK89="","",VLOOKUP(AK89,'シフト記号表（従来型・ユニット型共通）'!$C$6:$L$47,10,FALSE))</f>
        <v/>
      </c>
      <c r="AL90" s="159" t="str">
        <f>IF(AL89="","",VLOOKUP(AL89,'シフト記号表（従来型・ユニット型共通）'!$C$6:$L$47,10,FALSE))</f>
        <v/>
      </c>
      <c r="AM90" s="159" t="str">
        <f>IF(AM89="","",VLOOKUP(AM89,'シフト記号表（従来型・ユニット型共通）'!$C$6:$L$47,10,FALSE))</f>
        <v/>
      </c>
      <c r="AN90" s="159" t="str">
        <f>IF(AN89="","",VLOOKUP(AN89,'シフト記号表（従来型・ユニット型共通）'!$C$6:$L$47,10,FALSE))</f>
        <v/>
      </c>
      <c r="AO90" s="159" t="str">
        <f>IF(AO89="","",VLOOKUP(AO89,'シフト記号表（従来型・ユニット型共通）'!$C$6:$L$47,10,FALSE))</f>
        <v/>
      </c>
      <c r="AP90" s="159" t="str">
        <f>IF(AP89="","",VLOOKUP(AP89,'シフト記号表（従来型・ユニット型共通）'!$C$6:$L$47,10,FALSE))</f>
        <v/>
      </c>
      <c r="AQ90" s="160" t="str">
        <f>IF(AQ89="","",VLOOKUP(AQ89,'シフト記号表（従来型・ユニット型共通）'!$C$6:$L$47,10,FALSE))</f>
        <v/>
      </c>
      <c r="AR90" s="158" t="str">
        <f>IF(AR89="","",VLOOKUP(AR89,'シフト記号表（従来型・ユニット型共通）'!$C$6:$L$47,10,FALSE))</f>
        <v/>
      </c>
      <c r="AS90" s="159" t="str">
        <f>IF(AS89="","",VLOOKUP(AS89,'シフト記号表（従来型・ユニット型共通）'!$C$6:$L$47,10,FALSE))</f>
        <v/>
      </c>
      <c r="AT90" s="159" t="str">
        <f>IF(AT89="","",VLOOKUP(AT89,'シフト記号表（従来型・ユニット型共通）'!$C$6:$L$47,10,FALSE))</f>
        <v/>
      </c>
      <c r="AU90" s="159" t="str">
        <f>IF(AU89="","",VLOOKUP(AU89,'シフト記号表（従来型・ユニット型共通）'!$C$6:$L$47,10,FALSE))</f>
        <v/>
      </c>
      <c r="AV90" s="159" t="str">
        <f>IF(AV89="","",VLOOKUP(AV89,'シフト記号表（従来型・ユニット型共通）'!$C$6:$L$47,10,FALSE))</f>
        <v/>
      </c>
      <c r="AW90" s="159" t="str">
        <f>IF(AW89="","",VLOOKUP(AW89,'シフト記号表（従来型・ユニット型共通）'!$C$6:$L$47,10,FALSE))</f>
        <v/>
      </c>
      <c r="AX90" s="160" t="str">
        <f>IF(AX89="","",VLOOKUP(AX89,'シフト記号表（従来型・ユニット型共通）'!$C$6:$L$47,10,FALSE))</f>
        <v/>
      </c>
      <c r="AY90" s="158" t="str">
        <f>IF(AY89="","",VLOOKUP(AY89,'シフト記号表（従来型・ユニット型共通）'!$C$6:$L$47,10,FALSE))</f>
        <v/>
      </c>
      <c r="AZ90" s="159" t="str">
        <f>IF(AZ89="","",VLOOKUP(AZ89,'シフト記号表（従来型・ユニット型共通）'!$C$6:$L$47,10,FALSE))</f>
        <v/>
      </c>
      <c r="BA90" s="159" t="str">
        <f>IF(BA89="","",VLOOKUP(BA89,'シフト記号表（従来型・ユニット型共通）'!$C$6:$L$47,10,FALSE))</f>
        <v/>
      </c>
      <c r="BB90" s="1032">
        <f>IF($BE$3="４週",SUM(W90:AX90),IF($BE$3="暦月",SUM(W90:BA90),""))</f>
        <v>0</v>
      </c>
      <c r="BC90" s="1033"/>
      <c r="BD90" s="1034">
        <f>IF($BE$3="４週",BB90/4,IF($BE$3="暦月",(BB90/($BE$8/7)),""))</f>
        <v>0</v>
      </c>
      <c r="BE90" s="1033"/>
      <c r="BF90" s="1029"/>
      <c r="BG90" s="1030"/>
      <c r="BH90" s="1030"/>
      <c r="BI90" s="1030"/>
      <c r="BJ90" s="1031"/>
    </row>
    <row r="91" spans="2:62" ht="20.25" customHeight="1" x14ac:dyDescent="0.15">
      <c r="B91" s="1007">
        <f>B89+1</f>
        <v>38</v>
      </c>
      <c r="C91" s="1017"/>
      <c r="D91" s="1018"/>
      <c r="E91" s="153"/>
      <c r="F91" s="154"/>
      <c r="G91" s="153"/>
      <c r="H91" s="154"/>
      <c r="I91" s="1021"/>
      <c r="J91" s="1022"/>
      <c r="K91" s="1025"/>
      <c r="L91" s="1026"/>
      <c r="M91" s="1026"/>
      <c r="N91" s="1018"/>
      <c r="O91" s="986"/>
      <c r="P91" s="987"/>
      <c r="Q91" s="987"/>
      <c r="R91" s="987"/>
      <c r="S91" s="988"/>
      <c r="T91" s="173" t="s">
        <v>192</v>
      </c>
      <c r="V91" s="174"/>
      <c r="W91" s="166"/>
      <c r="X91" s="167"/>
      <c r="Y91" s="167"/>
      <c r="Z91" s="167"/>
      <c r="AA91" s="167"/>
      <c r="AB91" s="167"/>
      <c r="AC91" s="168"/>
      <c r="AD91" s="166"/>
      <c r="AE91" s="167"/>
      <c r="AF91" s="167"/>
      <c r="AG91" s="167"/>
      <c r="AH91" s="167"/>
      <c r="AI91" s="167"/>
      <c r="AJ91" s="168"/>
      <c r="AK91" s="166"/>
      <c r="AL91" s="167"/>
      <c r="AM91" s="167"/>
      <c r="AN91" s="167"/>
      <c r="AO91" s="167"/>
      <c r="AP91" s="167"/>
      <c r="AQ91" s="168"/>
      <c r="AR91" s="166"/>
      <c r="AS91" s="167"/>
      <c r="AT91" s="167"/>
      <c r="AU91" s="167"/>
      <c r="AV91" s="167"/>
      <c r="AW91" s="167"/>
      <c r="AX91" s="168"/>
      <c r="AY91" s="166"/>
      <c r="AZ91" s="167"/>
      <c r="BA91" s="169"/>
      <c r="BB91" s="992"/>
      <c r="BC91" s="993"/>
      <c r="BD91" s="994"/>
      <c r="BE91" s="995"/>
      <c r="BF91" s="996"/>
      <c r="BG91" s="997"/>
      <c r="BH91" s="997"/>
      <c r="BI91" s="997"/>
      <c r="BJ91" s="998"/>
    </row>
    <row r="92" spans="2:62" ht="20.25" customHeight="1" x14ac:dyDescent="0.15">
      <c r="B92" s="1035"/>
      <c r="C92" s="1038"/>
      <c r="D92" s="1039"/>
      <c r="E92" s="175"/>
      <c r="F92" s="176">
        <f>C91</f>
        <v>0</v>
      </c>
      <c r="G92" s="175"/>
      <c r="H92" s="176">
        <f>I91</f>
        <v>0</v>
      </c>
      <c r="I92" s="1040"/>
      <c r="J92" s="1041"/>
      <c r="K92" s="1042"/>
      <c r="L92" s="1043"/>
      <c r="M92" s="1043"/>
      <c r="N92" s="1039"/>
      <c r="O92" s="986"/>
      <c r="P92" s="987"/>
      <c r="Q92" s="987"/>
      <c r="R92" s="987"/>
      <c r="S92" s="988"/>
      <c r="T92" s="170" t="s">
        <v>195</v>
      </c>
      <c r="U92" s="171"/>
      <c r="V92" s="172"/>
      <c r="W92" s="158" t="str">
        <f>IF(W91="","",VLOOKUP(W91,'シフト記号表（従来型・ユニット型共通）'!$C$6:$L$47,10,FALSE))</f>
        <v/>
      </c>
      <c r="X92" s="159" t="str">
        <f>IF(X91="","",VLOOKUP(X91,'シフト記号表（従来型・ユニット型共通）'!$C$6:$L$47,10,FALSE))</f>
        <v/>
      </c>
      <c r="Y92" s="159" t="str">
        <f>IF(Y91="","",VLOOKUP(Y91,'シフト記号表（従来型・ユニット型共通）'!$C$6:$L$47,10,FALSE))</f>
        <v/>
      </c>
      <c r="Z92" s="159" t="str">
        <f>IF(Z91="","",VLOOKUP(Z91,'シフト記号表（従来型・ユニット型共通）'!$C$6:$L$47,10,FALSE))</f>
        <v/>
      </c>
      <c r="AA92" s="159" t="str">
        <f>IF(AA91="","",VLOOKUP(AA91,'シフト記号表（従来型・ユニット型共通）'!$C$6:$L$47,10,FALSE))</f>
        <v/>
      </c>
      <c r="AB92" s="159" t="str">
        <f>IF(AB91="","",VLOOKUP(AB91,'シフト記号表（従来型・ユニット型共通）'!$C$6:$L$47,10,FALSE))</f>
        <v/>
      </c>
      <c r="AC92" s="160" t="str">
        <f>IF(AC91="","",VLOOKUP(AC91,'シフト記号表（従来型・ユニット型共通）'!$C$6:$L$47,10,FALSE))</f>
        <v/>
      </c>
      <c r="AD92" s="158" t="str">
        <f>IF(AD91="","",VLOOKUP(AD91,'シフト記号表（従来型・ユニット型共通）'!$C$6:$L$47,10,FALSE))</f>
        <v/>
      </c>
      <c r="AE92" s="159" t="str">
        <f>IF(AE91="","",VLOOKUP(AE91,'シフト記号表（従来型・ユニット型共通）'!$C$6:$L$47,10,FALSE))</f>
        <v/>
      </c>
      <c r="AF92" s="159" t="str">
        <f>IF(AF91="","",VLOOKUP(AF91,'シフト記号表（従来型・ユニット型共通）'!$C$6:$L$47,10,FALSE))</f>
        <v/>
      </c>
      <c r="AG92" s="159" t="str">
        <f>IF(AG91="","",VLOOKUP(AG91,'シフト記号表（従来型・ユニット型共通）'!$C$6:$L$47,10,FALSE))</f>
        <v/>
      </c>
      <c r="AH92" s="159" t="str">
        <f>IF(AH91="","",VLOOKUP(AH91,'シフト記号表（従来型・ユニット型共通）'!$C$6:$L$47,10,FALSE))</f>
        <v/>
      </c>
      <c r="AI92" s="159" t="str">
        <f>IF(AI91="","",VLOOKUP(AI91,'シフト記号表（従来型・ユニット型共通）'!$C$6:$L$47,10,FALSE))</f>
        <v/>
      </c>
      <c r="AJ92" s="160" t="str">
        <f>IF(AJ91="","",VLOOKUP(AJ91,'シフト記号表（従来型・ユニット型共通）'!$C$6:$L$47,10,FALSE))</f>
        <v/>
      </c>
      <c r="AK92" s="158" t="str">
        <f>IF(AK91="","",VLOOKUP(AK91,'シフト記号表（従来型・ユニット型共通）'!$C$6:$L$47,10,FALSE))</f>
        <v/>
      </c>
      <c r="AL92" s="159" t="str">
        <f>IF(AL91="","",VLOOKUP(AL91,'シフト記号表（従来型・ユニット型共通）'!$C$6:$L$47,10,FALSE))</f>
        <v/>
      </c>
      <c r="AM92" s="159" t="str">
        <f>IF(AM91="","",VLOOKUP(AM91,'シフト記号表（従来型・ユニット型共通）'!$C$6:$L$47,10,FALSE))</f>
        <v/>
      </c>
      <c r="AN92" s="159" t="str">
        <f>IF(AN91="","",VLOOKUP(AN91,'シフト記号表（従来型・ユニット型共通）'!$C$6:$L$47,10,FALSE))</f>
        <v/>
      </c>
      <c r="AO92" s="159" t="str">
        <f>IF(AO91="","",VLOOKUP(AO91,'シフト記号表（従来型・ユニット型共通）'!$C$6:$L$47,10,FALSE))</f>
        <v/>
      </c>
      <c r="AP92" s="159" t="str">
        <f>IF(AP91="","",VLOOKUP(AP91,'シフト記号表（従来型・ユニット型共通）'!$C$6:$L$47,10,FALSE))</f>
        <v/>
      </c>
      <c r="AQ92" s="160" t="str">
        <f>IF(AQ91="","",VLOOKUP(AQ91,'シフト記号表（従来型・ユニット型共通）'!$C$6:$L$47,10,FALSE))</f>
        <v/>
      </c>
      <c r="AR92" s="158" t="str">
        <f>IF(AR91="","",VLOOKUP(AR91,'シフト記号表（従来型・ユニット型共通）'!$C$6:$L$47,10,FALSE))</f>
        <v/>
      </c>
      <c r="AS92" s="159" t="str">
        <f>IF(AS91="","",VLOOKUP(AS91,'シフト記号表（従来型・ユニット型共通）'!$C$6:$L$47,10,FALSE))</f>
        <v/>
      </c>
      <c r="AT92" s="159" t="str">
        <f>IF(AT91="","",VLOOKUP(AT91,'シフト記号表（従来型・ユニット型共通）'!$C$6:$L$47,10,FALSE))</f>
        <v/>
      </c>
      <c r="AU92" s="159" t="str">
        <f>IF(AU91="","",VLOOKUP(AU91,'シフト記号表（従来型・ユニット型共通）'!$C$6:$L$47,10,FALSE))</f>
        <v/>
      </c>
      <c r="AV92" s="159" t="str">
        <f>IF(AV91="","",VLOOKUP(AV91,'シフト記号表（従来型・ユニット型共通）'!$C$6:$L$47,10,FALSE))</f>
        <v/>
      </c>
      <c r="AW92" s="159" t="str">
        <f>IF(AW91="","",VLOOKUP(AW91,'シフト記号表（従来型・ユニット型共通）'!$C$6:$L$47,10,FALSE))</f>
        <v/>
      </c>
      <c r="AX92" s="160" t="str">
        <f>IF(AX91="","",VLOOKUP(AX91,'シフト記号表（従来型・ユニット型共通）'!$C$6:$L$47,10,FALSE))</f>
        <v/>
      </c>
      <c r="AY92" s="158" t="str">
        <f>IF(AY91="","",VLOOKUP(AY91,'シフト記号表（従来型・ユニット型共通）'!$C$6:$L$47,10,FALSE))</f>
        <v/>
      </c>
      <c r="AZ92" s="159" t="str">
        <f>IF(AZ91="","",VLOOKUP(AZ91,'シフト記号表（従来型・ユニット型共通）'!$C$6:$L$47,10,FALSE))</f>
        <v/>
      </c>
      <c r="BA92" s="159" t="str">
        <f>IF(BA91="","",VLOOKUP(BA91,'シフト記号表（従来型・ユニット型共通）'!$C$6:$L$47,10,FALSE))</f>
        <v/>
      </c>
      <c r="BB92" s="1032">
        <f>IF($BE$3="４週",SUM(W92:AX92),IF($BE$3="暦月",SUM(W92:BA92),""))</f>
        <v>0</v>
      </c>
      <c r="BC92" s="1033"/>
      <c r="BD92" s="1034">
        <f>IF($BE$3="４週",BB92/4,IF($BE$3="暦月",(BB92/($BE$8/7)),""))</f>
        <v>0</v>
      </c>
      <c r="BE92" s="1033"/>
      <c r="BF92" s="1029"/>
      <c r="BG92" s="1030"/>
      <c r="BH92" s="1030"/>
      <c r="BI92" s="1030"/>
      <c r="BJ92" s="1031"/>
    </row>
    <row r="93" spans="2:62" ht="20.25" customHeight="1" x14ac:dyDescent="0.15">
      <c r="B93" s="1007">
        <f>B91+1</f>
        <v>39</v>
      </c>
      <c r="C93" s="1017"/>
      <c r="D93" s="1018"/>
      <c r="E93" s="153"/>
      <c r="F93" s="154"/>
      <c r="G93" s="153"/>
      <c r="H93" s="154"/>
      <c r="I93" s="1021"/>
      <c r="J93" s="1022"/>
      <c r="K93" s="1025"/>
      <c r="L93" s="1026"/>
      <c r="M93" s="1026"/>
      <c r="N93" s="1018"/>
      <c r="O93" s="986"/>
      <c r="P93" s="987"/>
      <c r="Q93" s="987"/>
      <c r="R93" s="987"/>
      <c r="S93" s="988"/>
      <c r="T93" s="173" t="s">
        <v>192</v>
      </c>
      <c r="V93" s="174"/>
      <c r="W93" s="166"/>
      <c r="X93" s="167"/>
      <c r="Y93" s="167"/>
      <c r="Z93" s="167"/>
      <c r="AA93" s="167"/>
      <c r="AB93" s="167"/>
      <c r="AC93" s="168"/>
      <c r="AD93" s="166"/>
      <c r="AE93" s="167"/>
      <c r="AF93" s="167"/>
      <c r="AG93" s="167"/>
      <c r="AH93" s="167"/>
      <c r="AI93" s="167"/>
      <c r="AJ93" s="168"/>
      <c r="AK93" s="166"/>
      <c r="AL93" s="167"/>
      <c r="AM93" s="167"/>
      <c r="AN93" s="167"/>
      <c r="AO93" s="167"/>
      <c r="AP93" s="167"/>
      <c r="AQ93" s="168"/>
      <c r="AR93" s="166"/>
      <c r="AS93" s="167"/>
      <c r="AT93" s="167"/>
      <c r="AU93" s="167"/>
      <c r="AV93" s="167"/>
      <c r="AW93" s="167"/>
      <c r="AX93" s="168"/>
      <c r="AY93" s="166"/>
      <c r="AZ93" s="167"/>
      <c r="BA93" s="169"/>
      <c r="BB93" s="992"/>
      <c r="BC93" s="993"/>
      <c r="BD93" s="994"/>
      <c r="BE93" s="995"/>
      <c r="BF93" s="996"/>
      <c r="BG93" s="997"/>
      <c r="BH93" s="997"/>
      <c r="BI93" s="997"/>
      <c r="BJ93" s="998"/>
    </row>
    <row r="94" spans="2:62" ht="20.25" customHeight="1" x14ac:dyDescent="0.15">
      <c r="B94" s="1035"/>
      <c r="C94" s="1038"/>
      <c r="D94" s="1039"/>
      <c r="E94" s="175"/>
      <c r="F94" s="176">
        <f>C93</f>
        <v>0</v>
      </c>
      <c r="G94" s="175"/>
      <c r="H94" s="176">
        <f>I93</f>
        <v>0</v>
      </c>
      <c r="I94" s="1040"/>
      <c r="J94" s="1041"/>
      <c r="K94" s="1042"/>
      <c r="L94" s="1043"/>
      <c r="M94" s="1043"/>
      <c r="N94" s="1039"/>
      <c r="O94" s="986"/>
      <c r="P94" s="987"/>
      <c r="Q94" s="987"/>
      <c r="R94" s="987"/>
      <c r="S94" s="988"/>
      <c r="T94" s="170" t="s">
        <v>195</v>
      </c>
      <c r="U94" s="171"/>
      <c r="V94" s="172"/>
      <c r="W94" s="158" t="str">
        <f>IF(W93="","",VLOOKUP(W93,'シフト記号表（従来型・ユニット型共通）'!$C$6:$L$47,10,FALSE))</f>
        <v/>
      </c>
      <c r="X94" s="159" t="str">
        <f>IF(X93="","",VLOOKUP(X93,'シフト記号表（従来型・ユニット型共通）'!$C$6:$L$47,10,FALSE))</f>
        <v/>
      </c>
      <c r="Y94" s="159" t="str">
        <f>IF(Y93="","",VLOOKUP(Y93,'シフト記号表（従来型・ユニット型共通）'!$C$6:$L$47,10,FALSE))</f>
        <v/>
      </c>
      <c r="Z94" s="159" t="str">
        <f>IF(Z93="","",VLOOKUP(Z93,'シフト記号表（従来型・ユニット型共通）'!$C$6:$L$47,10,FALSE))</f>
        <v/>
      </c>
      <c r="AA94" s="159" t="str">
        <f>IF(AA93="","",VLOOKUP(AA93,'シフト記号表（従来型・ユニット型共通）'!$C$6:$L$47,10,FALSE))</f>
        <v/>
      </c>
      <c r="AB94" s="159" t="str">
        <f>IF(AB93="","",VLOOKUP(AB93,'シフト記号表（従来型・ユニット型共通）'!$C$6:$L$47,10,FALSE))</f>
        <v/>
      </c>
      <c r="AC94" s="160" t="str">
        <f>IF(AC93="","",VLOOKUP(AC93,'シフト記号表（従来型・ユニット型共通）'!$C$6:$L$47,10,FALSE))</f>
        <v/>
      </c>
      <c r="AD94" s="158" t="str">
        <f>IF(AD93="","",VLOOKUP(AD93,'シフト記号表（従来型・ユニット型共通）'!$C$6:$L$47,10,FALSE))</f>
        <v/>
      </c>
      <c r="AE94" s="159" t="str">
        <f>IF(AE93="","",VLOOKUP(AE93,'シフト記号表（従来型・ユニット型共通）'!$C$6:$L$47,10,FALSE))</f>
        <v/>
      </c>
      <c r="AF94" s="159" t="str">
        <f>IF(AF93="","",VLOOKUP(AF93,'シフト記号表（従来型・ユニット型共通）'!$C$6:$L$47,10,FALSE))</f>
        <v/>
      </c>
      <c r="AG94" s="159" t="str">
        <f>IF(AG93="","",VLOOKUP(AG93,'シフト記号表（従来型・ユニット型共通）'!$C$6:$L$47,10,FALSE))</f>
        <v/>
      </c>
      <c r="AH94" s="159" t="str">
        <f>IF(AH93="","",VLOOKUP(AH93,'シフト記号表（従来型・ユニット型共通）'!$C$6:$L$47,10,FALSE))</f>
        <v/>
      </c>
      <c r="AI94" s="159" t="str">
        <f>IF(AI93="","",VLOOKUP(AI93,'シフト記号表（従来型・ユニット型共通）'!$C$6:$L$47,10,FALSE))</f>
        <v/>
      </c>
      <c r="AJ94" s="160" t="str">
        <f>IF(AJ93="","",VLOOKUP(AJ93,'シフト記号表（従来型・ユニット型共通）'!$C$6:$L$47,10,FALSE))</f>
        <v/>
      </c>
      <c r="AK94" s="158" t="str">
        <f>IF(AK93="","",VLOOKUP(AK93,'シフト記号表（従来型・ユニット型共通）'!$C$6:$L$47,10,FALSE))</f>
        <v/>
      </c>
      <c r="AL94" s="159" t="str">
        <f>IF(AL93="","",VLOOKUP(AL93,'シフト記号表（従来型・ユニット型共通）'!$C$6:$L$47,10,FALSE))</f>
        <v/>
      </c>
      <c r="AM94" s="159" t="str">
        <f>IF(AM93="","",VLOOKUP(AM93,'シフト記号表（従来型・ユニット型共通）'!$C$6:$L$47,10,FALSE))</f>
        <v/>
      </c>
      <c r="AN94" s="159" t="str">
        <f>IF(AN93="","",VLOOKUP(AN93,'シフト記号表（従来型・ユニット型共通）'!$C$6:$L$47,10,FALSE))</f>
        <v/>
      </c>
      <c r="AO94" s="159" t="str">
        <f>IF(AO93="","",VLOOKUP(AO93,'シフト記号表（従来型・ユニット型共通）'!$C$6:$L$47,10,FALSE))</f>
        <v/>
      </c>
      <c r="AP94" s="159" t="str">
        <f>IF(AP93="","",VLOOKUP(AP93,'シフト記号表（従来型・ユニット型共通）'!$C$6:$L$47,10,FALSE))</f>
        <v/>
      </c>
      <c r="AQ94" s="160" t="str">
        <f>IF(AQ93="","",VLOOKUP(AQ93,'シフト記号表（従来型・ユニット型共通）'!$C$6:$L$47,10,FALSE))</f>
        <v/>
      </c>
      <c r="AR94" s="158" t="str">
        <f>IF(AR93="","",VLOOKUP(AR93,'シフト記号表（従来型・ユニット型共通）'!$C$6:$L$47,10,FALSE))</f>
        <v/>
      </c>
      <c r="AS94" s="159" t="str">
        <f>IF(AS93="","",VLOOKUP(AS93,'シフト記号表（従来型・ユニット型共通）'!$C$6:$L$47,10,FALSE))</f>
        <v/>
      </c>
      <c r="AT94" s="159" t="str">
        <f>IF(AT93="","",VLOOKUP(AT93,'シフト記号表（従来型・ユニット型共通）'!$C$6:$L$47,10,FALSE))</f>
        <v/>
      </c>
      <c r="AU94" s="159" t="str">
        <f>IF(AU93="","",VLOOKUP(AU93,'シフト記号表（従来型・ユニット型共通）'!$C$6:$L$47,10,FALSE))</f>
        <v/>
      </c>
      <c r="AV94" s="159" t="str">
        <f>IF(AV93="","",VLOOKUP(AV93,'シフト記号表（従来型・ユニット型共通）'!$C$6:$L$47,10,FALSE))</f>
        <v/>
      </c>
      <c r="AW94" s="159" t="str">
        <f>IF(AW93="","",VLOOKUP(AW93,'シフト記号表（従来型・ユニット型共通）'!$C$6:$L$47,10,FALSE))</f>
        <v/>
      </c>
      <c r="AX94" s="160" t="str">
        <f>IF(AX93="","",VLOOKUP(AX93,'シフト記号表（従来型・ユニット型共通）'!$C$6:$L$47,10,FALSE))</f>
        <v/>
      </c>
      <c r="AY94" s="158" t="str">
        <f>IF(AY93="","",VLOOKUP(AY93,'シフト記号表（従来型・ユニット型共通）'!$C$6:$L$47,10,FALSE))</f>
        <v/>
      </c>
      <c r="AZ94" s="159" t="str">
        <f>IF(AZ93="","",VLOOKUP(AZ93,'シフト記号表（従来型・ユニット型共通）'!$C$6:$L$47,10,FALSE))</f>
        <v/>
      </c>
      <c r="BA94" s="159" t="str">
        <f>IF(BA93="","",VLOOKUP(BA93,'シフト記号表（従来型・ユニット型共通）'!$C$6:$L$47,10,FALSE))</f>
        <v/>
      </c>
      <c r="BB94" s="1032">
        <f>IF($BE$3="４週",SUM(W94:AX94),IF($BE$3="暦月",SUM(W94:BA94),""))</f>
        <v>0</v>
      </c>
      <c r="BC94" s="1033"/>
      <c r="BD94" s="1034">
        <f>IF($BE$3="４週",BB94/4,IF($BE$3="暦月",(BB94/($BE$8/7)),""))</f>
        <v>0</v>
      </c>
      <c r="BE94" s="1033"/>
      <c r="BF94" s="1029"/>
      <c r="BG94" s="1030"/>
      <c r="BH94" s="1030"/>
      <c r="BI94" s="1030"/>
      <c r="BJ94" s="1031"/>
    </row>
    <row r="95" spans="2:62" ht="20.25" customHeight="1" x14ac:dyDescent="0.15">
      <c r="B95" s="1007">
        <f>B93+1</f>
        <v>40</v>
      </c>
      <c r="C95" s="1017"/>
      <c r="D95" s="1018"/>
      <c r="E95" s="153"/>
      <c r="F95" s="154"/>
      <c r="G95" s="153"/>
      <c r="H95" s="154"/>
      <c r="I95" s="1021"/>
      <c r="J95" s="1022"/>
      <c r="K95" s="1025"/>
      <c r="L95" s="1026"/>
      <c r="M95" s="1026"/>
      <c r="N95" s="1018"/>
      <c r="O95" s="986"/>
      <c r="P95" s="987"/>
      <c r="Q95" s="987"/>
      <c r="R95" s="987"/>
      <c r="S95" s="988"/>
      <c r="T95" s="173" t="s">
        <v>192</v>
      </c>
      <c r="V95" s="174"/>
      <c r="W95" s="166"/>
      <c r="X95" s="167"/>
      <c r="Y95" s="167"/>
      <c r="Z95" s="167"/>
      <c r="AA95" s="167"/>
      <c r="AB95" s="167"/>
      <c r="AC95" s="168"/>
      <c r="AD95" s="166"/>
      <c r="AE95" s="167"/>
      <c r="AF95" s="167"/>
      <c r="AG95" s="167"/>
      <c r="AH95" s="167"/>
      <c r="AI95" s="167"/>
      <c r="AJ95" s="168"/>
      <c r="AK95" s="166"/>
      <c r="AL95" s="167"/>
      <c r="AM95" s="167"/>
      <c r="AN95" s="167"/>
      <c r="AO95" s="167"/>
      <c r="AP95" s="167"/>
      <c r="AQ95" s="168"/>
      <c r="AR95" s="166"/>
      <c r="AS95" s="167"/>
      <c r="AT95" s="167"/>
      <c r="AU95" s="167"/>
      <c r="AV95" s="167"/>
      <c r="AW95" s="167"/>
      <c r="AX95" s="168"/>
      <c r="AY95" s="166"/>
      <c r="AZ95" s="167"/>
      <c r="BA95" s="169"/>
      <c r="BB95" s="992"/>
      <c r="BC95" s="993"/>
      <c r="BD95" s="994"/>
      <c r="BE95" s="995"/>
      <c r="BF95" s="996"/>
      <c r="BG95" s="997"/>
      <c r="BH95" s="997"/>
      <c r="BI95" s="997"/>
      <c r="BJ95" s="998"/>
    </row>
    <row r="96" spans="2:62" ht="20.25" customHeight="1" x14ac:dyDescent="0.15">
      <c r="B96" s="1035"/>
      <c r="C96" s="1038"/>
      <c r="D96" s="1039"/>
      <c r="E96" s="175"/>
      <c r="F96" s="176">
        <f>C95</f>
        <v>0</v>
      </c>
      <c r="G96" s="175"/>
      <c r="H96" s="176">
        <f>I95</f>
        <v>0</v>
      </c>
      <c r="I96" s="1040"/>
      <c r="J96" s="1041"/>
      <c r="K96" s="1042"/>
      <c r="L96" s="1043"/>
      <c r="M96" s="1043"/>
      <c r="N96" s="1039"/>
      <c r="O96" s="986"/>
      <c r="P96" s="987"/>
      <c r="Q96" s="987"/>
      <c r="R96" s="987"/>
      <c r="S96" s="988"/>
      <c r="T96" s="170" t="s">
        <v>195</v>
      </c>
      <c r="U96" s="171"/>
      <c r="V96" s="172"/>
      <c r="W96" s="158" t="str">
        <f>IF(W95="","",VLOOKUP(W95,'シフト記号表（従来型・ユニット型共通）'!$C$6:$L$47,10,FALSE))</f>
        <v/>
      </c>
      <c r="X96" s="159" t="str">
        <f>IF(X95="","",VLOOKUP(X95,'シフト記号表（従来型・ユニット型共通）'!$C$6:$L$47,10,FALSE))</f>
        <v/>
      </c>
      <c r="Y96" s="159" t="str">
        <f>IF(Y95="","",VLOOKUP(Y95,'シフト記号表（従来型・ユニット型共通）'!$C$6:$L$47,10,FALSE))</f>
        <v/>
      </c>
      <c r="Z96" s="159" t="str">
        <f>IF(Z95="","",VLOOKUP(Z95,'シフト記号表（従来型・ユニット型共通）'!$C$6:$L$47,10,FALSE))</f>
        <v/>
      </c>
      <c r="AA96" s="159" t="str">
        <f>IF(AA95="","",VLOOKUP(AA95,'シフト記号表（従来型・ユニット型共通）'!$C$6:$L$47,10,FALSE))</f>
        <v/>
      </c>
      <c r="AB96" s="159" t="str">
        <f>IF(AB95="","",VLOOKUP(AB95,'シフト記号表（従来型・ユニット型共通）'!$C$6:$L$47,10,FALSE))</f>
        <v/>
      </c>
      <c r="AC96" s="160" t="str">
        <f>IF(AC95="","",VLOOKUP(AC95,'シフト記号表（従来型・ユニット型共通）'!$C$6:$L$47,10,FALSE))</f>
        <v/>
      </c>
      <c r="AD96" s="158" t="str">
        <f>IF(AD95="","",VLOOKUP(AD95,'シフト記号表（従来型・ユニット型共通）'!$C$6:$L$47,10,FALSE))</f>
        <v/>
      </c>
      <c r="AE96" s="159" t="str">
        <f>IF(AE95="","",VLOOKUP(AE95,'シフト記号表（従来型・ユニット型共通）'!$C$6:$L$47,10,FALSE))</f>
        <v/>
      </c>
      <c r="AF96" s="159" t="str">
        <f>IF(AF95="","",VLOOKUP(AF95,'シフト記号表（従来型・ユニット型共通）'!$C$6:$L$47,10,FALSE))</f>
        <v/>
      </c>
      <c r="AG96" s="159" t="str">
        <f>IF(AG95="","",VLOOKUP(AG95,'シフト記号表（従来型・ユニット型共通）'!$C$6:$L$47,10,FALSE))</f>
        <v/>
      </c>
      <c r="AH96" s="159" t="str">
        <f>IF(AH95="","",VLOOKUP(AH95,'シフト記号表（従来型・ユニット型共通）'!$C$6:$L$47,10,FALSE))</f>
        <v/>
      </c>
      <c r="AI96" s="159" t="str">
        <f>IF(AI95="","",VLOOKUP(AI95,'シフト記号表（従来型・ユニット型共通）'!$C$6:$L$47,10,FALSE))</f>
        <v/>
      </c>
      <c r="AJ96" s="160" t="str">
        <f>IF(AJ95="","",VLOOKUP(AJ95,'シフト記号表（従来型・ユニット型共通）'!$C$6:$L$47,10,FALSE))</f>
        <v/>
      </c>
      <c r="AK96" s="158" t="str">
        <f>IF(AK95="","",VLOOKUP(AK95,'シフト記号表（従来型・ユニット型共通）'!$C$6:$L$47,10,FALSE))</f>
        <v/>
      </c>
      <c r="AL96" s="159" t="str">
        <f>IF(AL95="","",VLOOKUP(AL95,'シフト記号表（従来型・ユニット型共通）'!$C$6:$L$47,10,FALSE))</f>
        <v/>
      </c>
      <c r="AM96" s="159" t="str">
        <f>IF(AM95="","",VLOOKUP(AM95,'シフト記号表（従来型・ユニット型共通）'!$C$6:$L$47,10,FALSE))</f>
        <v/>
      </c>
      <c r="AN96" s="159" t="str">
        <f>IF(AN95="","",VLOOKUP(AN95,'シフト記号表（従来型・ユニット型共通）'!$C$6:$L$47,10,FALSE))</f>
        <v/>
      </c>
      <c r="AO96" s="159" t="str">
        <f>IF(AO95="","",VLOOKUP(AO95,'シフト記号表（従来型・ユニット型共通）'!$C$6:$L$47,10,FALSE))</f>
        <v/>
      </c>
      <c r="AP96" s="159" t="str">
        <f>IF(AP95="","",VLOOKUP(AP95,'シフト記号表（従来型・ユニット型共通）'!$C$6:$L$47,10,FALSE))</f>
        <v/>
      </c>
      <c r="AQ96" s="160" t="str">
        <f>IF(AQ95="","",VLOOKUP(AQ95,'シフト記号表（従来型・ユニット型共通）'!$C$6:$L$47,10,FALSE))</f>
        <v/>
      </c>
      <c r="AR96" s="158" t="str">
        <f>IF(AR95="","",VLOOKUP(AR95,'シフト記号表（従来型・ユニット型共通）'!$C$6:$L$47,10,FALSE))</f>
        <v/>
      </c>
      <c r="AS96" s="159" t="str">
        <f>IF(AS95="","",VLOOKUP(AS95,'シフト記号表（従来型・ユニット型共通）'!$C$6:$L$47,10,FALSE))</f>
        <v/>
      </c>
      <c r="AT96" s="159" t="str">
        <f>IF(AT95="","",VLOOKUP(AT95,'シフト記号表（従来型・ユニット型共通）'!$C$6:$L$47,10,FALSE))</f>
        <v/>
      </c>
      <c r="AU96" s="159" t="str">
        <f>IF(AU95="","",VLOOKUP(AU95,'シフト記号表（従来型・ユニット型共通）'!$C$6:$L$47,10,FALSE))</f>
        <v/>
      </c>
      <c r="AV96" s="159" t="str">
        <f>IF(AV95="","",VLOOKUP(AV95,'シフト記号表（従来型・ユニット型共通）'!$C$6:$L$47,10,FALSE))</f>
        <v/>
      </c>
      <c r="AW96" s="159" t="str">
        <f>IF(AW95="","",VLOOKUP(AW95,'シフト記号表（従来型・ユニット型共通）'!$C$6:$L$47,10,FALSE))</f>
        <v/>
      </c>
      <c r="AX96" s="160" t="str">
        <f>IF(AX95="","",VLOOKUP(AX95,'シフト記号表（従来型・ユニット型共通）'!$C$6:$L$47,10,FALSE))</f>
        <v/>
      </c>
      <c r="AY96" s="158" t="str">
        <f>IF(AY95="","",VLOOKUP(AY95,'シフト記号表（従来型・ユニット型共通）'!$C$6:$L$47,10,FALSE))</f>
        <v/>
      </c>
      <c r="AZ96" s="159" t="str">
        <f>IF(AZ95="","",VLOOKUP(AZ95,'シフト記号表（従来型・ユニット型共通）'!$C$6:$L$47,10,FALSE))</f>
        <v/>
      </c>
      <c r="BA96" s="159" t="str">
        <f>IF(BA95="","",VLOOKUP(BA95,'シフト記号表（従来型・ユニット型共通）'!$C$6:$L$47,10,FALSE))</f>
        <v/>
      </c>
      <c r="BB96" s="1032">
        <f>IF($BE$3="４週",SUM(W96:AX96),IF($BE$3="暦月",SUM(W96:BA96),""))</f>
        <v>0</v>
      </c>
      <c r="BC96" s="1033"/>
      <c r="BD96" s="1034">
        <f>IF($BE$3="４週",BB96/4,IF($BE$3="暦月",(BB96/($BE$8/7)),""))</f>
        <v>0</v>
      </c>
      <c r="BE96" s="1033"/>
      <c r="BF96" s="1029"/>
      <c r="BG96" s="1030"/>
      <c r="BH96" s="1030"/>
      <c r="BI96" s="1030"/>
      <c r="BJ96" s="1031"/>
    </row>
    <row r="97" spans="2:62" ht="20.25" customHeight="1" x14ac:dyDescent="0.15">
      <c r="B97" s="1007">
        <f>B95+1</f>
        <v>41</v>
      </c>
      <c r="C97" s="1017"/>
      <c r="D97" s="1018"/>
      <c r="E97" s="153"/>
      <c r="F97" s="154"/>
      <c r="G97" s="153"/>
      <c r="H97" s="154"/>
      <c r="I97" s="1021"/>
      <c r="J97" s="1022"/>
      <c r="K97" s="1025"/>
      <c r="L97" s="1026"/>
      <c r="M97" s="1026"/>
      <c r="N97" s="1018"/>
      <c r="O97" s="986"/>
      <c r="P97" s="987"/>
      <c r="Q97" s="987"/>
      <c r="R97" s="987"/>
      <c r="S97" s="988"/>
      <c r="T97" s="173" t="s">
        <v>192</v>
      </c>
      <c r="V97" s="174"/>
      <c r="W97" s="166"/>
      <c r="X97" s="167"/>
      <c r="Y97" s="167"/>
      <c r="Z97" s="167"/>
      <c r="AA97" s="167"/>
      <c r="AB97" s="167"/>
      <c r="AC97" s="168"/>
      <c r="AD97" s="166"/>
      <c r="AE97" s="167"/>
      <c r="AF97" s="167"/>
      <c r="AG97" s="167"/>
      <c r="AH97" s="167"/>
      <c r="AI97" s="167"/>
      <c r="AJ97" s="168"/>
      <c r="AK97" s="166"/>
      <c r="AL97" s="167"/>
      <c r="AM97" s="167"/>
      <c r="AN97" s="167"/>
      <c r="AO97" s="167"/>
      <c r="AP97" s="167"/>
      <c r="AQ97" s="168"/>
      <c r="AR97" s="166"/>
      <c r="AS97" s="167"/>
      <c r="AT97" s="167"/>
      <c r="AU97" s="167"/>
      <c r="AV97" s="167"/>
      <c r="AW97" s="167"/>
      <c r="AX97" s="168"/>
      <c r="AY97" s="166"/>
      <c r="AZ97" s="167"/>
      <c r="BA97" s="169"/>
      <c r="BB97" s="992"/>
      <c r="BC97" s="993"/>
      <c r="BD97" s="994"/>
      <c r="BE97" s="995"/>
      <c r="BF97" s="996"/>
      <c r="BG97" s="997"/>
      <c r="BH97" s="997"/>
      <c r="BI97" s="997"/>
      <c r="BJ97" s="998"/>
    </row>
    <row r="98" spans="2:62" ht="20.25" customHeight="1" x14ac:dyDescent="0.15">
      <c r="B98" s="1035"/>
      <c r="C98" s="1038"/>
      <c r="D98" s="1039"/>
      <c r="E98" s="175"/>
      <c r="F98" s="176">
        <f>C97</f>
        <v>0</v>
      </c>
      <c r="G98" s="175"/>
      <c r="H98" s="176">
        <f>I97</f>
        <v>0</v>
      </c>
      <c r="I98" s="1040"/>
      <c r="J98" s="1041"/>
      <c r="K98" s="1042"/>
      <c r="L98" s="1043"/>
      <c r="M98" s="1043"/>
      <c r="N98" s="1039"/>
      <c r="O98" s="986"/>
      <c r="P98" s="987"/>
      <c r="Q98" s="987"/>
      <c r="R98" s="987"/>
      <c r="S98" s="988"/>
      <c r="T98" s="170" t="s">
        <v>195</v>
      </c>
      <c r="U98" s="171"/>
      <c r="V98" s="172"/>
      <c r="W98" s="158" t="str">
        <f>IF(W97="","",VLOOKUP(W97,'シフト記号表（従来型・ユニット型共通）'!$C$6:$L$47,10,FALSE))</f>
        <v/>
      </c>
      <c r="X98" s="159" t="str">
        <f>IF(X97="","",VLOOKUP(X97,'シフト記号表（従来型・ユニット型共通）'!$C$6:$L$47,10,FALSE))</f>
        <v/>
      </c>
      <c r="Y98" s="159" t="str">
        <f>IF(Y97="","",VLOOKUP(Y97,'シフト記号表（従来型・ユニット型共通）'!$C$6:$L$47,10,FALSE))</f>
        <v/>
      </c>
      <c r="Z98" s="159" t="str">
        <f>IF(Z97="","",VLOOKUP(Z97,'シフト記号表（従来型・ユニット型共通）'!$C$6:$L$47,10,FALSE))</f>
        <v/>
      </c>
      <c r="AA98" s="159" t="str">
        <f>IF(AA97="","",VLOOKUP(AA97,'シフト記号表（従来型・ユニット型共通）'!$C$6:$L$47,10,FALSE))</f>
        <v/>
      </c>
      <c r="AB98" s="159" t="str">
        <f>IF(AB97="","",VLOOKUP(AB97,'シフト記号表（従来型・ユニット型共通）'!$C$6:$L$47,10,FALSE))</f>
        <v/>
      </c>
      <c r="AC98" s="160" t="str">
        <f>IF(AC97="","",VLOOKUP(AC97,'シフト記号表（従来型・ユニット型共通）'!$C$6:$L$47,10,FALSE))</f>
        <v/>
      </c>
      <c r="AD98" s="158" t="str">
        <f>IF(AD97="","",VLOOKUP(AD97,'シフト記号表（従来型・ユニット型共通）'!$C$6:$L$47,10,FALSE))</f>
        <v/>
      </c>
      <c r="AE98" s="159" t="str">
        <f>IF(AE97="","",VLOOKUP(AE97,'シフト記号表（従来型・ユニット型共通）'!$C$6:$L$47,10,FALSE))</f>
        <v/>
      </c>
      <c r="AF98" s="159" t="str">
        <f>IF(AF97="","",VLOOKUP(AF97,'シフト記号表（従来型・ユニット型共通）'!$C$6:$L$47,10,FALSE))</f>
        <v/>
      </c>
      <c r="AG98" s="159" t="str">
        <f>IF(AG97="","",VLOOKUP(AG97,'シフト記号表（従来型・ユニット型共通）'!$C$6:$L$47,10,FALSE))</f>
        <v/>
      </c>
      <c r="AH98" s="159" t="str">
        <f>IF(AH97="","",VLOOKUP(AH97,'シフト記号表（従来型・ユニット型共通）'!$C$6:$L$47,10,FALSE))</f>
        <v/>
      </c>
      <c r="AI98" s="159" t="str">
        <f>IF(AI97="","",VLOOKUP(AI97,'シフト記号表（従来型・ユニット型共通）'!$C$6:$L$47,10,FALSE))</f>
        <v/>
      </c>
      <c r="AJ98" s="160" t="str">
        <f>IF(AJ97="","",VLOOKUP(AJ97,'シフト記号表（従来型・ユニット型共通）'!$C$6:$L$47,10,FALSE))</f>
        <v/>
      </c>
      <c r="AK98" s="158" t="str">
        <f>IF(AK97="","",VLOOKUP(AK97,'シフト記号表（従来型・ユニット型共通）'!$C$6:$L$47,10,FALSE))</f>
        <v/>
      </c>
      <c r="AL98" s="159" t="str">
        <f>IF(AL97="","",VLOOKUP(AL97,'シフト記号表（従来型・ユニット型共通）'!$C$6:$L$47,10,FALSE))</f>
        <v/>
      </c>
      <c r="AM98" s="159" t="str">
        <f>IF(AM97="","",VLOOKUP(AM97,'シフト記号表（従来型・ユニット型共通）'!$C$6:$L$47,10,FALSE))</f>
        <v/>
      </c>
      <c r="AN98" s="159" t="str">
        <f>IF(AN97="","",VLOOKUP(AN97,'シフト記号表（従来型・ユニット型共通）'!$C$6:$L$47,10,FALSE))</f>
        <v/>
      </c>
      <c r="AO98" s="159" t="str">
        <f>IF(AO97="","",VLOOKUP(AO97,'シフト記号表（従来型・ユニット型共通）'!$C$6:$L$47,10,FALSE))</f>
        <v/>
      </c>
      <c r="AP98" s="159" t="str">
        <f>IF(AP97="","",VLOOKUP(AP97,'シフト記号表（従来型・ユニット型共通）'!$C$6:$L$47,10,FALSE))</f>
        <v/>
      </c>
      <c r="AQ98" s="160" t="str">
        <f>IF(AQ97="","",VLOOKUP(AQ97,'シフト記号表（従来型・ユニット型共通）'!$C$6:$L$47,10,FALSE))</f>
        <v/>
      </c>
      <c r="AR98" s="158" t="str">
        <f>IF(AR97="","",VLOOKUP(AR97,'シフト記号表（従来型・ユニット型共通）'!$C$6:$L$47,10,FALSE))</f>
        <v/>
      </c>
      <c r="AS98" s="159" t="str">
        <f>IF(AS97="","",VLOOKUP(AS97,'シフト記号表（従来型・ユニット型共通）'!$C$6:$L$47,10,FALSE))</f>
        <v/>
      </c>
      <c r="AT98" s="159" t="str">
        <f>IF(AT97="","",VLOOKUP(AT97,'シフト記号表（従来型・ユニット型共通）'!$C$6:$L$47,10,FALSE))</f>
        <v/>
      </c>
      <c r="AU98" s="159" t="str">
        <f>IF(AU97="","",VLOOKUP(AU97,'シフト記号表（従来型・ユニット型共通）'!$C$6:$L$47,10,FALSE))</f>
        <v/>
      </c>
      <c r="AV98" s="159" t="str">
        <f>IF(AV97="","",VLOOKUP(AV97,'シフト記号表（従来型・ユニット型共通）'!$C$6:$L$47,10,FALSE))</f>
        <v/>
      </c>
      <c r="AW98" s="159" t="str">
        <f>IF(AW97="","",VLOOKUP(AW97,'シフト記号表（従来型・ユニット型共通）'!$C$6:$L$47,10,FALSE))</f>
        <v/>
      </c>
      <c r="AX98" s="160" t="str">
        <f>IF(AX97="","",VLOOKUP(AX97,'シフト記号表（従来型・ユニット型共通）'!$C$6:$L$47,10,FALSE))</f>
        <v/>
      </c>
      <c r="AY98" s="158" t="str">
        <f>IF(AY97="","",VLOOKUP(AY97,'シフト記号表（従来型・ユニット型共通）'!$C$6:$L$47,10,FALSE))</f>
        <v/>
      </c>
      <c r="AZ98" s="159" t="str">
        <f>IF(AZ97="","",VLOOKUP(AZ97,'シフト記号表（従来型・ユニット型共通）'!$C$6:$L$47,10,FALSE))</f>
        <v/>
      </c>
      <c r="BA98" s="159" t="str">
        <f>IF(BA97="","",VLOOKUP(BA97,'シフト記号表（従来型・ユニット型共通）'!$C$6:$L$47,10,FALSE))</f>
        <v/>
      </c>
      <c r="BB98" s="1032">
        <f>IF($BE$3="４週",SUM(W98:AX98),IF($BE$3="暦月",SUM(W98:BA98),""))</f>
        <v>0</v>
      </c>
      <c r="BC98" s="1033"/>
      <c r="BD98" s="1034">
        <f>IF($BE$3="４週",BB98/4,IF($BE$3="暦月",(BB98/($BE$8/7)),""))</f>
        <v>0</v>
      </c>
      <c r="BE98" s="1033"/>
      <c r="BF98" s="1029"/>
      <c r="BG98" s="1030"/>
      <c r="BH98" s="1030"/>
      <c r="BI98" s="1030"/>
      <c r="BJ98" s="1031"/>
    </row>
    <row r="99" spans="2:62" ht="20.25" customHeight="1" x14ac:dyDescent="0.15">
      <c r="B99" s="1007">
        <f>B97+1</f>
        <v>42</v>
      </c>
      <c r="C99" s="1017"/>
      <c r="D99" s="1018"/>
      <c r="E99" s="153"/>
      <c r="F99" s="154"/>
      <c r="G99" s="153"/>
      <c r="H99" s="154"/>
      <c r="I99" s="1021"/>
      <c r="J99" s="1022"/>
      <c r="K99" s="1025"/>
      <c r="L99" s="1026"/>
      <c r="M99" s="1026"/>
      <c r="N99" s="1018"/>
      <c r="O99" s="986"/>
      <c r="P99" s="987"/>
      <c r="Q99" s="987"/>
      <c r="R99" s="987"/>
      <c r="S99" s="988"/>
      <c r="T99" s="173" t="s">
        <v>192</v>
      </c>
      <c r="V99" s="174"/>
      <c r="W99" s="166"/>
      <c r="X99" s="167"/>
      <c r="Y99" s="167"/>
      <c r="Z99" s="167"/>
      <c r="AA99" s="167"/>
      <c r="AB99" s="167"/>
      <c r="AC99" s="168"/>
      <c r="AD99" s="166"/>
      <c r="AE99" s="167"/>
      <c r="AF99" s="167"/>
      <c r="AG99" s="167"/>
      <c r="AH99" s="167"/>
      <c r="AI99" s="167"/>
      <c r="AJ99" s="168"/>
      <c r="AK99" s="166"/>
      <c r="AL99" s="167"/>
      <c r="AM99" s="167"/>
      <c r="AN99" s="167"/>
      <c r="AO99" s="167"/>
      <c r="AP99" s="167"/>
      <c r="AQ99" s="168"/>
      <c r="AR99" s="166"/>
      <c r="AS99" s="167"/>
      <c r="AT99" s="167"/>
      <c r="AU99" s="167"/>
      <c r="AV99" s="167"/>
      <c r="AW99" s="167"/>
      <c r="AX99" s="168"/>
      <c r="AY99" s="166"/>
      <c r="AZ99" s="167"/>
      <c r="BA99" s="169"/>
      <c r="BB99" s="992"/>
      <c r="BC99" s="993"/>
      <c r="BD99" s="994"/>
      <c r="BE99" s="995"/>
      <c r="BF99" s="996"/>
      <c r="BG99" s="997"/>
      <c r="BH99" s="997"/>
      <c r="BI99" s="997"/>
      <c r="BJ99" s="998"/>
    </row>
    <row r="100" spans="2:62" ht="20.25" customHeight="1" x14ac:dyDescent="0.15">
      <c r="B100" s="1035"/>
      <c r="C100" s="1038"/>
      <c r="D100" s="1039"/>
      <c r="E100" s="175"/>
      <c r="F100" s="176">
        <f>C99</f>
        <v>0</v>
      </c>
      <c r="G100" s="175"/>
      <c r="H100" s="176">
        <f>I99</f>
        <v>0</v>
      </c>
      <c r="I100" s="1040"/>
      <c r="J100" s="1041"/>
      <c r="K100" s="1042"/>
      <c r="L100" s="1043"/>
      <c r="M100" s="1043"/>
      <c r="N100" s="1039"/>
      <c r="O100" s="986"/>
      <c r="P100" s="987"/>
      <c r="Q100" s="987"/>
      <c r="R100" s="987"/>
      <c r="S100" s="988"/>
      <c r="T100" s="170" t="s">
        <v>195</v>
      </c>
      <c r="U100" s="171"/>
      <c r="V100" s="172"/>
      <c r="W100" s="158" t="str">
        <f>IF(W99="","",VLOOKUP(W99,'シフト記号表（従来型・ユニット型共通）'!$C$6:$L$47,10,FALSE))</f>
        <v/>
      </c>
      <c r="X100" s="159" t="str">
        <f>IF(X99="","",VLOOKUP(X99,'シフト記号表（従来型・ユニット型共通）'!$C$6:$L$47,10,FALSE))</f>
        <v/>
      </c>
      <c r="Y100" s="159" t="str">
        <f>IF(Y99="","",VLOOKUP(Y99,'シフト記号表（従来型・ユニット型共通）'!$C$6:$L$47,10,FALSE))</f>
        <v/>
      </c>
      <c r="Z100" s="159" t="str">
        <f>IF(Z99="","",VLOOKUP(Z99,'シフト記号表（従来型・ユニット型共通）'!$C$6:$L$47,10,FALSE))</f>
        <v/>
      </c>
      <c r="AA100" s="159" t="str">
        <f>IF(AA99="","",VLOOKUP(AA99,'シフト記号表（従来型・ユニット型共通）'!$C$6:$L$47,10,FALSE))</f>
        <v/>
      </c>
      <c r="AB100" s="159" t="str">
        <f>IF(AB99="","",VLOOKUP(AB99,'シフト記号表（従来型・ユニット型共通）'!$C$6:$L$47,10,FALSE))</f>
        <v/>
      </c>
      <c r="AC100" s="160" t="str">
        <f>IF(AC99="","",VLOOKUP(AC99,'シフト記号表（従来型・ユニット型共通）'!$C$6:$L$47,10,FALSE))</f>
        <v/>
      </c>
      <c r="AD100" s="158" t="str">
        <f>IF(AD99="","",VLOOKUP(AD99,'シフト記号表（従来型・ユニット型共通）'!$C$6:$L$47,10,FALSE))</f>
        <v/>
      </c>
      <c r="AE100" s="159" t="str">
        <f>IF(AE99="","",VLOOKUP(AE99,'シフト記号表（従来型・ユニット型共通）'!$C$6:$L$47,10,FALSE))</f>
        <v/>
      </c>
      <c r="AF100" s="159" t="str">
        <f>IF(AF99="","",VLOOKUP(AF99,'シフト記号表（従来型・ユニット型共通）'!$C$6:$L$47,10,FALSE))</f>
        <v/>
      </c>
      <c r="AG100" s="159" t="str">
        <f>IF(AG99="","",VLOOKUP(AG99,'シフト記号表（従来型・ユニット型共通）'!$C$6:$L$47,10,FALSE))</f>
        <v/>
      </c>
      <c r="AH100" s="159" t="str">
        <f>IF(AH99="","",VLOOKUP(AH99,'シフト記号表（従来型・ユニット型共通）'!$C$6:$L$47,10,FALSE))</f>
        <v/>
      </c>
      <c r="AI100" s="159" t="str">
        <f>IF(AI99="","",VLOOKUP(AI99,'シフト記号表（従来型・ユニット型共通）'!$C$6:$L$47,10,FALSE))</f>
        <v/>
      </c>
      <c r="AJ100" s="160" t="str">
        <f>IF(AJ99="","",VLOOKUP(AJ99,'シフト記号表（従来型・ユニット型共通）'!$C$6:$L$47,10,FALSE))</f>
        <v/>
      </c>
      <c r="AK100" s="158" t="str">
        <f>IF(AK99="","",VLOOKUP(AK99,'シフト記号表（従来型・ユニット型共通）'!$C$6:$L$47,10,FALSE))</f>
        <v/>
      </c>
      <c r="AL100" s="159" t="str">
        <f>IF(AL99="","",VLOOKUP(AL99,'シフト記号表（従来型・ユニット型共通）'!$C$6:$L$47,10,FALSE))</f>
        <v/>
      </c>
      <c r="AM100" s="159" t="str">
        <f>IF(AM99="","",VLOOKUP(AM99,'シフト記号表（従来型・ユニット型共通）'!$C$6:$L$47,10,FALSE))</f>
        <v/>
      </c>
      <c r="AN100" s="159" t="str">
        <f>IF(AN99="","",VLOOKUP(AN99,'シフト記号表（従来型・ユニット型共通）'!$C$6:$L$47,10,FALSE))</f>
        <v/>
      </c>
      <c r="AO100" s="159" t="str">
        <f>IF(AO99="","",VLOOKUP(AO99,'シフト記号表（従来型・ユニット型共通）'!$C$6:$L$47,10,FALSE))</f>
        <v/>
      </c>
      <c r="AP100" s="159" t="str">
        <f>IF(AP99="","",VLOOKUP(AP99,'シフト記号表（従来型・ユニット型共通）'!$C$6:$L$47,10,FALSE))</f>
        <v/>
      </c>
      <c r="AQ100" s="160" t="str">
        <f>IF(AQ99="","",VLOOKUP(AQ99,'シフト記号表（従来型・ユニット型共通）'!$C$6:$L$47,10,FALSE))</f>
        <v/>
      </c>
      <c r="AR100" s="158" t="str">
        <f>IF(AR99="","",VLOOKUP(AR99,'シフト記号表（従来型・ユニット型共通）'!$C$6:$L$47,10,FALSE))</f>
        <v/>
      </c>
      <c r="AS100" s="159" t="str">
        <f>IF(AS99="","",VLOOKUP(AS99,'シフト記号表（従来型・ユニット型共通）'!$C$6:$L$47,10,FALSE))</f>
        <v/>
      </c>
      <c r="AT100" s="159" t="str">
        <f>IF(AT99="","",VLOOKUP(AT99,'シフト記号表（従来型・ユニット型共通）'!$C$6:$L$47,10,FALSE))</f>
        <v/>
      </c>
      <c r="AU100" s="159" t="str">
        <f>IF(AU99="","",VLOOKUP(AU99,'シフト記号表（従来型・ユニット型共通）'!$C$6:$L$47,10,FALSE))</f>
        <v/>
      </c>
      <c r="AV100" s="159" t="str">
        <f>IF(AV99="","",VLOOKUP(AV99,'シフト記号表（従来型・ユニット型共通）'!$C$6:$L$47,10,FALSE))</f>
        <v/>
      </c>
      <c r="AW100" s="159" t="str">
        <f>IF(AW99="","",VLOOKUP(AW99,'シフト記号表（従来型・ユニット型共通）'!$C$6:$L$47,10,FALSE))</f>
        <v/>
      </c>
      <c r="AX100" s="160" t="str">
        <f>IF(AX99="","",VLOOKUP(AX99,'シフト記号表（従来型・ユニット型共通）'!$C$6:$L$47,10,FALSE))</f>
        <v/>
      </c>
      <c r="AY100" s="158" t="str">
        <f>IF(AY99="","",VLOOKUP(AY99,'シフト記号表（従来型・ユニット型共通）'!$C$6:$L$47,10,FALSE))</f>
        <v/>
      </c>
      <c r="AZ100" s="159" t="str">
        <f>IF(AZ99="","",VLOOKUP(AZ99,'シフト記号表（従来型・ユニット型共通）'!$C$6:$L$47,10,FALSE))</f>
        <v/>
      </c>
      <c r="BA100" s="159" t="str">
        <f>IF(BA99="","",VLOOKUP(BA99,'シフト記号表（従来型・ユニット型共通）'!$C$6:$L$47,10,FALSE))</f>
        <v/>
      </c>
      <c r="BB100" s="1032">
        <f>IF($BE$3="４週",SUM(W100:AX100),IF($BE$3="暦月",SUM(W100:BA100),""))</f>
        <v>0</v>
      </c>
      <c r="BC100" s="1033"/>
      <c r="BD100" s="1034">
        <f>IF($BE$3="４週",BB100/4,IF($BE$3="暦月",(BB100/($BE$8/7)),""))</f>
        <v>0</v>
      </c>
      <c r="BE100" s="1033"/>
      <c r="BF100" s="1029"/>
      <c r="BG100" s="1030"/>
      <c r="BH100" s="1030"/>
      <c r="BI100" s="1030"/>
      <c r="BJ100" s="1031"/>
    </row>
    <row r="101" spans="2:62" ht="20.25" customHeight="1" x14ac:dyDescent="0.15">
      <c r="B101" s="1007">
        <f>B99+1</f>
        <v>43</v>
      </c>
      <c r="C101" s="1017"/>
      <c r="D101" s="1018"/>
      <c r="E101" s="153"/>
      <c r="F101" s="154"/>
      <c r="G101" s="153"/>
      <c r="H101" s="154"/>
      <c r="I101" s="1021"/>
      <c r="J101" s="1022"/>
      <c r="K101" s="1025"/>
      <c r="L101" s="1026"/>
      <c r="M101" s="1026"/>
      <c r="N101" s="1018"/>
      <c r="O101" s="986"/>
      <c r="P101" s="987"/>
      <c r="Q101" s="987"/>
      <c r="R101" s="987"/>
      <c r="S101" s="988"/>
      <c r="T101" s="173" t="s">
        <v>192</v>
      </c>
      <c r="V101" s="174"/>
      <c r="W101" s="166"/>
      <c r="X101" s="167"/>
      <c r="Y101" s="167"/>
      <c r="Z101" s="167"/>
      <c r="AA101" s="167"/>
      <c r="AB101" s="167"/>
      <c r="AC101" s="168"/>
      <c r="AD101" s="166"/>
      <c r="AE101" s="167"/>
      <c r="AF101" s="167"/>
      <c r="AG101" s="167"/>
      <c r="AH101" s="167"/>
      <c r="AI101" s="167"/>
      <c r="AJ101" s="168"/>
      <c r="AK101" s="166"/>
      <c r="AL101" s="167"/>
      <c r="AM101" s="167"/>
      <c r="AN101" s="167"/>
      <c r="AO101" s="167"/>
      <c r="AP101" s="167"/>
      <c r="AQ101" s="168"/>
      <c r="AR101" s="166"/>
      <c r="AS101" s="167"/>
      <c r="AT101" s="167"/>
      <c r="AU101" s="167"/>
      <c r="AV101" s="167"/>
      <c r="AW101" s="167"/>
      <c r="AX101" s="168"/>
      <c r="AY101" s="166"/>
      <c r="AZ101" s="167"/>
      <c r="BA101" s="169"/>
      <c r="BB101" s="992"/>
      <c r="BC101" s="993"/>
      <c r="BD101" s="994"/>
      <c r="BE101" s="995"/>
      <c r="BF101" s="996"/>
      <c r="BG101" s="997"/>
      <c r="BH101" s="997"/>
      <c r="BI101" s="997"/>
      <c r="BJ101" s="998"/>
    </row>
    <row r="102" spans="2:62" ht="20.25" customHeight="1" x14ac:dyDescent="0.15">
      <c r="B102" s="1035"/>
      <c r="C102" s="1038"/>
      <c r="D102" s="1039"/>
      <c r="E102" s="175"/>
      <c r="F102" s="176">
        <f>C101</f>
        <v>0</v>
      </c>
      <c r="G102" s="175"/>
      <c r="H102" s="176">
        <f>I101</f>
        <v>0</v>
      </c>
      <c r="I102" s="1040"/>
      <c r="J102" s="1041"/>
      <c r="K102" s="1042"/>
      <c r="L102" s="1043"/>
      <c r="M102" s="1043"/>
      <c r="N102" s="1039"/>
      <c r="O102" s="986"/>
      <c r="P102" s="987"/>
      <c r="Q102" s="987"/>
      <c r="R102" s="987"/>
      <c r="S102" s="988"/>
      <c r="T102" s="170" t="s">
        <v>195</v>
      </c>
      <c r="U102" s="171"/>
      <c r="V102" s="172"/>
      <c r="W102" s="158" t="str">
        <f>IF(W101="","",VLOOKUP(W101,'シフト記号表（従来型・ユニット型共通）'!$C$6:$L$47,10,FALSE))</f>
        <v/>
      </c>
      <c r="X102" s="159" t="str">
        <f>IF(X101="","",VLOOKUP(X101,'シフト記号表（従来型・ユニット型共通）'!$C$6:$L$47,10,FALSE))</f>
        <v/>
      </c>
      <c r="Y102" s="159" t="str">
        <f>IF(Y101="","",VLOOKUP(Y101,'シフト記号表（従来型・ユニット型共通）'!$C$6:$L$47,10,FALSE))</f>
        <v/>
      </c>
      <c r="Z102" s="159" t="str">
        <f>IF(Z101="","",VLOOKUP(Z101,'シフト記号表（従来型・ユニット型共通）'!$C$6:$L$47,10,FALSE))</f>
        <v/>
      </c>
      <c r="AA102" s="159" t="str">
        <f>IF(AA101="","",VLOOKUP(AA101,'シフト記号表（従来型・ユニット型共通）'!$C$6:$L$47,10,FALSE))</f>
        <v/>
      </c>
      <c r="AB102" s="159" t="str">
        <f>IF(AB101="","",VLOOKUP(AB101,'シフト記号表（従来型・ユニット型共通）'!$C$6:$L$47,10,FALSE))</f>
        <v/>
      </c>
      <c r="AC102" s="160" t="str">
        <f>IF(AC101="","",VLOOKUP(AC101,'シフト記号表（従来型・ユニット型共通）'!$C$6:$L$47,10,FALSE))</f>
        <v/>
      </c>
      <c r="AD102" s="158" t="str">
        <f>IF(AD101="","",VLOOKUP(AD101,'シフト記号表（従来型・ユニット型共通）'!$C$6:$L$47,10,FALSE))</f>
        <v/>
      </c>
      <c r="AE102" s="159" t="str">
        <f>IF(AE101="","",VLOOKUP(AE101,'シフト記号表（従来型・ユニット型共通）'!$C$6:$L$47,10,FALSE))</f>
        <v/>
      </c>
      <c r="AF102" s="159" t="str">
        <f>IF(AF101="","",VLOOKUP(AF101,'シフト記号表（従来型・ユニット型共通）'!$C$6:$L$47,10,FALSE))</f>
        <v/>
      </c>
      <c r="AG102" s="159" t="str">
        <f>IF(AG101="","",VLOOKUP(AG101,'シフト記号表（従来型・ユニット型共通）'!$C$6:$L$47,10,FALSE))</f>
        <v/>
      </c>
      <c r="AH102" s="159" t="str">
        <f>IF(AH101="","",VLOOKUP(AH101,'シフト記号表（従来型・ユニット型共通）'!$C$6:$L$47,10,FALSE))</f>
        <v/>
      </c>
      <c r="AI102" s="159" t="str">
        <f>IF(AI101="","",VLOOKUP(AI101,'シフト記号表（従来型・ユニット型共通）'!$C$6:$L$47,10,FALSE))</f>
        <v/>
      </c>
      <c r="AJ102" s="160" t="str">
        <f>IF(AJ101="","",VLOOKUP(AJ101,'シフト記号表（従来型・ユニット型共通）'!$C$6:$L$47,10,FALSE))</f>
        <v/>
      </c>
      <c r="AK102" s="158" t="str">
        <f>IF(AK101="","",VLOOKUP(AK101,'シフト記号表（従来型・ユニット型共通）'!$C$6:$L$47,10,FALSE))</f>
        <v/>
      </c>
      <c r="AL102" s="159" t="str">
        <f>IF(AL101="","",VLOOKUP(AL101,'シフト記号表（従来型・ユニット型共通）'!$C$6:$L$47,10,FALSE))</f>
        <v/>
      </c>
      <c r="AM102" s="159" t="str">
        <f>IF(AM101="","",VLOOKUP(AM101,'シフト記号表（従来型・ユニット型共通）'!$C$6:$L$47,10,FALSE))</f>
        <v/>
      </c>
      <c r="AN102" s="159" t="str">
        <f>IF(AN101="","",VLOOKUP(AN101,'シフト記号表（従来型・ユニット型共通）'!$C$6:$L$47,10,FALSE))</f>
        <v/>
      </c>
      <c r="AO102" s="159" t="str">
        <f>IF(AO101="","",VLOOKUP(AO101,'シフト記号表（従来型・ユニット型共通）'!$C$6:$L$47,10,FALSE))</f>
        <v/>
      </c>
      <c r="AP102" s="159" t="str">
        <f>IF(AP101="","",VLOOKUP(AP101,'シフト記号表（従来型・ユニット型共通）'!$C$6:$L$47,10,FALSE))</f>
        <v/>
      </c>
      <c r="AQ102" s="160" t="str">
        <f>IF(AQ101="","",VLOOKUP(AQ101,'シフト記号表（従来型・ユニット型共通）'!$C$6:$L$47,10,FALSE))</f>
        <v/>
      </c>
      <c r="AR102" s="158" t="str">
        <f>IF(AR101="","",VLOOKUP(AR101,'シフト記号表（従来型・ユニット型共通）'!$C$6:$L$47,10,FALSE))</f>
        <v/>
      </c>
      <c r="AS102" s="159" t="str">
        <f>IF(AS101="","",VLOOKUP(AS101,'シフト記号表（従来型・ユニット型共通）'!$C$6:$L$47,10,FALSE))</f>
        <v/>
      </c>
      <c r="AT102" s="159" t="str">
        <f>IF(AT101="","",VLOOKUP(AT101,'シフト記号表（従来型・ユニット型共通）'!$C$6:$L$47,10,FALSE))</f>
        <v/>
      </c>
      <c r="AU102" s="159" t="str">
        <f>IF(AU101="","",VLOOKUP(AU101,'シフト記号表（従来型・ユニット型共通）'!$C$6:$L$47,10,FALSE))</f>
        <v/>
      </c>
      <c r="AV102" s="159" t="str">
        <f>IF(AV101="","",VLOOKUP(AV101,'シフト記号表（従来型・ユニット型共通）'!$C$6:$L$47,10,FALSE))</f>
        <v/>
      </c>
      <c r="AW102" s="159" t="str">
        <f>IF(AW101="","",VLOOKUP(AW101,'シフト記号表（従来型・ユニット型共通）'!$C$6:$L$47,10,FALSE))</f>
        <v/>
      </c>
      <c r="AX102" s="160" t="str">
        <f>IF(AX101="","",VLOOKUP(AX101,'シフト記号表（従来型・ユニット型共通）'!$C$6:$L$47,10,FALSE))</f>
        <v/>
      </c>
      <c r="AY102" s="158" t="str">
        <f>IF(AY101="","",VLOOKUP(AY101,'シフト記号表（従来型・ユニット型共通）'!$C$6:$L$47,10,FALSE))</f>
        <v/>
      </c>
      <c r="AZ102" s="159" t="str">
        <f>IF(AZ101="","",VLOOKUP(AZ101,'シフト記号表（従来型・ユニット型共通）'!$C$6:$L$47,10,FALSE))</f>
        <v/>
      </c>
      <c r="BA102" s="159" t="str">
        <f>IF(BA101="","",VLOOKUP(BA101,'シフト記号表（従来型・ユニット型共通）'!$C$6:$L$47,10,FALSE))</f>
        <v/>
      </c>
      <c r="BB102" s="1032">
        <f>IF($BE$3="４週",SUM(W102:AX102),IF($BE$3="暦月",SUM(W102:BA102),""))</f>
        <v>0</v>
      </c>
      <c r="BC102" s="1033"/>
      <c r="BD102" s="1034">
        <f>IF($BE$3="４週",BB102/4,IF($BE$3="暦月",(BB102/($BE$8/7)),""))</f>
        <v>0</v>
      </c>
      <c r="BE102" s="1033"/>
      <c r="BF102" s="1029"/>
      <c r="BG102" s="1030"/>
      <c r="BH102" s="1030"/>
      <c r="BI102" s="1030"/>
      <c r="BJ102" s="1031"/>
    </row>
    <row r="103" spans="2:62" ht="20.25" customHeight="1" x14ac:dyDescent="0.15">
      <c r="B103" s="1007">
        <f>B101+1</f>
        <v>44</v>
      </c>
      <c r="C103" s="1017"/>
      <c r="D103" s="1018"/>
      <c r="E103" s="153"/>
      <c r="F103" s="154"/>
      <c r="G103" s="153"/>
      <c r="H103" s="154"/>
      <c r="I103" s="1021"/>
      <c r="J103" s="1022"/>
      <c r="K103" s="1025"/>
      <c r="L103" s="1026"/>
      <c r="M103" s="1026"/>
      <c r="N103" s="1018"/>
      <c r="O103" s="986"/>
      <c r="P103" s="987"/>
      <c r="Q103" s="987"/>
      <c r="R103" s="987"/>
      <c r="S103" s="988"/>
      <c r="T103" s="173" t="s">
        <v>192</v>
      </c>
      <c r="V103" s="174"/>
      <c r="W103" s="166"/>
      <c r="X103" s="167"/>
      <c r="Y103" s="167"/>
      <c r="Z103" s="167"/>
      <c r="AA103" s="167"/>
      <c r="AB103" s="167"/>
      <c r="AC103" s="168"/>
      <c r="AD103" s="166"/>
      <c r="AE103" s="167"/>
      <c r="AF103" s="167"/>
      <c r="AG103" s="167"/>
      <c r="AH103" s="167"/>
      <c r="AI103" s="167"/>
      <c r="AJ103" s="168"/>
      <c r="AK103" s="166"/>
      <c r="AL103" s="167"/>
      <c r="AM103" s="167"/>
      <c r="AN103" s="167"/>
      <c r="AO103" s="167"/>
      <c r="AP103" s="167"/>
      <c r="AQ103" s="168"/>
      <c r="AR103" s="166"/>
      <c r="AS103" s="167"/>
      <c r="AT103" s="167"/>
      <c r="AU103" s="167"/>
      <c r="AV103" s="167"/>
      <c r="AW103" s="167"/>
      <c r="AX103" s="168"/>
      <c r="AY103" s="166"/>
      <c r="AZ103" s="167"/>
      <c r="BA103" s="169"/>
      <c r="BB103" s="992"/>
      <c r="BC103" s="993"/>
      <c r="BD103" s="994"/>
      <c r="BE103" s="995"/>
      <c r="BF103" s="996"/>
      <c r="BG103" s="997"/>
      <c r="BH103" s="997"/>
      <c r="BI103" s="997"/>
      <c r="BJ103" s="998"/>
    </row>
    <row r="104" spans="2:62" ht="20.25" customHeight="1" x14ac:dyDescent="0.15">
      <c r="B104" s="1035"/>
      <c r="C104" s="1038"/>
      <c r="D104" s="1039"/>
      <c r="E104" s="175"/>
      <c r="F104" s="176">
        <f>C103</f>
        <v>0</v>
      </c>
      <c r="G104" s="175"/>
      <c r="H104" s="176">
        <f>I103</f>
        <v>0</v>
      </c>
      <c r="I104" s="1040"/>
      <c r="J104" s="1041"/>
      <c r="K104" s="1042"/>
      <c r="L104" s="1043"/>
      <c r="M104" s="1043"/>
      <c r="N104" s="1039"/>
      <c r="O104" s="986"/>
      <c r="P104" s="987"/>
      <c r="Q104" s="987"/>
      <c r="R104" s="987"/>
      <c r="S104" s="988"/>
      <c r="T104" s="170" t="s">
        <v>195</v>
      </c>
      <c r="U104" s="171"/>
      <c r="V104" s="172"/>
      <c r="W104" s="158" t="str">
        <f>IF(W103="","",VLOOKUP(W103,'シフト記号表（従来型・ユニット型共通）'!$C$6:$L$47,10,FALSE))</f>
        <v/>
      </c>
      <c r="X104" s="159" t="str">
        <f>IF(X103="","",VLOOKUP(X103,'シフト記号表（従来型・ユニット型共通）'!$C$6:$L$47,10,FALSE))</f>
        <v/>
      </c>
      <c r="Y104" s="159" t="str">
        <f>IF(Y103="","",VLOOKUP(Y103,'シフト記号表（従来型・ユニット型共通）'!$C$6:$L$47,10,FALSE))</f>
        <v/>
      </c>
      <c r="Z104" s="159" t="str">
        <f>IF(Z103="","",VLOOKUP(Z103,'シフト記号表（従来型・ユニット型共通）'!$C$6:$L$47,10,FALSE))</f>
        <v/>
      </c>
      <c r="AA104" s="159" t="str">
        <f>IF(AA103="","",VLOOKUP(AA103,'シフト記号表（従来型・ユニット型共通）'!$C$6:$L$47,10,FALSE))</f>
        <v/>
      </c>
      <c r="AB104" s="159" t="str">
        <f>IF(AB103="","",VLOOKUP(AB103,'シフト記号表（従来型・ユニット型共通）'!$C$6:$L$47,10,FALSE))</f>
        <v/>
      </c>
      <c r="AC104" s="160" t="str">
        <f>IF(AC103="","",VLOOKUP(AC103,'シフト記号表（従来型・ユニット型共通）'!$C$6:$L$47,10,FALSE))</f>
        <v/>
      </c>
      <c r="AD104" s="158" t="str">
        <f>IF(AD103="","",VLOOKUP(AD103,'シフト記号表（従来型・ユニット型共通）'!$C$6:$L$47,10,FALSE))</f>
        <v/>
      </c>
      <c r="AE104" s="159" t="str">
        <f>IF(AE103="","",VLOOKUP(AE103,'シフト記号表（従来型・ユニット型共通）'!$C$6:$L$47,10,FALSE))</f>
        <v/>
      </c>
      <c r="AF104" s="159" t="str">
        <f>IF(AF103="","",VLOOKUP(AF103,'シフト記号表（従来型・ユニット型共通）'!$C$6:$L$47,10,FALSE))</f>
        <v/>
      </c>
      <c r="AG104" s="159" t="str">
        <f>IF(AG103="","",VLOOKUP(AG103,'シフト記号表（従来型・ユニット型共通）'!$C$6:$L$47,10,FALSE))</f>
        <v/>
      </c>
      <c r="AH104" s="159" t="str">
        <f>IF(AH103="","",VLOOKUP(AH103,'シフト記号表（従来型・ユニット型共通）'!$C$6:$L$47,10,FALSE))</f>
        <v/>
      </c>
      <c r="AI104" s="159" t="str">
        <f>IF(AI103="","",VLOOKUP(AI103,'シフト記号表（従来型・ユニット型共通）'!$C$6:$L$47,10,FALSE))</f>
        <v/>
      </c>
      <c r="AJ104" s="160" t="str">
        <f>IF(AJ103="","",VLOOKUP(AJ103,'シフト記号表（従来型・ユニット型共通）'!$C$6:$L$47,10,FALSE))</f>
        <v/>
      </c>
      <c r="AK104" s="158" t="str">
        <f>IF(AK103="","",VLOOKUP(AK103,'シフト記号表（従来型・ユニット型共通）'!$C$6:$L$47,10,FALSE))</f>
        <v/>
      </c>
      <c r="AL104" s="159" t="str">
        <f>IF(AL103="","",VLOOKUP(AL103,'シフト記号表（従来型・ユニット型共通）'!$C$6:$L$47,10,FALSE))</f>
        <v/>
      </c>
      <c r="AM104" s="159" t="str">
        <f>IF(AM103="","",VLOOKUP(AM103,'シフト記号表（従来型・ユニット型共通）'!$C$6:$L$47,10,FALSE))</f>
        <v/>
      </c>
      <c r="AN104" s="159" t="str">
        <f>IF(AN103="","",VLOOKUP(AN103,'シフト記号表（従来型・ユニット型共通）'!$C$6:$L$47,10,FALSE))</f>
        <v/>
      </c>
      <c r="AO104" s="159" t="str">
        <f>IF(AO103="","",VLOOKUP(AO103,'シフト記号表（従来型・ユニット型共通）'!$C$6:$L$47,10,FALSE))</f>
        <v/>
      </c>
      <c r="AP104" s="159" t="str">
        <f>IF(AP103="","",VLOOKUP(AP103,'シフト記号表（従来型・ユニット型共通）'!$C$6:$L$47,10,FALSE))</f>
        <v/>
      </c>
      <c r="AQ104" s="160" t="str">
        <f>IF(AQ103="","",VLOOKUP(AQ103,'シフト記号表（従来型・ユニット型共通）'!$C$6:$L$47,10,FALSE))</f>
        <v/>
      </c>
      <c r="AR104" s="158" t="str">
        <f>IF(AR103="","",VLOOKUP(AR103,'シフト記号表（従来型・ユニット型共通）'!$C$6:$L$47,10,FALSE))</f>
        <v/>
      </c>
      <c r="AS104" s="159" t="str">
        <f>IF(AS103="","",VLOOKUP(AS103,'シフト記号表（従来型・ユニット型共通）'!$C$6:$L$47,10,FALSE))</f>
        <v/>
      </c>
      <c r="AT104" s="159" t="str">
        <f>IF(AT103="","",VLOOKUP(AT103,'シフト記号表（従来型・ユニット型共通）'!$C$6:$L$47,10,FALSE))</f>
        <v/>
      </c>
      <c r="AU104" s="159" t="str">
        <f>IF(AU103="","",VLOOKUP(AU103,'シフト記号表（従来型・ユニット型共通）'!$C$6:$L$47,10,FALSE))</f>
        <v/>
      </c>
      <c r="AV104" s="159" t="str">
        <f>IF(AV103="","",VLOOKUP(AV103,'シフト記号表（従来型・ユニット型共通）'!$C$6:$L$47,10,FALSE))</f>
        <v/>
      </c>
      <c r="AW104" s="159" t="str">
        <f>IF(AW103="","",VLOOKUP(AW103,'シフト記号表（従来型・ユニット型共通）'!$C$6:$L$47,10,FALSE))</f>
        <v/>
      </c>
      <c r="AX104" s="160" t="str">
        <f>IF(AX103="","",VLOOKUP(AX103,'シフト記号表（従来型・ユニット型共通）'!$C$6:$L$47,10,FALSE))</f>
        <v/>
      </c>
      <c r="AY104" s="158" t="str">
        <f>IF(AY103="","",VLOOKUP(AY103,'シフト記号表（従来型・ユニット型共通）'!$C$6:$L$47,10,FALSE))</f>
        <v/>
      </c>
      <c r="AZ104" s="159" t="str">
        <f>IF(AZ103="","",VLOOKUP(AZ103,'シフト記号表（従来型・ユニット型共通）'!$C$6:$L$47,10,FALSE))</f>
        <v/>
      </c>
      <c r="BA104" s="159" t="str">
        <f>IF(BA103="","",VLOOKUP(BA103,'シフト記号表（従来型・ユニット型共通）'!$C$6:$L$47,10,FALSE))</f>
        <v/>
      </c>
      <c r="BB104" s="1032">
        <f>IF($BE$3="４週",SUM(W104:AX104),IF($BE$3="暦月",SUM(W104:BA104),""))</f>
        <v>0</v>
      </c>
      <c r="BC104" s="1033"/>
      <c r="BD104" s="1034">
        <f>IF($BE$3="４週",BB104/4,IF($BE$3="暦月",(BB104/($BE$8/7)),""))</f>
        <v>0</v>
      </c>
      <c r="BE104" s="1033"/>
      <c r="BF104" s="1029"/>
      <c r="BG104" s="1030"/>
      <c r="BH104" s="1030"/>
      <c r="BI104" s="1030"/>
      <c r="BJ104" s="1031"/>
    </row>
    <row r="105" spans="2:62" ht="20.25" customHeight="1" x14ac:dyDescent="0.15">
      <c r="B105" s="1007">
        <f>B103+1</f>
        <v>45</v>
      </c>
      <c r="C105" s="1017"/>
      <c r="D105" s="1018"/>
      <c r="E105" s="153"/>
      <c r="F105" s="154"/>
      <c r="G105" s="153"/>
      <c r="H105" s="154"/>
      <c r="I105" s="1021"/>
      <c r="J105" s="1022"/>
      <c r="K105" s="1025"/>
      <c r="L105" s="1026"/>
      <c r="M105" s="1026"/>
      <c r="N105" s="1018"/>
      <c r="O105" s="986"/>
      <c r="P105" s="987"/>
      <c r="Q105" s="987"/>
      <c r="R105" s="987"/>
      <c r="S105" s="988"/>
      <c r="T105" s="173" t="s">
        <v>192</v>
      </c>
      <c r="V105" s="174"/>
      <c r="W105" s="166"/>
      <c r="X105" s="167"/>
      <c r="Y105" s="167"/>
      <c r="Z105" s="167"/>
      <c r="AA105" s="167"/>
      <c r="AB105" s="167"/>
      <c r="AC105" s="168"/>
      <c r="AD105" s="166"/>
      <c r="AE105" s="167"/>
      <c r="AF105" s="167"/>
      <c r="AG105" s="167"/>
      <c r="AH105" s="167"/>
      <c r="AI105" s="167"/>
      <c r="AJ105" s="168"/>
      <c r="AK105" s="166"/>
      <c r="AL105" s="167"/>
      <c r="AM105" s="167"/>
      <c r="AN105" s="167"/>
      <c r="AO105" s="167"/>
      <c r="AP105" s="167"/>
      <c r="AQ105" s="168"/>
      <c r="AR105" s="166"/>
      <c r="AS105" s="167"/>
      <c r="AT105" s="167"/>
      <c r="AU105" s="167"/>
      <c r="AV105" s="167"/>
      <c r="AW105" s="167"/>
      <c r="AX105" s="168"/>
      <c r="AY105" s="166"/>
      <c r="AZ105" s="167"/>
      <c r="BA105" s="169"/>
      <c r="BB105" s="992"/>
      <c r="BC105" s="993"/>
      <c r="BD105" s="994"/>
      <c r="BE105" s="995"/>
      <c r="BF105" s="996"/>
      <c r="BG105" s="997"/>
      <c r="BH105" s="997"/>
      <c r="BI105" s="997"/>
      <c r="BJ105" s="998"/>
    </row>
    <row r="106" spans="2:62" ht="20.25" customHeight="1" x14ac:dyDescent="0.15">
      <c r="B106" s="1035"/>
      <c r="C106" s="1038"/>
      <c r="D106" s="1039"/>
      <c r="E106" s="175"/>
      <c r="F106" s="176">
        <f>C105</f>
        <v>0</v>
      </c>
      <c r="G106" s="175"/>
      <c r="H106" s="176">
        <f>I105</f>
        <v>0</v>
      </c>
      <c r="I106" s="1040"/>
      <c r="J106" s="1041"/>
      <c r="K106" s="1042"/>
      <c r="L106" s="1043"/>
      <c r="M106" s="1043"/>
      <c r="N106" s="1039"/>
      <c r="O106" s="986"/>
      <c r="P106" s="987"/>
      <c r="Q106" s="987"/>
      <c r="R106" s="987"/>
      <c r="S106" s="988"/>
      <c r="T106" s="170" t="s">
        <v>195</v>
      </c>
      <c r="U106" s="171"/>
      <c r="V106" s="172"/>
      <c r="W106" s="158" t="str">
        <f>IF(W105="","",VLOOKUP(W105,'シフト記号表（従来型・ユニット型共通）'!$C$6:$L$47,10,FALSE))</f>
        <v/>
      </c>
      <c r="X106" s="159" t="str">
        <f>IF(X105="","",VLOOKUP(X105,'シフト記号表（従来型・ユニット型共通）'!$C$6:$L$47,10,FALSE))</f>
        <v/>
      </c>
      <c r="Y106" s="159" t="str">
        <f>IF(Y105="","",VLOOKUP(Y105,'シフト記号表（従来型・ユニット型共通）'!$C$6:$L$47,10,FALSE))</f>
        <v/>
      </c>
      <c r="Z106" s="159" t="str">
        <f>IF(Z105="","",VLOOKUP(Z105,'シフト記号表（従来型・ユニット型共通）'!$C$6:$L$47,10,FALSE))</f>
        <v/>
      </c>
      <c r="AA106" s="159" t="str">
        <f>IF(AA105="","",VLOOKUP(AA105,'シフト記号表（従来型・ユニット型共通）'!$C$6:$L$47,10,FALSE))</f>
        <v/>
      </c>
      <c r="AB106" s="159" t="str">
        <f>IF(AB105="","",VLOOKUP(AB105,'シフト記号表（従来型・ユニット型共通）'!$C$6:$L$47,10,FALSE))</f>
        <v/>
      </c>
      <c r="AC106" s="160" t="str">
        <f>IF(AC105="","",VLOOKUP(AC105,'シフト記号表（従来型・ユニット型共通）'!$C$6:$L$47,10,FALSE))</f>
        <v/>
      </c>
      <c r="AD106" s="158" t="str">
        <f>IF(AD105="","",VLOOKUP(AD105,'シフト記号表（従来型・ユニット型共通）'!$C$6:$L$47,10,FALSE))</f>
        <v/>
      </c>
      <c r="AE106" s="159" t="str">
        <f>IF(AE105="","",VLOOKUP(AE105,'シフト記号表（従来型・ユニット型共通）'!$C$6:$L$47,10,FALSE))</f>
        <v/>
      </c>
      <c r="AF106" s="159" t="str">
        <f>IF(AF105="","",VLOOKUP(AF105,'シフト記号表（従来型・ユニット型共通）'!$C$6:$L$47,10,FALSE))</f>
        <v/>
      </c>
      <c r="AG106" s="159" t="str">
        <f>IF(AG105="","",VLOOKUP(AG105,'シフト記号表（従来型・ユニット型共通）'!$C$6:$L$47,10,FALSE))</f>
        <v/>
      </c>
      <c r="AH106" s="159" t="str">
        <f>IF(AH105="","",VLOOKUP(AH105,'シフト記号表（従来型・ユニット型共通）'!$C$6:$L$47,10,FALSE))</f>
        <v/>
      </c>
      <c r="AI106" s="159" t="str">
        <f>IF(AI105="","",VLOOKUP(AI105,'シフト記号表（従来型・ユニット型共通）'!$C$6:$L$47,10,FALSE))</f>
        <v/>
      </c>
      <c r="AJ106" s="160" t="str">
        <f>IF(AJ105="","",VLOOKUP(AJ105,'シフト記号表（従来型・ユニット型共通）'!$C$6:$L$47,10,FALSE))</f>
        <v/>
      </c>
      <c r="AK106" s="158" t="str">
        <f>IF(AK105="","",VLOOKUP(AK105,'シフト記号表（従来型・ユニット型共通）'!$C$6:$L$47,10,FALSE))</f>
        <v/>
      </c>
      <c r="AL106" s="159" t="str">
        <f>IF(AL105="","",VLOOKUP(AL105,'シフト記号表（従来型・ユニット型共通）'!$C$6:$L$47,10,FALSE))</f>
        <v/>
      </c>
      <c r="AM106" s="159" t="str">
        <f>IF(AM105="","",VLOOKUP(AM105,'シフト記号表（従来型・ユニット型共通）'!$C$6:$L$47,10,FALSE))</f>
        <v/>
      </c>
      <c r="AN106" s="159" t="str">
        <f>IF(AN105="","",VLOOKUP(AN105,'シフト記号表（従来型・ユニット型共通）'!$C$6:$L$47,10,FALSE))</f>
        <v/>
      </c>
      <c r="AO106" s="159" t="str">
        <f>IF(AO105="","",VLOOKUP(AO105,'シフト記号表（従来型・ユニット型共通）'!$C$6:$L$47,10,FALSE))</f>
        <v/>
      </c>
      <c r="AP106" s="159" t="str">
        <f>IF(AP105="","",VLOOKUP(AP105,'シフト記号表（従来型・ユニット型共通）'!$C$6:$L$47,10,FALSE))</f>
        <v/>
      </c>
      <c r="AQ106" s="160" t="str">
        <f>IF(AQ105="","",VLOOKUP(AQ105,'シフト記号表（従来型・ユニット型共通）'!$C$6:$L$47,10,FALSE))</f>
        <v/>
      </c>
      <c r="AR106" s="158" t="str">
        <f>IF(AR105="","",VLOOKUP(AR105,'シフト記号表（従来型・ユニット型共通）'!$C$6:$L$47,10,FALSE))</f>
        <v/>
      </c>
      <c r="AS106" s="159" t="str">
        <f>IF(AS105="","",VLOOKUP(AS105,'シフト記号表（従来型・ユニット型共通）'!$C$6:$L$47,10,FALSE))</f>
        <v/>
      </c>
      <c r="AT106" s="159" t="str">
        <f>IF(AT105="","",VLOOKUP(AT105,'シフト記号表（従来型・ユニット型共通）'!$C$6:$L$47,10,FALSE))</f>
        <v/>
      </c>
      <c r="AU106" s="159" t="str">
        <f>IF(AU105="","",VLOOKUP(AU105,'シフト記号表（従来型・ユニット型共通）'!$C$6:$L$47,10,FALSE))</f>
        <v/>
      </c>
      <c r="AV106" s="159" t="str">
        <f>IF(AV105="","",VLOOKUP(AV105,'シフト記号表（従来型・ユニット型共通）'!$C$6:$L$47,10,FALSE))</f>
        <v/>
      </c>
      <c r="AW106" s="159" t="str">
        <f>IF(AW105="","",VLOOKUP(AW105,'シフト記号表（従来型・ユニット型共通）'!$C$6:$L$47,10,FALSE))</f>
        <v/>
      </c>
      <c r="AX106" s="160" t="str">
        <f>IF(AX105="","",VLOOKUP(AX105,'シフト記号表（従来型・ユニット型共通）'!$C$6:$L$47,10,FALSE))</f>
        <v/>
      </c>
      <c r="AY106" s="158" t="str">
        <f>IF(AY105="","",VLOOKUP(AY105,'シフト記号表（従来型・ユニット型共通）'!$C$6:$L$47,10,FALSE))</f>
        <v/>
      </c>
      <c r="AZ106" s="159" t="str">
        <f>IF(AZ105="","",VLOOKUP(AZ105,'シフト記号表（従来型・ユニット型共通）'!$C$6:$L$47,10,FALSE))</f>
        <v/>
      </c>
      <c r="BA106" s="159" t="str">
        <f>IF(BA105="","",VLOOKUP(BA105,'シフト記号表（従来型・ユニット型共通）'!$C$6:$L$47,10,FALSE))</f>
        <v/>
      </c>
      <c r="BB106" s="1032">
        <f>IF($BE$3="４週",SUM(W106:AX106),IF($BE$3="暦月",SUM(W106:BA106),""))</f>
        <v>0</v>
      </c>
      <c r="BC106" s="1033"/>
      <c r="BD106" s="1034">
        <f>IF($BE$3="４週",BB106/4,IF($BE$3="暦月",(BB106/($BE$8/7)),""))</f>
        <v>0</v>
      </c>
      <c r="BE106" s="1033"/>
      <c r="BF106" s="1029"/>
      <c r="BG106" s="1030"/>
      <c r="BH106" s="1030"/>
      <c r="BI106" s="1030"/>
      <c r="BJ106" s="1031"/>
    </row>
    <row r="107" spans="2:62" ht="20.25" customHeight="1" x14ac:dyDescent="0.15">
      <c r="B107" s="1007">
        <f>B105+1</f>
        <v>46</v>
      </c>
      <c r="C107" s="1017"/>
      <c r="D107" s="1018"/>
      <c r="E107" s="153"/>
      <c r="F107" s="154"/>
      <c r="G107" s="153"/>
      <c r="H107" s="154"/>
      <c r="I107" s="1021"/>
      <c r="J107" s="1022"/>
      <c r="K107" s="1025"/>
      <c r="L107" s="1026"/>
      <c r="M107" s="1026"/>
      <c r="N107" s="1018"/>
      <c r="O107" s="986"/>
      <c r="P107" s="987"/>
      <c r="Q107" s="987"/>
      <c r="R107" s="987"/>
      <c r="S107" s="988"/>
      <c r="T107" s="173" t="s">
        <v>192</v>
      </c>
      <c r="V107" s="174"/>
      <c r="W107" s="166"/>
      <c r="X107" s="167"/>
      <c r="Y107" s="167"/>
      <c r="Z107" s="167"/>
      <c r="AA107" s="167"/>
      <c r="AB107" s="167"/>
      <c r="AC107" s="168"/>
      <c r="AD107" s="166"/>
      <c r="AE107" s="167"/>
      <c r="AF107" s="167"/>
      <c r="AG107" s="167"/>
      <c r="AH107" s="167"/>
      <c r="AI107" s="167"/>
      <c r="AJ107" s="168"/>
      <c r="AK107" s="166"/>
      <c r="AL107" s="167"/>
      <c r="AM107" s="167"/>
      <c r="AN107" s="167"/>
      <c r="AO107" s="167"/>
      <c r="AP107" s="167"/>
      <c r="AQ107" s="168"/>
      <c r="AR107" s="166"/>
      <c r="AS107" s="167"/>
      <c r="AT107" s="167"/>
      <c r="AU107" s="167"/>
      <c r="AV107" s="167"/>
      <c r="AW107" s="167"/>
      <c r="AX107" s="168"/>
      <c r="AY107" s="166"/>
      <c r="AZ107" s="167"/>
      <c r="BA107" s="169"/>
      <c r="BB107" s="992"/>
      <c r="BC107" s="993"/>
      <c r="BD107" s="994"/>
      <c r="BE107" s="995"/>
      <c r="BF107" s="996"/>
      <c r="BG107" s="997"/>
      <c r="BH107" s="997"/>
      <c r="BI107" s="997"/>
      <c r="BJ107" s="998"/>
    </row>
    <row r="108" spans="2:62" ht="20.25" customHeight="1" x14ac:dyDescent="0.15">
      <c r="B108" s="1035"/>
      <c r="C108" s="1038"/>
      <c r="D108" s="1039"/>
      <c r="E108" s="175"/>
      <c r="F108" s="176">
        <f>C107</f>
        <v>0</v>
      </c>
      <c r="G108" s="175"/>
      <c r="H108" s="176">
        <f>I107</f>
        <v>0</v>
      </c>
      <c r="I108" s="1040"/>
      <c r="J108" s="1041"/>
      <c r="K108" s="1042"/>
      <c r="L108" s="1043"/>
      <c r="M108" s="1043"/>
      <c r="N108" s="1039"/>
      <c r="O108" s="986"/>
      <c r="P108" s="987"/>
      <c r="Q108" s="987"/>
      <c r="R108" s="987"/>
      <c r="S108" s="988"/>
      <c r="T108" s="170" t="s">
        <v>195</v>
      </c>
      <c r="U108" s="171"/>
      <c r="V108" s="172"/>
      <c r="W108" s="158" t="str">
        <f>IF(W107="","",VLOOKUP(W107,'シフト記号表（従来型・ユニット型共通）'!$C$6:$L$47,10,FALSE))</f>
        <v/>
      </c>
      <c r="X108" s="159" t="str">
        <f>IF(X107="","",VLOOKUP(X107,'シフト記号表（従来型・ユニット型共通）'!$C$6:$L$47,10,FALSE))</f>
        <v/>
      </c>
      <c r="Y108" s="159" t="str">
        <f>IF(Y107="","",VLOOKUP(Y107,'シフト記号表（従来型・ユニット型共通）'!$C$6:$L$47,10,FALSE))</f>
        <v/>
      </c>
      <c r="Z108" s="159" t="str">
        <f>IF(Z107="","",VLOOKUP(Z107,'シフト記号表（従来型・ユニット型共通）'!$C$6:$L$47,10,FALSE))</f>
        <v/>
      </c>
      <c r="AA108" s="159" t="str">
        <f>IF(AA107="","",VLOOKUP(AA107,'シフト記号表（従来型・ユニット型共通）'!$C$6:$L$47,10,FALSE))</f>
        <v/>
      </c>
      <c r="AB108" s="159" t="str">
        <f>IF(AB107="","",VLOOKUP(AB107,'シフト記号表（従来型・ユニット型共通）'!$C$6:$L$47,10,FALSE))</f>
        <v/>
      </c>
      <c r="AC108" s="160" t="str">
        <f>IF(AC107="","",VLOOKUP(AC107,'シフト記号表（従来型・ユニット型共通）'!$C$6:$L$47,10,FALSE))</f>
        <v/>
      </c>
      <c r="AD108" s="158" t="str">
        <f>IF(AD107="","",VLOOKUP(AD107,'シフト記号表（従来型・ユニット型共通）'!$C$6:$L$47,10,FALSE))</f>
        <v/>
      </c>
      <c r="AE108" s="159" t="str">
        <f>IF(AE107="","",VLOOKUP(AE107,'シフト記号表（従来型・ユニット型共通）'!$C$6:$L$47,10,FALSE))</f>
        <v/>
      </c>
      <c r="AF108" s="159" t="str">
        <f>IF(AF107="","",VLOOKUP(AF107,'シフト記号表（従来型・ユニット型共通）'!$C$6:$L$47,10,FALSE))</f>
        <v/>
      </c>
      <c r="AG108" s="159" t="str">
        <f>IF(AG107="","",VLOOKUP(AG107,'シフト記号表（従来型・ユニット型共通）'!$C$6:$L$47,10,FALSE))</f>
        <v/>
      </c>
      <c r="AH108" s="159" t="str">
        <f>IF(AH107="","",VLOOKUP(AH107,'シフト記号表（従来型・ユニット型共通）'!$C$6:$L$47,10,FALSE))</f>
        <v/>
      </c>
      <c r="AI108" s="159" t="str">
        <f>IF(AI107="","",VLOOKUP(AI107,'シフト記号表（従来型・ユニット型共通）'!$C$6:$L$47,10,FALSE))</f>
        <v/>
      </c>
      <c r="AJ108" s="160" t="str">
        <f>IF(AJ107="","",VLOOKUP(AJ107,'シフト記号表（従来型・ユニット型共通）'!$C$6:$L$47,10,FALSE))</f>
        <v/>
      </c>
      <c r="AK108" s="158" t="str">
        <f>IF(AK107="","",VLOOKUP(AK107,'シフト記号表（従来型・ユニット型共通）'!$C$6:$L$47,10,FALSE))</f>
        <v/>
      </c>
      <c r="AL108" s="159" t="str">
        <f>IF(AL107="","",VLOOKUP(AL107,'シフト記号表（従来型・ユニット型共通）'!$C$6:$L$47,10,FALSE))</f>
        <v/>
      </c>
      <c r="AM108" s="159" t="str">
        <f>IF(AM107="","",VLOOKUP(AM107,'シフト記号表（従来型・ユニット型共通）'!$C$6:$L$47,10,FALSE))</f>
        <v/>
      </c>
      <c r="AN108" s="159" t="str">
        <f>IF(AN107="","",VLOOKUP(AN107,'シフト記号表（従来型・ユニット型共通）'!$C$6:$L$47,10,FALSE))</f>
        <v/>
      </c>
      <c r="AO108" s="159" t="str">
        <f>IF(AO107="","",VLOOKUP(AO107,'シフト記号表（従来型・ユニット型共通）'!$C$6:$L$47,10,FALSE))</f>
        <v/>
      </c>
      <c r="AP108" s="159" t="str">
        <f>IF(AP107="","",VLOOKUP(AP107,'シフト記号表（従来型・ユニット型共通）'!$C$6:$L$47,10,FALSE))</f>
        <v/>
      </c>
      <c r="AQ108" s="160" t="str">
        <f>IF(AQ107="","",VLOOKUP(AQ107,'シフト記号表（従来型・ユニット型共通）'!$C$6:$L$47,10,FALSE))</f>
        <v/>
      </c>
      <c r="AR108" s="158" t="str">
        <f>IF(AR107="","",VLOOKUP(AR107,'シフト記号表（従来型・ユニット型共通）'!$C$6:$L$47,10,FALSE))</f>
        <v/>
      </c>
      <c r="AS108" s="159" t="str">
        <f>IF(AS107="","",VLOOKUP(AS107,'シフト記号表（従来型・ユニット型共通）'!$C$6:$L$47,10,FALSE))</f>
        <v/>
      </c>
      <c r="AT108" s="159" t="str">
        <f>IF(AT107="","",VLOOKUP(AT107,'シフト記号表（従来型・ユニット型共通）'!$C$6:$L$47,10,FALSE))</f>
        <v/>
      </c>
      <c r="AU108" s="159" t="str">
        <f>IF(AU107="","",VLOOKUP(AU107,'シフト記号表（従来型・ユニット型共通）'!$C$6:$L$47,10,FALSE))</f>
        <v/>
      </c>
      <c r="AV108" s="159" t="str">
        <f>IF(AV107="","",VLOOKUP(AV107,'シフト記号表（従来型・ユニット型共通）'!$C$6:$L$47,10,FALSE))</f>
        <v/>
      </c>
      <c r="AW108" s="159" t="str">
        <f>IF(AW107="","",VLOOKUP(AW107,'シフト記号表（従来型・ユニット型共通）'!$C$6:$L$47,10,FALSE))</f>
        <v/>
      </c>
      <c r="AX108" s="160" t="str">
        <f>IF(AX107="","",VLOOKUP(AX107,'シフト記号表（従来型・ユニット型共通）'!$C$6:$L$47,10,FALSE))</f>
        <v/>
      </c>
      <c r="AY108" s="158" t="str">
        <f>IF(AY107="","",VLOOKUP(AY107,'シフト記号表（従来型・ユニット型共通）'!$C$6:$L$47,10,FALSE))</f>
        <v/>
      </c>
      <c r="AZ108" s="159" t="str">
        <f>IF(AZ107="","",VLOOKUP(AZ107,'シフト記号表（従来型・ユニット型共通）'!$C$6:$L$47,10,FALSE))</f>
        <v/>
      </c>
      <c r="BA108" s="159" t="str">
        <f>IF(BA107="","",VLOOKUP(BA107,'シフト記号表（従来型・ユニット型共通）'!$C$6:$L$47,10,FALSE))</f>
        <v/>
      </c>
      <c r="BB108" s="1032">
        <f>IF($BE$3="４週",SUM(W108:AX108),IF($BE$3="暦月",SUM(W108:BA108),""))</f>
        <v>0</v>
      </c>
      <c r="BC108" s="1033"/>
      <c r="BD108" s="1034">
        <f>IF($BE$3="４週",BB108/4,IF($BE$3="暦月",(BB108/($BE$8/7)),""))</f>
        <v>0</v>
      </c>
      <c r="BE108" s="1033"/>
      <c r="BF108" s="1029"/>
      <c r="BG108" s="1030"/>
      <c r="BH108" s="1030"/>
      <c r="BI108" s="1030"/>
      <c r="BJ108" s="1031"/>
    </row>
    <row r="109" spans="2:62" ht="20.25" customHeight="1" x14ac:dyDescent="0.15">
      <c r="B109" s="1007">
        <f>B107+1</f>
        <v>47</v>
      </c>
      <c r="C109" s="1017"/>
      <c r="D109" s="1018"/>
      <c r="E109" s="153"/>
      <c r="F109" s="154"/>
      <c r="G109" s="153"/>
      <c r="H109" s="154"/>
      <c r="I109" s="1021"/>
      <c r="J109" s="1022"/>
      <c r="K109" s="1025"/>
      <c r="L109" s="1026"/>
      <c r="M109" s="1026"/>
      <c r="N109" s="1018"/>
      <c r="O109" s="986"/>
      <c r="P109" s="987"/>
      <c r="Q109" s="987"/>
      <c r="R109" s="987"/>
      <c r="S109" s="988"/>
      <c r="T109" s="173" t="s">
        <v>192</v>
      </c>
      <c r="V109" s="174"/>
      <c r="W109" s="166"/>
      <c r="X109" s="167"/>
      <c r="Y109" s="167"/>
      <c r="Z109" s="167"/>
      <c r="AA109" s="167"/>
      <c r="AB109" s="167"/>
      <c r="AC109" s="168"/>
      <c r="AD109" s="166"/>
      <c r="AE109" s="167"/>
      <c r="AF109" s="167"/>
      <c r="AG109" s="167"/>
      <c r="AH109" s="167"/>
      <c r="AI109" s="167"/>
      <c r="AJ109" s="168"/>
      <c r="AK109" s="166"/>
      <c r="AL109" s="167"/>
      <c r="AM109" s="167"/>
      <c r="AN109" s="167"/>
      <c r="AO109" s="167"/>
      <c r="AP109" s="167"/>
      <c r="AQ109" s="168"/>
      <c r="AR109" s="166"/>
      <c r="AS109" s="167"/>
      <c r="AT109" s="167"/>
      <c r="AU109" s="167"/>
      <c r="AV109" s="167"/>
      <c r="AW109" s="167"/>
      <c r="AX109" s="168"/>
      <c r="AY109" s="166"/>
      <c r="AZ109" s="167"/>
      <c r="BA109" s="169"/>
      <c r="BB109" s="992"/>
      <c r="BC109" s="993"/>
      <c r="BD109" s="994"/>
      <c r="BE109" s="995"/>
      <c r="BF109" s="996"/>
      <c r="BG109" s="997"/>
      <c r="BH109" s="997"/>
      <c r="BI109" s="997"/>
      <c r="BJ109" s="998"/>
    </row>
    <row r="110" spans="2:62" ht="20.25" customHeight="1" x14ac:dyDescent="0.15">
      <c r="B110" s="1035"/>
      <c r="C110" s="1038"/>
      <c r="D110" s="1039"/>
      <c r="E110" s="175"/>
      <c r="F110" s="176">
        <f>C109</f>
        <v>0</v>
      </c>
      <c r="G110" s="175"/>
      <c r="H110" s="176">
        <f>I109</f>
        <v>0</v>
      </c>
      <c r="I110" s="1040"/>
      <c r="J110" s="1041"/>
      <c r="K110" s="1042"/>
      <c r="L110" s="1043"/>
      <c r="M110" s="1043"/>
      <c r="N110" s="1039"/>
      <c r="O110" s="986"/>
      <c r="P110" s="987"/>
      <c r="Q110" s="987"/>
      <c r="R110" s="987"/>
      <c r="S110" s="988"/>
      <c r="T110" s="170" t="s">
        <v>195</v>
      </c>
      <c r="U110" s="171"/>
      <c r="V110" s="172"/>
      <c r="W110" s="158" t="str">
        <f>IF(W109="","",VLOOKUP(W109,'シフト記号表（従来型・ユニット型共通）'!$C$6:$L$47,10,FALSE))</f>
        <v/>
      </c>
      <c r="X110" s="159" t="str">
        <f>IF(X109="","",VLOOKUP(X109,'シフト記号表（従来型・ユニット型共通）'!$C$6:$L$47,10,FALSE))</f>
        <v/>
      </c>
      <c r="Y110" s="159" t="str">
        <f>IF(Y109="","",VLOOKUP(Y109,'シフト記号表（従来型・ユニット型共通）'!$C$6:$L$47,10,FALSE))</f>
        <v/>
      </c>
      <c r="Z110" s="159" t="str">
        <f>IF(Z109="","",VLOOKUP(Z109,'シフト記号表（従来型・ユニット型共通）'!$C$6:$L$47,10,FALSE))</f>
        <v/>
      </c>
      <c r="AA110" s="159" t="str">
        <f>IF(AA109="","",VLOOKUP(AA109,'シフト記号表（従来型・ユニット型共通）'!$C$6:$L$47,10,FALSE))</f>
        <v/>
      </c>
      <c r="AB110" s="159" t="str">
        <f>IF(AB109="","",VLOOKUP(AB109,'シフト記号表（従来型・ユニット型共通）'!$C$6:$L$47,10,FALSE))</f>
        <v/>
      </c>
      <c r="AC110" s="160" t="str">
        <f>IF(AC109="","",VLOOKUP(AC109,'シフト記号表（従来型・ユニット型共通）'!$C$6:$L$47,10,FALSE))</f>
        <v/>
      </c>
      <c r="AD110" s="158" t="str">
        <f>IF(AD109="","",VLOOKUP(AD109,'シフト記号表（従来型・ユニット型共通）'!$C$6:$L$47,10,FALSE))</f>
        <v/>
      </c>
      <c r="AE110" s="159" t="str">
        <f>IF(AE109="","",VLOOKUP(AE109,'シフト記号表（従来型・ユニット型共通）'!$C$6:$L$47,10,FALSE))</f>
        <v/>
      </c>
      <c r="AF110" s="159" t="str">
        <f>IF(AF109="","",VLOOKUP(AF109,'シフト記号表（従来型・ユニット型共通）'!$C$6:$L$47,10,FALSE))</f>
        <v/>
      </c>
      <c r="AG110" s="159" t="str">
        <f>IF(AG109="","",VLOOKUP(AG109,'シフト記号表（従来型・ユニット型共通）'!$C$6:$L$47,10,FALSE))</f>
        <v/>
      </c>
      <c r="AH110" s="159" t="str">
        <f>IF(AH109="","",VLOOKUP(AH109,'シフト記号表（従来型・ユニット型共通）'!$C$6:$L$47,10,FALSE))</f>
        <v/>
      </c>
      <c r="AI110" s="159" t="str">
        <f>IF(AI109="","",VLOOKUP(AI109,'シフト記号表（従来型・ユニット型共通）'!$C$6:$L$47,10,FALSE))</f>
        <v/>
      </c>
      <c r="AJ110" s="160" t="str">
        <f>IF(AJ109="","",VLOOKUP(AJ109,'シフト記号表（従来型・ユニット型共通）'!$C$6:$L$47,10,FALSE))</f>
        <v/>
      </c>
      <c r="AK110" s="158" t="str">
        <f>IF(AK109="","",VLOOKUP(AK109,'シフト記号表（従来型・ユニット型共通）'!$C$6:$L$47,10,FALSE))</f>
        <v/>
      </c>
      <c r="AL110" s="159" t="str">
        <f>IF(AL109="","",VLOOKUP(AL109,'シフト記号表（従来型・ユニット型共通）'!$C$6:$L$47,10,FALSE))</f>
        <v/>
      </c>
      <c r="AM110" s="159" t="str">
        <f>IF(AM109="","",VLOOKUP(AM109,'シフト記号表（従来型・ユニット型共通）'!$C$6:$L$47,10,FALSE))</f>
        <v/>
      </c>
      <c r="AN110" s="159" t="str">
        <f>IF(AN109="","",VLOOKUP(AN109,'シフト記号表（従来型・ユニット型共通）'!$C$6:$L$47,10,FALSE))</f>
        <v/>
      </c>
      <c r="AO110" s="159" t="str">
        <f>IF(AO109="","",VLOOKUP(AO109,'シフト記号表（従来型・ユニット型共通）'!$C$6:$L$47,10,FALSE))</f>
        <v/>
      </c>
      <c r="AP110" s="159" t="str">
        <f>IF(AP109="","",VLOOKUP(AP109,'シフト記号表（従来型・ユニット型共通）'!$C$6:$L$47,10,FALSE))</f>
        <v/>
      </c>
      <c r="AQ110" s="160" t="str">
        <f>IF(AQ109="","",VLOOKUP(AQ109,'シフト記号表（従来型・ユニット型共通）'!$C$6:$L$47,10,FALSE))</f>
        <v/>
      </c>
      <c r="AR110" s="158" t="str">
        <f>IF(AR109="","",VLOOKUP(AR109,'シフト記号表（従来型・ユニット型共通）'!$C$6:$L$47,10,FALSE))</f>
        <v/>
      </c>
      <c r="AS110" s="159" t="str">
        <f>IF(AS109="","",VLOOKUP(AS109,'シフト記号表（従来型・ユニット型共通）'!$C$6:$L$47,10,FALSE))</f>
        <v/>
      </c>
      <c r="AT110" s="159" t="str">
        <f>IF(AT109="","",VLOOKUP(AT109,'シフト記号表（従来型・ユニット型共通）'!$C$6:$L$47,10,FALSE))</f>
        <v/>
      </c>
      <c r="AU110" s="159" t="str">
        <f>IF(AU109="","",VLOOKUP(AU109,'シフト記号表（従来型・ユニット型共通）'!$C$6:$L$47,10,FALSE))</f>
        <v/>
      </c>
      <c r="AV110" s="159" t="str">
        <f>IF(AV109="","",VLOOKUP(AV109,'シフト記号表（従来型・ユニット型共通）'!$C$6:$L$47,10,FALSE))</f>
        <v/>
      </c>
      <c r="AW110" s="159" t="str">
        <f>IF(AW109="","",VLOOKUP(AW109,'シフト記号表（従来型・ユニット型共通）'!$C$6:$L$47,10,FALSE))</f>
        <v/>
      </c>
      <c r="AX110" s="160" t="str">
        <f>IF(AX109="","",VLOOKUP(AX109,'シフト記号表（従来型・ユニット型共通）'!$C$6:$L$47,10,FALSE))</f>
        <v/>
      </c>
      <c r="AY110" s="158" t="str">
        <f>IF(AY109="","",VLOOKUP(AY109,'シフト記号表（従来型・ユニット型共通）'!$C$6:$L$47,10,FALSE))</f>
        <v/>
      </c>
      <c r="AZ110" s="159" t="str">
        <f>IF(AZ109="","",VLOOKUP(AZ109,'シフト記号表（従来型・ユニット型共通）'!$C$6:$L$47,10,FALSE))</f>
        <v/>
      </c>
      <c r="BA110" s="159" t="str">
        <f>IF(BA109="","",VLOOKUP(BA109,'シフト記号表（従来型・ユニット型共通）'!$C$6:$L$47,10,FALSE))</f>
        <v/>
      </c>
      <c r="BB110" s="1032">
        <f>IF($BE$3="４週",SUM(W110:AX110),IF($BE$3="暦月",SUM(W110:BA110),""))</f>
        <v>0</v>
      </c>
      <c r="BC110" s="1033"/>
      <c r="BD110" s="1034">
        <f>IF($BE$3="４週",BB110/4,IF($BE$3="暦月",(BB110/($BE$8/7)),""))</f>
        <v>0</v>
      </c>
      <c r="BE110" s="1033"/>
      <c r="BF110" s="1029"/>
      <c r="BG110" s="1030"/>
      <c r="BH110" s="1030"/>
      <c r="BI110" s="1030"/>
      <c r="BJ110" s="1031"/>
    </row>
    <row r="111" spans="2:62" ht="20.25" customHeight="1" x14ac:dyDescent="0.15">
      <c r="B111" s="1007">
        <f>B109+1</f>
        <v>48</v>
      </c>
      <c r="C111" s="1017"/>
      <c r="D111" s="1018"/>
      <c r="E111" s="153"/>
      <c r="F111" s="154"/>
      <c r="G111" s="153"/>
      <c r="H111" s="154"/>
      <c r="I111" s="1021"/>
      <c r="J111" s="1022"/>
      <c r="K111" s="1025"/>
      <c r="L111" s="1026"/>
      <c r="M111" s="1026"/>
      <c r="N111" s="1018"/>
      <c r="O111" s="986"/>
      <c r="P111" s="987"/>
      <c r="Q111" s="987"/>
      <c r="R111" s="987"/>
      <c r="S111" s="988"/>
      <c r="T111" s="173" t="s">
        <v>192</v>
      </c>
      <c r="V111" s="174"/>
      <c r="W111" s="166"/>
      <c r="X111" s="167"/>
      <c r="Y111" s="167"/>
      <c r="Z111" s="167"/>
      <c r="AA111" s="167"/>
      <c r="AB111" s="167"/>
      <c r="AC111" s="168"/>
      <c r="AD111" s="166"/>
      <c r="AE111" s="167"/>
      <c r="AF111" s="167"/>
      <c r="AG111" s="167"/>
      <c r="AH111" s="167"/>
      <c r="AI111" s="167"/>
      <c r="AJ111" s="168"/>
      <c r="AK111" s="166"/>
      <c r="AL111" s="167"/>
      <c r="AM111" s="167"/>
      <c r="AN111" s="167"/>
      <c r="AO111" s="167"/>
      <c r="AP111" s="167"/>
      <c r="AQ111" s="168"/>
      <c r="AR111" s="166"/>
      <c r="AS111" s="167"/>
      <c r="AT111" s="167"/>
      <c r="AU111" s="167"/>
      <c r="AV111" s="167"/>
      <c r="AW111" s="167"/>
      <c r="AX111" s="168"/>
      <c r="AY111" s="166"/>
      <c r="AZ111" s="167"/>
      <c r="BA111" s="169"/>
      <c r="BB111" s="992"/>
      <c r="BC111" s="993"/>
      <c r="BD111" s="994"/>
      <c r="BE111" s="995"/>
      <c r="BF111" s="996"/>
      <c r="BG111" s="997"/>
      <c r="BH111" s="997"/>
      <c r="BI111" s="997"/>
      <c r="BJ111" s="998"/>
    </row>
    <row r="112" spans="2:62" ht="20.25" customHeight="1" x14ac:dyDescent="0.15">
      <c r="B112" s="1035"/>
      <c r="C112" s="1038"/>
      <c r="D112" s="1039"/>
      <c r="E112" s="175"/>
      <c r="F112" s="176">
        <f>C111</f>
        <v>0</v>
      </c>
      <c r="G112" s="175"/>
      <c r="H112" s="176">
        <f>I111</f>
        <v>0</v>
      </c>
      <c r="I112" s="1040"/>
      <c r="J112" s="1041"/>
      <c r="K112" s="1042"/>
      <c r="L112" s="1043"/>
      <c r="M112" s="1043"/>
      <c r="N112" s="1039"/>
      <c r="O112" s="986"/>
      <c r="P112" s="987"/>
      <c r="Q112" s="987"/>
      <c r="R112" s="987"/>
      <c r="S112" s="988"/>
      <c r="T112" s="170" t="s">
        <v>195</v>
      </c>
      <c r="U112" s="171"/>
      <c r="V112" s="172"/>
      <c r="W112" s="158" t="str">
        <f>IF(W111="","",VLOOKUP(W111,'シフト記号表（従来型・ユニット型共通）'!$C$6:$L$47,10,FALSE))</f>
        <v/>
      </c>
      <c r="X112" s="159" t="str">
        <f>IF(X111="","",VLOOKUP(X111,'シフト記号表（従来型・ユニット型共通）'!$C$6:$L$47,10,FALSE))</f>
        <v/>
      </c>
      <c r="Y112" s="159" t="str">
        <f>IF(Y111="","",VLOOKUP(Y111,'シフト記号表（従来型・ユニット型共通）'!$C$6:$L$47,10,FALSE))</f>
        <v/>
      </c>
      <c r="Z112" s="159" t="str">
        <f>IF(Z111="","",VLOOKUP(Z111,'シフト記号表（従来型・ユニット型共通）'!$C$6:$L$47,10,FALSE))</f>
        <v/>
      </c>
      <c r="AA112" s="159" t="str">
        <f>IF(AA111="","",VLOOKUP(AA111,'シフト記号表（従来型・ユニット型共通）'!$C$6:$L$47,10,FALSE))</f>
        <v/>
      </c>
      <c r="AB112" s="159" t="str">
        <f>IF(AB111="","",VLOOKUP(AB111,'シフト記号表（従来型・ユニット型共通）'!$C$6:$L$47,10,FALSE))</f>
        <v/>
      </c>
      <c r="AC112" s="160" t="str">
        <f>IF(AC111="","",VLOOKUP(AC111,'シフト記号表（従来型・ユニット型共通）'!$C$6:$L$47,10,FALSE))</f>
        <v/>
      </c>
      <c r="AD112" s="158" t="str">
        <f>IF(AD111="","",VLOOKUP(AD111,'シフト記号表（従来型・ユニット型共通）'!$C$6:$L$47,10,FALSE))</f>
        <v/>
      </c>
      <c r="AE112" s="159" t="str">
        <f>IF(AE111="","",VLOOKUP(AE111,'シフト記号表（従来型・ユニット型共通）'!$C$6:$L$47,10,FALSE))</f>
        <v/>
      </c>
      <c r="AF112" s="159" t="str">
        <f>IF(AF111="","",VLOOKUP(AF111,'シフト記号表（従来型・ユニット型共通）'!$C$6:$L$47,10,FALSE))</f>
        <v/>
      </c>
      <c r="AG112" s="159" t="str">
        <f>IF(AG111="","",VLOOKUP(AG111,'シフト記号表（従来型・ユニット型共通）'!$C$6:$L$47,10,FALSE))</f>
        <v/>
      </c>
      <c r="AH112" s="159" t="str">
        <f>IF(AH111="","",VLOOKUP(AH111,'シフト記号表（従来型・ユニット型共通）'!$C$6:$L$47,10,FALSE))</f>
        <v/>
      </c>
      <c r="AI112" s="159" t="str">
        <f>IF(AI111="","",VLOOKUP(AI111,'シフト記号表（従来型・ユニット型共通）'!$C$6:$L$47,10,FALSE))</f>
        <v/>
      </c>
      <c r="AJ112" s="160" t="str">
        <f>IF(AJ111="","",VLOOKUP(AJ111,'シフト記号表（従来型・ユニット型共通）'!$C$6:$L$47,10,FALSE))</f>
        <v/>
      </c>
      <c r="AK112" s="158" t="str">
        <f>IF(AK111="","",VLOOKUP(AK111,'シフト記号表（従来型・ユニット型共通）'!$C$6:$L$47,10,FALSE))</f>
        <v/>
      </c>
      <c r="AL112" s="159" t="str">
        <f>IF(AL111="","",VLOOKUP(AL111,'シフト記号表（従来型・ユニット型共通）'!$C$6:$L$47,10,FALSE))</f>
        <v/>
      </c>
      <c r="AM112" s="159" t="str">
        <f>IF(AM111="","",VLOOKUP(AM111,'シフト記号表（従来型・ユニット型共通）'!$C$6:$L$47,10,FALSE))</f>
        <v/>
      </c>
      <c r="AN112" s="159" t="str">
        <f>IF(AN111="","",VLOOKUP(AN111,'シフト記号表（従来型・ユニット型共通）'!$C$6:$L$47,10,FALSE))</f>
        <v/>
      </c>
      <c r="AO112" s="159" t="str">
        <f>IF(AO111="","",VLOOKUP(AO111,'シフト記号表（従来型・ユニット型共通）'!$C$6:$L$47,10,FALSE))</f>
        <v/>
      </c>
      <c r="AP112" s="159" t="str">
        <f>IF(AP111="","",VLOOKUP(AP111,'シフト記号表（従来型・ユニット型共通）'!$C$6:$L$47,10,FALSE))</f>
        <v/>
      </c>
      <c r="AQ112" s="160" t="str">
        <f>IF(AQ111="","",VLOOKUP(AQ111,'シフト記号表（従来型・ユニット型共通）'!$C$6:$L$47,10,FALSE))</f>
        <v/>
      </c>
      <c r="AR112" s="158" t="str">
        <f>IF(AR111="","",VLOOKUP(AR111,'シフト記号表（従来型・ユニット型共通）'!$C$6:$L$47,10,FALSE))</f>
        <v/>
      </c>
      <c r="AS112" s="159" t="str">
        <f>IF(AS111="","",VLOOKUP(AS111,'シフト記号表（従来型・ユニット型共通）'!$C$6:$L$47,10,FALSE))</f>
        <v/>
      </c>
      <c r="AT112" s="159" t="str">
        <f>IF(AT111="","",VLOOKUP(AT111,'シフト記号表（従来型・ユニット型共通）'!$C$6:$L$47,10,FALSE))</f>
        <v/>
      </c>
      <c r="AU112" s="159" t="str">
        <f>IF(AU111="","",VLOOKUP(AU111,'シフト記号表（従来型・ユニット型共通）'!$C$6:$L$47,10,FALSE))</f>
        <v/>
      </c>
      <c r="AV112" s="159" t="str">
        <f>IF(AV111="","",VLOOKUP(AV111,'シフト記号表（従来型・ユニット型共通）'!$C$6:$L$47,10,FALSE))</f>
        <v/>
      </c>
      <c r="AW112" s="159" t="str">
        <f>IF(AW111="","",VLOOKUP(AW111,'シフト記号表（従来型・ユニット型共通）'!$C$6:$L$47,10,FALSE))</f>
        <v/>
      </c>
      <c r="AX112" s="160" t="str">
        <f>IF(AX111="","",VLOOKUP(AX111,'シフト記号表（従来型・ユニット型共通）'!$C$6:$L$47,10,FALSE))</f>
        <v/>
      </c>
      <c r="AY112" s="158" t="str">
        <f>IF(AY111="","",VLOOKUP(AY111,'シフト記号表（従来型・ユニット型共通）'!$C$6:$L$47,10,FALSE))</f>
        <v/>
      </c>
      <c r="AZ112" s="159" t="str">
        <f>IF(AZ111="","",VLOOKUP(AZ111,'シフト記号表（従来型・ユニット型共通）'!$C$6:$L$47,10,FALSE))</f>
        <v/>
      </c>
      <c r="BA112" s="159" t="str">
        <f>IF(BA111="","",VLOOKUP(BA111,'シフト記号表（従来型・ユニット型共通）'!$C$6:$L$47,10,FALSE))</f>
        <v/>
      </c>
      <c r="BB112" s="1032">
        <f>IF($BE$3="４週",SUM(W112:AX112),IF($BE$3="暦月",SUM(W112:BA112),""))</f>
        <v>0</v>
      </c>
      <c r="BC112" s="1033"/>
      <c r="BD112" s="1034">
        <f>IF($BE$3="４週",BB112/4,IF($BE$3="暦月",(BB112/($BE$8/7)),""))</f>
        <v>0</v>
      </c>
      <c r="BE112" s="1033"/>
      <c r="BF112" s="1029"/>
      <c r="BG112" s="1030"/>
      <c r="BH112" s="1030"/>
      <c r="BI112" s="1030"/>
      <c r="BJ112" s="1031"/>
    </row>
    <row r="113" spans="2:62" ht="20.25" customHeight="1" x14ac:dyDescent="0.15">
      <c r="B113" s="1007">
        <f>B111+1</f>
        <v>49</v>
      </c>
      <c r="C113" s="1017"/>
      <c r="D113" s="1018"/>
      <c r="E113" s="153"/>
      <c r="F113" s="154"/>
      <c r="G113" s="153"/>
      <c r="H113" s="154"/>
      <c r="I113" s="1021"/>
      <c r="J113" s="1022"/>
      <c r="K113" s="1025"/>
      <c r="L113" s="1026"/>
      <c r="M113" s="1026"/>
      <c r="N113" s="1018"/>
      <c r="O113" s="986"/>
      <c r="P113" s="987"/>
      <c r="Q113" s="987"/>
      <c r="R113" s="987"/>
      <c r="S113" s="988"/>
      <c r="T113" s="173" t="s">
        <v>192</v>
      </c>
      <c r="V113" s="174"/>
      <c r="W113" s="166"/>
      <c r="X113" s="167"/>
      <c r="Y113" s="167"/>
      <c r="Z113" s="167"/>
      <c r="AA113" s="167"/>
      <c r="AB113" s="167"/>
      <c r="AC113" s="168"/>
      <c r="AD113" s="166"/>
      <c r="AE113" s="167"/>
      <c r="AF113" s="167"/>
      <c r="AG113" s="167"/>
      <c r="AH113" s="167"/>
      <c r="AI113" s="167"/>
      <c r="AJ113" s="168"/>
      <c r="AK113" s="166"/>
      <c r="AL113" s="167"/>
      <c r="AM113" s="167"/>
      <c r="AN113" s="167"/>
      <c r="AO113" s="167"/>
      <c r="AP113" s="167"/>
      <c r="AQ113" s="168"/>
      <c r="AR113" s="166"/>
      <c r="AS113" s="167"/>
      <c r="AT113" s="167"/>
      <c r="AU113" s="167"/>
      <c r="AV113" s="167"/>
      <c r="AW113" s="167"/>
      <c r="AX113" s="168"/>
      <c r="AY113" s="166"/>
      <c r="AZ113" s="167"/>
      <c r="BA113" s="169"/>
      <c r="BB113" s="992"/>
      <c r="BC113" s="993"/>
      <c r="BD113" s="994"/>
      <c r="BE113" s="995"/>
      <c r="BF113" s="996"/>
      <c r="BG113" s="997"/>
      <c r="BH113" s="997"/>
      <c r="BI113" s="997"/>
      <c r="BJ113" s="998"/>
    </row>
    <row r="114" spans="2:62" ht="20.25" customHeight="1" x14ac:dyDescent="0.15">
      <c r="B114" s="1035"/>
      <c r="C114" s="1038"/>
      <c r="D114" s="1039"/>
      <c r="E114" s="175"/>
      <c r="F114" s="176">
        <f>C113</f>
        <v>0</v>
      </c>
      <c r="G114" s="175"/>
      <c r="H114" s="176">
        <f>I113</f>
        <v>0</v>
      </c>
      <c r="I114" s="1040"/>
      <c r="J114" s="1041"/>
      <c r="K114" s="1042"/>
      <c r="L114" s="1043"/>
      <c r="M114" s="1043"/>
      <c r="N114" s="1039"/>
      <c r="O114" s="986"/>
      <c r="P114" s="987"/>
      <c r="Q114" s="987"/>
      <c r="R114" s="987"/>
      <c r="S114" s="988"/>
      <c r="T114" s="170" t="s">
        <v>195</v>
      </c>
      <c r="U114" s="171"/>
      <c r="V114" s="172"/>
      <c r="W114" s="158" t="str">
        <f>IF(W113="","",VLOOKUP(W113,'シフト記号表（従来型・ユニット型共通）'!$C$6:$L$47,10,FALSE))</f>
        <v/>
      </c>
      <c r="X114" s="159" t="str">
        <f>IF(X113="","",VLOOKUP(X113,'シフト記号表（従来型・ユニット型共通）'!$C$6:$L$47,10,FALSE))</f>
        <v/>
      </c>
      <c r="Y114" s="159" t="str">
        <f>IF(Y113="","",VLOOKUP(Y113,'シフト記号表（従来型・ユニット型共通）'!$C$6:$L$47,10,FALSE))</f>
        <v/>
      </c>
      <c r="Z114" s="159" t="str">
        <f>IF(Z113="","",VLOOKUP(Z113,'シフト記号表（従来型・ユニット型共通）'!$C$6:$L$47,10,FALSE))</f>
        <v/>
      </c>
      <c r="AA114" s="159" t="str">
        <f>IF(AA113="","",VLOOKUP(AA113,'シフト記号表（従来型・ユニット型共通）'!$C$6:$L$47,10,FALSE))</f>
        <v/>
      </c>
      <c r="AB114" s="159" t="str">
        <f>IF(AB113="","",VLOOKUP(AB113,'シフト記号表（従来型・ユニット型共通）'!$C$6:$L$47,10,FALSE))</f>
        <v/>
      </c>
      <c r="AC114" s="160" t="str">
        <f>IF(AC113="","",VLOOKUP(AC113,'シフト記号表（従来型・ユニット型共通）'!$C$6:$L$47,10,FALSE))</f>
        <v/>
      </c>
      <c r="AD114" s="158" t="str">
        <f>IF(AD113="","",VLOOKUP(AD113,'シフト記号表（従来型・ユニット型共通）'!$C$6:$L$47,10,FALSE))</f>
        <v/>
      </c>
      <c r="AE114" s="159" t="str">
        <f>IF(AE113="","",VLOOKUP(AE113,'シフト記号表（従来型・ユニット型共通）'!$C$6:$L$47,10,FALSE))</f>
        <v/>
      </c>
      <c r="AF114" s="159" t="str">
        <f>IF(AF113="","",VLOOKUP(AF113,'シフト記号表（従来型・ユニット型共通）'!$C$6:$L$47,10,FALSE))</f>
        <v/>
      </c>
      <c r="AG114" s="159" t="str">
        <f>IF(AG113="","",VLOOKUP(AG113,'シフト記号表（従来型・ユニット型共通）'!$C$6:$L$47,10,FALSE))</f>
        <v/>
      </c>
      <c r="AH114" s="159" t="str">
        <f>IF(AH113="","",VLOOKUP(AH113,'シフト記号表（従来型・ユニット型共通）'!$C$6:$L$47,10,FALSE))</f>
        <v/>
      </c>
      <c r="AI114" s="159" t="str">
        <f>IF(AI113="","",VLOOKUP(AI113,'シフト記号表（従来型・ユニット型共通）'!$C$6:$L$47,10,FALSE))</f>
        <v/>
      </c>
      <c r="AJ114" s="160" t="str">
        <f>IF(AJ113="","",VLOOKUP(AJ113,'シフト記号表（従来型・ユニット型共通）'!$C$6:$L$47,10,FALSE))</f>
        <v/>
      </c>
      <c r="AK114" s="158" t="str">
        <f>IF(AK113="","",VLOOKUP(AK113,'シフト記号表（従来型・ユニット型共通）'!$C$6:$L$47,10,FALSE))</f>
        <v/>
      </c>
      <c r="AL114" s="159" t="str">
        <f>IF(AL113="","",VLOOKUP(AL113,'シフト記号表（従来型・ユニット型共通）'!$C$6:$L$47,10,FALSE))</f>
        <v/>
      </c>
      <c r="AM114" s="159" t="str">
        <f>IF(AM113="","",VLOOKUP(AM113,'シフト記号表（従来型・ユニット型共通）'!$C$6:$L$47,10,FALSE))</f>
        <v/>
      </c>
      <c r="AN114" s="159" t="str">
        <f>IF(AN113="","",VLOOKUP(AN113,'シフト記号表（従来型・ユニット型共通）'!$C$6:$L$47,10,FALSE))</f>
        <v/>
      </c>
      <c r="AO114" s="159" t="str">
        <f>IF(AO113="","",VLOOKUP(AO113,'シフト記号表（従来型・ユニット型共通）'!$C$6:$L$47,10,FALSE))</f>
        <v/>
      </c>
      <c r="AP114" s="159" t="str">
        <f>IF(AP113="","",VLOOKUP(AP113,'シフト記号表（従来型・ユニット型共通）'!$C$6:$L$47,10,FALSE))</f>
        <v/>
      </c>
      <c r="AQ114" s="160" t="str">
        <f>IF(AQ113="","",VLOOKUP(AQ113,'シフト記号表（従来型・ユニット型共通）'!$C$6:$L$47,10,FALSE))</f>
        <v/>
      </c>
      <c r="AR114" s="158" t="str">
        <f>IF(AR113="","",VLOOKUP(AR113,'シフト記号表（従来型・ユニット型共通）'!$C$6:$L$47,10,FALSE))</f>
        <v/>
      </c>
      <c r="AS114" s="159" t="str">
        <f>IF(AS113="","",VLOOKUP(AS113,'シフト記号表（従来型・ユニット型共通）'!$C$6:$L$47,10,FALSE))</f>
        <v/>
      </c>
      <c r="AT114" s="159" t="str">
        <f>IF(AT113="","",VLOOKUP(AT113,'シフト記号表（従来型・ユニット型共通）'!$C$6:$L$47,10,FALSE))</f>
        <v/>
      </c>
      <c r="AU114" s="159" t="str">
        <f>IF(AU113="","",VLOOKUP(AU113,'シフト記号表（従来型・ユニット型共通）'!$C$6:$L$47,10,FALSE))</f>
        <v/>
      </c>
      <c r="AV114" s="159" t="str">
        <f>IF(AV113="","",VLOOKUP(AV113,'シフト記号表（従来型・ユニット型共通）'!$C$6:$L$47,10,FALSE))</f>
        <v/>
      </c>
      <c r="AW114" s="159" t="str">
        <f>IF(AW113="","",VLOOKUP(AW113,'シフト記号表（従来型・ユニット型共通）'!$C$6:$L$47,10,FALSE))</f>
        <v/>
      </c>
      <c r="AX114" s="160" t="str">
        <f>IF(AX113="","",VLOOKUP(AX113,'シフト記号表（従来型・ユニット型共通）'!$C$6:$L$47,10,FALSE))</f>
        <v/>
      </c>
      <c r="AY114" s="158" t="str">
        <f>IF(AY113="","",VLOOKUP(AY113,'シフト記号表（従来型・ユニット型共通）'!$C$6:$L$47,10,FALSE))</f>
        <v/>
      </c>
      <c r="AZ114" s="159" t="str">
        <f>IF(AZ113="","",VLOOKUP(AZ113,'シフト記号表（従来型・ユニット型共通）'!$C$6:$L$47,10,FALSE))</f>
        <v/>
      </c>
      <c r="BA114" s="159" t="str">
        <f>IF(BA113="","",VLOOKUP(BA113,'シフト記号表（従来型・ユニット型共通）'!$C$6:$L$47,10,FALSE))</f>
        <v/>
      </c>
      <c r="BB114" s="1032">
        <f>IF($BE$3="４週",SUM(W114:AX114),IF($BE$3="暦月",SUM(W114:BA114),""))</f>
        <v>0</v>
      </c>
      <c r="BC114" s="1033"/>
      <c r="BD114" s="1034">
        <f>IF($BE$3="４週",BB114/4,IF($BE$3="暦月",(BB114/($BE$8/7)),""))</f>
        <v>0</v>
      </c>
      <c r="BE114" s="1033"/>
      <c r="BF114" s="1029"/>
      <c r="BG114" s="1030"/>
      <c r="BH114" s="1030"/>
      <c r="BI114" s="1030"/>
      <c r="BJ114" s="1031"/>
    </row>
    <row r="115" spans="2:62" ht="20.25" customHeight="1" x14ac:dyDescent="0.15">
      <c r="B115" s="1007">
        <f>B113+1</f>
        <v>50</v>
      </c>
      <c r="C115" s="1017"/>
      <c r="D115" s="1018"/>
      <c r="E115" s="153"/>
      <c r="F115" s="154"/>
      <c r="G115" s="153"/>
      <c r="H115" s="154"/>
      <c r="I115" s="1021"/>
      <c r="J115" s="1022"/>
      <c r="K115" s="1025"/>
      <c r="L115" s="1026"/>
      <c r="M115" s="1026"/>
      <c r="N115" s="1018"/>
      <c r="O115" s="986"/>
      <c r="P115" s="987"/>
      <c r="Q115" s="987"/>
      <c r="R115" s="987"/>
      <c r="S115" s="988"/>
      <c r="T115" s="173" t="s">
        <v>192</v>
      </c>
      <c r="V115" s="174"/>
      <c r="W115" s="166"/>
      <c r="X115" s="167"/>
      <c r="Y115" s="167"/>
      <c r="Z115" s="167"/>
      <c r="AA115" s="167"/>
      <c r="AB115" s="167"/>
      <c r="AC115" s="168"/>
      <c r="AD115" s="166"/>
      <c r="AE115" s="167"/>
      <c r="AF115" s="167"/>
      <c r="AG115" s="167"/>
      <c r="AH115" s="167"/>
      <c r="AI115" s="167"/>
      <c r="AJ115" s="168"/>
      <c r="AK115" s="166"/>
      <c r="AL115" s="167"/>
      <c r="AM115" s="167"/>
      <c r="AN115" s="167"/>
      <c r="AO115" s="167"/>
      <c r="AP115" s="167"/>
      <c r="AQ115" s="168"/>
      <c r="AR115" s="166"/>
      <c r="AS115" s="167"/>
      <c r="AT115" s="167"/>
      <c r="AU115" s="167"/>
      <c r="AV115" s="167"/>
      <c r="AW115" s="167"/>
      <c r="AX115" s="168"/>
      <c r="AY115" s="166"/>
      <c r="AZ115" s="167"/>
      <c r="BA115" s="169"/>
      <c r="BB115" s="992"/>
      <c r="BC115" s="993"/>
      <c r="BD115" s="994"/>
      <c r="BE115" s="995"/>
      <c r="BF115" s="996"/>
      <c r="BG115" s="997"/>
      <c r="BH115" s="997"/>
      <c r="BI115" s="997"/>
      <c r="BJ115" s="998"/>
    </row>
    <row r="116" spans="2:62" ht="20.25" customHeight="1" x14ac:dyDescent="0.15">
      <c r="B116" s="1035"/>
      <c r="C116" s="1038"/>
      <c r="D116" s="1039"/>
      <c r="E116" s="175"/>
      <c r="F116" s="176">
        <f>C115</f>
        <v>0</v>
      </c>
      <c r="G116" s="175"/>
      <c r="H116" s="176">
        <f>I115</f>
        <v>0</v>
      </c>
      <c r="I116" s="1040"/>
      <c r="J116" s="1041"/>
      <c r="K116" s="1042"/>
      <c r="L116" s="1043"/>
      <c r="M116" s="1043"/>
      <c r="N116" s="1039"/>
      <c r="O116" s="986"/>
      <c r="P116" s="987"/>
      <c r="Q116" s="987"/>
      <c r="R116" s="987"/>
      <c r="S116" s="988"/>
      <c r="T116" s="170" t="s">
        <v>195</v>
      </c>
      <c r="U116" s="171"/>
      <c r="V116" s="172"/>
      <c r="W116" s="158" t="str">
        <f>IF(W115="","",VLOOKUP(W115,'シフト記号表（従来型・ユニット型共通）'!$C$6:$L$47,10,FALSE))</f>
        <v/>
      </c>
      <c r="X116" s="159" t="str">
        <f>IF(X115="","",VLOOKUP(X115,'シフト記号表（従来型・ユニット型共通）'!$C$6:$L$47,10,FALSE))</f>
        <v/>
      </c>
      <c r="Y116" s="159" t="str">
        <f>IF(Y115="","",VLOOKUP(Y115,'シフト記号表（従来型・ユニット型共通）'!$C$6:$L$47,10,FALSE))</f>
        <v/>
      </c>
      <c r="Z116" s="159" t="str">
        <f>IF(Z115="","",VLOOKUP(Z115,'シフト記号表（従来型・ユニット型共通）'!$C$6:$L$47,10,FALSE))</f>
        <v/>
      </c>
      <c r="AA116" s="159" t="str">
        <f>IF(AA115="","",VLOOKUP(AA115,'シフト記号表（従来型・ユニット型共通）'!$C$6:$L$47,10,FALSE))</f>
        <v/>
      </c>
      <c r="AB116" s="159" t="str">
        <f>IF(AB115="","",VLOOKUP(AB115,'シフト記号表（従来型・ユニット型共通）'!$C$6:$L$47,10,FALSE))</f>
        <v/>
      </c>
      <c r="AC116" s="160" t="str">
        <f>IF(AC115="","",VLOOKUP(AC115,'シフト記号表（従来型・ユニット型共通）'!$C$6:$L$47,10,FALSE))</f>
        <v/>
      </c>
      <c r="AD116" s="158" t="str">
        <f>IF(AD115="","",VLOOKUP(AD115,'シフト記号表（従来型・ユニット型共通）'!$C$6:$L$47,10,FALSE))</f>
        <v/>
      </c>
      <c r="AE116" s="159" t="str">
        <f>IF(AE115="","",VLOOKUP(AE115,'シフト記号表（従来型・ユニット型共通）'!$C$6:$L$47,10,FALSE))</f>
        <v/>
      </c>
      <c r="AF116" s="159" t="str">
        <f>IF(AF115="","",VLOOKUP(AF115,'シフト記号表（従来型・ユニット型共通）'!$C$6:$L$47,10,FALSE))</f>
        <v/>
      </c>
      <c r="AG116" s="159" t="str">
        <f>IF(AG115="","",VLOOKUP(AG115,'シフト記号表（従来型・ユニット型共通）'!$C$6:$L$47,10,FALSE))</f>
        <v/>
      </c>
      <c r="AH116" s="159" t="str">
        <f>IF(AH115="","",VLOOKUP(AH115,'シフト記号表（従来型・ユニット型共通）'!$C$6:$L$47,10,FALSE))</f>
        <v/>
      </c>
      <c r="AI116" s="159" t="str">
        <f>IF(AI115="","",VLOOKUP(AI115,'シフト記号表（従来型・ユニット型共通）'!$C$6:$L$47,10,FALSE))</f>
        <v/>
      </c>
      <c r="AJ116" s="160" t="str">
        <f>IF(AJ115="","",VLOOKUP(AJ115,'シフト記号表（従来型・ユニット型共通）'!$C$6:$L$47,10,FALSE))</f>
        <v/>
      </c>
      <c r="AK116" s="158" t="str">
        <f>IF(AK115="","",VLOOKUP(AK115,'シフト記号表（従来型・ユニット型共通）'!$C$6:$L$47,10,FALSE))</f>
        <v/>
      </c>
      <c r="AL116" s="159" t="str">
        <f>IF(AL115="","",VLOOKUP(AL115,'シフト記号表（従来型・ユニット型共通）'!$C$6:$L$47,10,FALSE))</f>
        <v/>
      </c>
      <c r="AM116" s="159" t="str">
        <f>IF(AM115="","",VLOOKUP(AM115,'シフト記号表（従来型・ユニット型共通）'!$C$6:$L$47,10,FALSE))</f>
        <v/>
      </c>
      <c r="AN116" s="159" t="str">
        <f>IF(AN115="","",VLOOKUP(AN115,'シフト記号表（従来型・ユニット型共通）'!$C$6:$L$47,10,FALSE))</f>
        <v/>
      </c>
      <c r="AO116" s="159" t="str">
        <f>IF(AO115="","",VLOOKUP(AO115,'シフト記号表（従来型・ユニット型共通）'!$C$6:$L$47,10,FALSE))</f>
        <v/>
      </c>
      <c r="AP116" s="159" t="str">
        <f>IF(AP115="","",VLOOKUP(AP115,'シフト記号表（従来型・ユニット型共通）'!$C$6:$L$47,10,FALSE))</f>
        <v/>
      </c>
      <c r="AQ116" s="160" t="str">
        <f>IF(AQ115="","",VLOOKUP(AQ115,'シフト記号表（従来型・ユニット型共通）'!$C$6:$L$47,10,FALSE))</f>
        <v/>
      </c>
      <c r="AR116" s="158" t="str">
        <f>IF(AR115="","",VLOOKUP(AR115,'シフト記号表（従来型・ユニット型共通）'!$C$6:$L$47,10,FALSE))</f>
        <v/>
      </c>
      <c r="AS116" s="159" t="str">
        <f>IF(AS115="","",VLOOKUP(AS115,'シフト記号表（従来型・ユニット型共通）'!$C$6:$L$47,10,FALSE))</f>
        <v/>
      </c>
      <c r="AT116" s="159" t="str">
        <f>IF(AT115="","",VLOOKUP(AT115,'シフト記号表（従来型・ユニット型共通）'!$C$6:$L$47,10,FALSE))</f>
        <v/>
      </c>
      <c r="AU116" s="159" t="str">
        <f>IF(AU115="","",VLOOKUP(AU115,'シフト記号表（従来型・ユニット型共通）'!$C$6:$L$47,10,FALSE))</f>
        <v/>
      </c>
      <c r="AV116" s="159" t="str">
        <f>IF(AV115="","",VLOOKUP(AV115,'シフト記号表（従来型・ユニット型共通）'!$C$6:$L$47,10,FALSE))</f>
        <v/>
      </c>
      <c r="AW116" s="159" t="str">
        <f>IF(AW115="","",VLOOKUP(AW115,'シフト記号表（従来型・ユニット型共通）'!$C$6:$L$47,10,FALSE))</f>
        <v/>
      </c>
      <c r="AX116" s="160" t="str">
        <f>IF(AX115="","",VLOOKUP(AX115,'シフト記号表（従来型・ユニット型共通）'!$C$6:$L$47,10,FALSE))</f>
        <v/>
      </c>
      <c r="AY116" s="158" t="str">
        <f>IF(AY115="","",VLOOKUP(AY115,'シフト記号表（従来型・ユニット型共通）'!$C$6:$L$47,10,FALSE))</f>
        <v/>
      </c>
      <c r="AZ116" s="159" t="str">
        <f>IF(AZ115="","",VLOOKUP(AZ115,'シフト記号表（従来型・ユニット型共通）'!$C$6:$L$47,10,FALSE))</f>
        <v/>
      </c>
      <c r="BA116" s="159" t="str">
        <f>IF(BA115="","",VLOOKUP(BA115,'シフト記号表（従来型・ユニット型共通）'!$C$6:$L$47,10,FALSE))</f>
        <v/>
      </c>
      <c r="BB116" s="1032">
        <f>IF($BE$3="４週",SUM(W116:AX116),IF($BE$3="暦月",SUM(W116:BA116),""))</f>
        <v>0</v>
      </c>
      <c r="BC116" s="1033"/>
      <c r="BD116" s="1034">
        <f>IF($BE$3="４週",BB116/4,IF($BE$3="暦月",(BB116/($BE$8/7)),""))</f>
        <v>0</v>
      </c>
      <c r="BE116" s="1033"/>
      <c r="BF116" s="1029"/>
      <c r="BG116" s="1030"/>
      <c r="BH116" s="1030"/>
      <c r="BI116" s="1030"/>
      <c r="BJ116" s="1031"/>
    </row>
    <row r="117" spans="2:62" ht="20.25" customHeight="1" x14ac:dyDescent="0.15">
      <c r="B117" s="1007">
        <f>B115+1</f>
        <v>51</v>
      </c>
      <c r="C117" s="1017"/>
      <c r="D117" s="1018"/>
      <c r="E117" s="153"/>
      <c r="F117" s="154"/>
      <c r="G117" s="153"/>
      <c r="H117" s="154"/>
      <c r="I117" s="1021"/>
      <c r="J117" s="1022"/>
      <c r="K117" s="1025"/>
      <c r="L117" s="1026"/>
      <c r="M117" s="1026"/>
      <c r="N117" s="1018"/>
      <c r="O117" s="986"/>
      <c r="P117" s="987"/>
      <c r="Q117" s="987"/>
      <c r="R117" s="987"/>
      <c r="S117" s="988"/>
      <c r="T117" s="173" t="s">
        <v>192</v>
      </c>
      <c r="V117" s="174"/>
      <c r="W117" s="166"/>
      <c r="X117" s="167"/>
      <c r="Y117" s="167"/>
      <c r="Z117" s="167"/>
      <c r="AA117" s="167"/>
      <c r="AB117" s="167"/>
      <c r="AC117" s="168"/>
      <c r="AD117" s="166"/>
      <c r="AE117" s="167"/>
      <c r="AF117" s="167"/>
      <c r="AG117" s="167"/>
      <c r="AH117" s="167"/>
      <c r="AI117" s="167"/>
      <c r="AJ117" s="168"/>
      <c r="AK117" s="166"/>
      <c r="AL117" s="167"/>
      <c r="AM117" s="167"/>
      <c r="AN117" s="167"/>
      <c r="AO117" s="167"/>
      <c r="AP117" s="167"/>
      <c r="AQ117" s="168"/>
      <c r="AR117" s="166"/>
      <c r="AS117" s="167"/>
      <c r="AT117" s="167"/>
      <c r="AU117" s="167"/>
      <c r="AV117" s="167"/>
      <c r="AW117" s="167"/>
      <c r="AX117" s="168"/>
      <c r="AY117" s="166"/>
      <c r="AZ117" s="167"/>
      <c r="BA117" s="169"/>
      <c r="BB117" s="992"/>
      <c r="BC117" s="993"/>
      <c r="BD117" s="994"/>
      <c r="BE117" s="995"/>
      <c r="BF117" s="996"/>
      <c r="BG117" s="997"/>
      <c r="BH117" s="997"/>
      <c r="BI117" s="997"/>
      <c r="BJ117" s="998"/>
    </row>
    <row r="118" spans="2:62" ht="20.25" customHeight="1" x14ac:dyDescent="0.15">
      <c r="B118" s="1035"/>
      <c r="C118" s="1038"/>
      <c r="D118" s="1039"/>
      <c r="E118" s="175"/>
      <c r="F118" s="176">
        <f>C117</f>
        <v>0</v>
      </c>
      <c r="G118" s="175"/>
      <c r="H118" s="176">
        <f>I117</f>
        <v>0</v>
      </c>
      <c r="I118" s="1040"/>
      <c r="J118" s="1041"/>
      <c r="K118" s="1042"/>
      <c r="L118" s="1043"/>
      <c r="M118" s="1043"/>
      <c r="N118" s="1039"/>
      <c r="O118" s="986"/>
      <c r="P118" s="987"/>
      <c r="Q118" s="987"/>
      <c r="R118" s="987"/>
      <c r="S118" s="988"/>
      <c r="T118" s="170" t="s">
        <v>195</v>
      </c>
      <c r="U118" s="171"/>
      <c r="V118" s="172"/>
      <c r="W118" s="158" t="str">
        <f>IF(W117="","",VLOOKUP(W117,'シフト記号表（従来型・ユニット型共通）'!$C$6:$L$47,10,FALSE))</f>
        <v/>
      </c>
      <c r="X118" s="159" t="str">
        <f>IF(X117="","",VLOOKUP(X117,'シフト記号表（従来型・ユニット型共通）'!$C$6:$L$47,10,FALSE))</f>
        <v/>
      </c>
      <c r="Y118" s="159" t="str">
        <f>IF(Y117="","",VLOOKUP(Y117,'シフト記号表（従来型・ユニット型共通）'!$C$6:$L$47,10,FALSE))</f>
        <v/>
      </c>
      <c r="Z118" s="159" t="str">
        <f>IF(Z117="","",VLOOKUP(Z117,'シフト記号表（従来型・ユニット型共通）'!$C$6:$L$47,10,FALSE))</f>
        <v/>
      </c>
      <c r="AA118" s="159" t="str">
        <f>IF(AA117="","",VLOOKUP(AA117,'シフト記号表（従来型・ユニット型共通）'!$C$6:$L$47,10,FALSE))</f>
        <v/>
      </c>
      <c r="AB118" s="159" t="str">
        <f>IF(AB117="","",VLOOKUP(AB117,'シフト記号表（従来型・ユニット型共通）'!$C$6:$L$47,10,FALSE))</f>
        <v/>
      </c>
      <c r="AC118" s="160" t="str">
        <f>IF(AC117="","",VLOOKUP(AC117,'シフト記号表（従来型・ユニット型共通）'!$C$6:$L$47,10,FALSE))</f>
        <v/>
      </c>
      <c r="AD118" s="158" t="str">
        <f>IF(AD117="","",VLOOKUP(AD117,'シフト記号表（従来型・ユニット型共通）'!$C$6:$L$47,10,FALSE))</f>
        <v/>
      </c>
      <c r="AE118" s="159" t="str">
        <f>IF(AE117="","",VLOOKUP(AE117,'シフト記号表（従来型・ユニット型共通）'!$C$6:$L$47,10,FALSE))</f>
        <v/>
      </c>
      <c r="AF118" s="159" t="str">
        <f>IF(AF117="","",VLOOKUP(AF117,'シフト記号表（従来型・ユニット型共通）'!$C$6:$L$47,10,FALSE))</f>
        <v/>
      </c>
      <c r="AG118" s="159" t="str">
        <f>IF(AG117="","",VLOOKUP(AG117,'シフト記号表（従来型・ユニット型共通）'!$C$6:$L$47,10,FALSE))</f>
        <v/>
      </c>
      <c r="AH118" s="159" t="str">
        <f>IF(AH117="","",VLOOKUP(AH117,'シフト記号表（従来型・ユニット型共通）'!$C$6:$L$47,10,FALSE))</f>
        <v/>
      </c>
      <c r="AI118" s="159" t="str">
        <f>IF(AI117="","",VLOOKUP(AI117,'シフト記号表（従来型・ユニット型共通）'!$C$6:$L$47,10,FALSE))</f>
        <v/>
      </c>
      <c r="AJ118" s="160" t="str">
        <f>IF(AJ117="","",VLOOKUP(AJ117,'シフト記号表（従来型・ユニット型共通）'!$C$6:$L$47,10,FALSE))</f>
        <v/>
      </c>
      <c r="AK118" s="158" t="str">
        <f>IF(AK117="","",VLOOKUP(AK117,'シフト記号表（従来型・ユニット型共通）'!$C$6:$L$47,10,FALSE))</f>
        <v/>
      </c>
      <c r="AL118" s="159" t="str">
        <f>IF(AL117="","",VLOOKUP(AL117,'シフト記号表（従来型・ユニット型共通）'!$C$6:$L$47,10,FALSE))</f>
        <v/>
      </c>
      <c r="AM118" s="159" t="str">
        <f>IF(AM117="","",VLOOKUP(AM117,'シフト記号表（従来型・ユニット型共通）'!$C$6:$L$47,10,FALSE))</f>
        <v/>
      </c>
      <c r="AN118" s="159" t="str">
        <f>IF(AN117="","",VLOOKUP(AN117,'シフト記号表（従来型・ユニット型共通）'!$C$6:$L$47,10,FALSE))</f>
        <v/>
      </c>
      <c r="AO118" s="159" t="str">
        <f>IF(AO117="","",VLOOKUP(AO117,'シフト記号表（従来型・ユニット型共通）'!$C$6:$L$47,10,FALSE))</f>
        <v/>
      </c>
      <c r="AP118" s="159" t="str">
        <f>IF(AP117="","",VLOOKUP(AP117,'シフト記号表（従来型・ユニット型共通）'!$C$6:$L$47,10,FALSE))</f>
        <v/>
      </c>
      <c r="AQ118" s="160" t="str">
        <f>IF(AQ117="","",VLOOKUP(AQ117,'シフト記号表（従来型・ユニット型共通）'!$C$6:$L$47,10,FALSE))</f>
        <v/>
      </c>
      <c r="AR118" s="158" t="str">
        <f>IF(AR117="","",VLOOKUP(AR117,'シフト記号表（従来型・ユニット型共通）'!$C$6:$L$47,10,FALSE))</f>
        <v/>
      </c>
      <c r="AS118" s="159" t="str">
        <f>IF(AS117="","",VLOOKUP(AS117,'シフト記号表（従来型・ユニット型共通）'!$C$6:$L$47,10,FALSE))</f>
        <v/>
      </c>
      <c r="AT118" s="159" t="str">
        <f>IF(AT117="","",VLOOKUP(AT117,'シフト記号表（従来型・ユニット型共通）'!$C$6:$L$47,10,FALSE))</f>
        <v/>
      </c>
      <c r="AU118" s="159" t="str">
        <f>IF(AU117="","",VLOOKUP(AU117,'シフト記号表（従来型・ユニット型共通）'!$C$6:$L$47,10,FALSE))</f>
        <v/>
      </c>
      <c r="AV118" s="159" t="str">
        <f>IF(AV117="","",VLOOKUP(AV117,'シフト記号表（従来型・ユニット型共通）'!$C$6:$L$47,10,FALSE))</f>
        <v/>
      </c>
      <c r="AW118" s="159" t="str">
        <f>IF(AW117="","",VLOOKUP(AW117,'シフト記号表（従来型・ユニット型共通）'!$C$6:$L$47,10,FALSE))</f>
        <v/>
      </c>
      <c r="AX118" s="160" t="str">
        <f>IF(AX117="","",VLOOKUP(AX117,'シフト記号表（従来型・ユニット型共通）'!$C$6:$L$47,10,FALSE))</f>
        <v/>
      </c>
      <c r="AY118" s="158" t="str">
        <f>IF(AY117="","",VLOOKUP(AY117,'シフト記号表（従来型・ユニット型共通）'!$C$6:$L$47,10,FALSE))</f>
        <v/>
      </c>
      <c r="AZ118" s="159" t="str">
        <f>IF(AZ117="","",VLOOKUP(AZ117,'シフト記号表（従来型・ユニット型共通）'!$C$6:$L$47,10,FALSE))</f>
        <v/>
      </c>
      <c r="BA118" s="159" t="str">
        <f>IF(BA117="","",VLOOKUP(BA117,'シフト記号表（従来型・ユニット型共通）'!$C$6:$L$47,10,FALSE))</f>
        <v/>
      </c>
      <c r="BB118" s="1032">
        <f>IF($BE$3="４週",SUM(W118:AX118),IF($BE$3="暦月",SUM(W118:BA118),""))</f>
        <v>0</v>
      </c>
      <c r="BC118" s="1033"/>
      <c r="BD118" s="1034">
        <f>IF($BE$3="４週",BB118/4,IF($BE$3="暦月",(BB118/($BE$8/7)),""))</f>
        <v>0</v>
      </c>
      <c r="BE118" s="1033"/>
      <c r="BF118" s="1029"/>
      <c r="BG118" s="1030"/>
      <c r="BH118" s="1030"/>
      <c r="BI118" s="1030"/>
      <c r="BJ118" s="1031"/>
    </row>
    <row r="119" spans="2:62" ht="20.25" customHeight="1" x14ac:dyDescent="0.15">
      <c r="B119" s="1007">
        <f>B117+1</f>
        <v>52</v>
      </c>
      <c r="C119" s="1017"/>
      <c r="D119" s="1018"/>
      <c r="E119" s="153"/>
      <c r="F119" s="154"/>
      <c r="G119" s="153"/>
      <c r="H119" s="154"/>
      <c r="I119" s="1021"/>
      <c r="J119" s="1022"/>
      <c r="K119" s="1025"/>
      <c r="L119" s="1026"/>
      <c r="M119" s="1026"/>
      <c r="N119" s="1018"/>
      <c r="O119" s="986"/>
      <c r="P119" s="987"/>
      <c r="Q119" s="987"/>
      <c r="R119" s="987"/>
      <c r="S119" s="988"/>
      <c r="T119" s="173" t="s">
        <v>192</v>
      </c>
      <c r="V119" s="174"/>
      <c r="W119" s="166"/>
      <c r="X119" s="167"/>
      <c r="Y119" s="167"/>
      <c r="Z119" s="167"/>
      <c r="AA119" s="167"/>
      <c r="AB119" s="167"/>
      <c r="AC119" s="168"/>
      <c r="AD119" s="166"/>
      <c r="AE119" s="167"/>
      <c r="AF119" s="167"/>
      <c r="AG119" s="167"/>
      <c r="AH119" s="167"/>
      <c r="AI119" s="167"/>
      <c r="AJ119" s="168"/>
      <c r="AK119" s="166"/>
      <c r="AL119" s="167"/>
      <c r="AM119" s="167"/>
      <c r="AN119" s="167"/>
      <c r="AO119" s="167"/>
      <c r="AP119" s="167"/>
      <c r="AQ119" s="168"/>
      <c r="AR119" s="166"/>
      <c r="AS119" s="167"/>
      <c r="AT119" s="167"/>
      <c r="AU119" s="167"/>
      <c r="AV119" s="167"/>
      <c r="AW119" s="167"/>
      <c r="AX119" s="168"/>
      <c r="AY119" s="166"/>
      <c r="AZ119" s="167"/>
      <c r="BA119" s="169"/>
      <c r="BB119" s="992"/>
      <c r="BC119" s="993"/>
      <c r="BD119" s="994"/>
      <c r="BE119" s="995"/>
      <c r="BF119" s="996"/>
      <c r="BG119" s="997"/>
      <c r="BH119" s="997"/>
      <c r="BI119" s="997"/>
      <c r="BJ119" s="998"/>
    </row>
    <row r="120" spans="2:62" ht="20.25" customHeight="1" x14ac:dyDescent="0.15">
      <c r="B120" s="1035"/>
      <c r="C120" s="1038"/>
      <c r="D120" s="1039"/>
      <c r="E120" s="175"/>
      <c r="F120" s="176">
        <f>C119</f>
        <v>0</v>
      </c>
      <c r="G120" s="175"/>
      <c r="H120" s="176">
        <f>I119</f>
        <v>0</v>
      </c>
      <c r="I120" s="1040"/>
      <c r="J120" s="1041"/>
      <c r="K120" s="1042"/>
      <c r="L120" s="1043"/>
      <c r="M120" s="1043"/>
      <c r="N120" s="1039"/>
      <c r="O120" s="986"/>
      <c r="P120" s="987"/>
      <c r="Q120" s="987"/>
      <c r="R120" s="987"/>
      <c r="S120" s="988"/>
      <c r="T120" s="170" t="s">
        <v>195</v>
      </c>
      <c r="U120" s="171"/>
      <c r="V120" s="172"/>
      <c r="W120" s="158" t="str">
        <f>IF(W119="","",VLOOKUP(W119,'シフト記号表（従来型・ユニット型共通）'!$C$6:$L$47,10,FALSE))</f>
        <v/>
      </c>
      <c r="X120" s="159" t="str">
        <f>IF(X119="","",VLOOKUP(X119,'シフト記号表（従来型・ユニット型共通）'!$C$6:$L$47,10,FALSE))</f>
        <v/>
      </c>
      <c r="Y120" s="159" t="str">
        <f>IF(Y119="","",VLOOKUP(Y119,'シフト記号表（従来型・ユニット型共通）'!$C$6:$L$47,10,FALSE))</f>
        <v/>
      </c>
      <c r="Z120" s="159" t="str">
        <f>IF(Z119="","",VLOOKUP(Z119,'シフト記号表（従来型・ユニット型共通）'!$C$6:$L$47,10,FALSE))</f>
        <v/>
      </c>
      <c r="AA120" s="159" t="str">
        <f>IF(AA119="","",VLOOKUP(AA119,'シフト記号表（従来型・ユニット型共通）'!$C$6:$L$47,10,FALSE))</f>
        <v/>
      </c>
      <c r="AB120" s="159" t="str">
        <f>IF(AB119="","",VLOOKUP(AB119,'シフト記号表（従来型・ユニット型共通）'!$C$6:$L$47,10,FALSE))</f>
        <v/>
      </c>
      <c r="AC120" s="160" t="str">
        <f>IF(AC119="","",VLOOKUP(AC119,'シフト記号表（従来型・ユニット型共通）'!$C$6:$L$47,10,FALSE))</f>
        <v/>
      </c>
      <c r="AD120" s="158" t="str">
        <f>IF(AD119="","",VLOOKUP(AD119,'シフト記号表（従来型・ユニット型共通）'!$C$6:$L$47,10,FALSE))</f>
        <v/>
      </c>
      <c r="AE120" s="159" t="str">
        <f>IF(AE119="","",VLOOKUP(AE119,'シフト記号表（従来型・ユニット型共通）'!$C$6:$L$47,10,FALSE))</f>
        <v/>
      </c>
      <c r="AF120" s="159" t="str">
        <f>IF(AF119="","",VLOOKUP(AF119,'シフト記号表（従来型・ユニット型共通）'!$C$6:$L$47,10,FALSE))</f>
        <v/>
      </c>
      <c r="AG120" s="159" t="str">
        <f>IF(AG119="","",VLOOKUP(AG119,'シフト記号表（従来型・ユニット型共通）'!$C$6:$L$47,10,FALSE))</f>
        <v/>
      </c>
      <c r="AH120" s="159" t="str">
        <f>IF(AH119="","",VLOOKUP(AH119,'シフト記号表（従来型・ユニット型共通）'!$C$6:$L$47,10,FALSE))</f>
        <v/>
      </c>
      <c r="AI120" s="159" t="str">
        <f>IF(AI119="","",VLOOKUP(AI119,'シフト記号表（従来型・ユニット型共通）'!$C$6:$L$47,10,FALSE))</f>
        <v/>
      </c>
      <c r="AJ120" s="160" t="str">
        <f>IF(AJ119="","",VLOOKUP(AJ119,'シフト記号表（従来型・ユニット型共通）'!$C$6:$L$47,10,FALSE))</f>
        <v/>
      </c>
      <c r="AK120" s="158" t="str">
        <f>IF(AK119="","",VLOOKUP(AK119,'シフト記号表（従来型・ユニット型共通）'!$C$6:$L$47,10,FALSE))</f>
        <v/>
      </c>
      <c r="AL120" s="159" t="str">
        <f>IF(AL119="","",VLOOKUP(AL119,'シフト記号表（従来型・ユニット型共通）'!$C$6:$L$47,10,FALSE))</f>
        <v/>
      </c>
      <c r="AM120" s="159" t="str">
        <f>IF(AM119="","",VLOOKUP(AM119,'シフト記号表（従来型・ユニット型共通）'!$C$6:$L$47,10,FALSE))</f>
        <v/>
      </c>
      <c r="AN120" s="159" t="str">
        <f>IF(AN119="","",VLOOKUP(AN119,'シフト記号表（従来型・ユニット型共通）'!$C$6:$L$47,10,FALSE))</f>
        <v/>
      </c>
      <c r="AO120" s="159" t="str">
        <f>IF(AO119="","",VLOOKUP(AO119,'シフト記号表（従来型・ユニット型共通）'!$C$6:$L$47,10,FALSE))</f>
        <v/>
      </c>
      <c r="AP120" s="159" t="str">
        <f>IF(AP119="","",VLOOKUP(AP119,'シフト記号表（従来型・ユニット型共通）'!$C$6:$L$47,10,FALSE))</f>
        <v/>
      </c>
      <c r="AQ120" s="160" t="str">
        <f>IF(AQ119="","",VLOOKUP(AQ119,'シフト記号表（従来型・ユニット型共通）'!$C$6:$L$47,10,FALSE))</f>
        <v/>
      </c>
      <c r="AR120" s="158" t="str">
        <f>IF(AR119="","",VLOOKUP(AR119,'シフト記号表（従来型・ユニット型共通）'!$C$6:$L$47,10,FALSE))</f>
        <v/>
      </c>
      <c r="AS120" s="159" t="str">
        <f>IF(AS119="","",VLOOKUP(AS119,'シフト記号表（従来型・ユニット型共通）'!$C$6:$L$47,10,FALSE))</f>
        <v/>
      </c>
      <c r="AT120" s="159" t="str">
        <f>IF(AT119="","",VLOOKUP(AT119,'シフト記号表（従来型・ユニット型共通）'!$C$6:$L$47,10,FALSE))</f>
        <v/>
      </c>
      <c r="AU120" s="159" t="str">
        <f>IF(AU119="","",VLOOKUP(AU119,'シフト記号表（従来型・ユニット型共通）'!$C$6:$L$47,10,FALSE))</f>
        <v/>
      </c>
      <c r="AV120" s="159" t="str">
        <f>IF(AV119="","",VLOOKUP(AV119,'シフト記号表（従来型・ユニット型共通）'!$C$6:$L$47,10,FALSE))</f>
        <v/>
      </c>
      <c r="AW120" s="159" t="str">
        <f>IF(AW119="","",VLOOKUP(AW119,'シフト記号表（従来型・ユニット型共通）'!$C$6:$L$47,10,FALSE))</f>
        <v/>
      </c>
      <c r="AX120" s="160" t="str">
        <f>IF(AX119="","",VLOOKUP(AX119,'シフト記号表（従来型・ユニット型共通）'!$C$6:$L$47,10,FALSE))</f>
        <v/>
      </c>
      <c r="AY120" s="158" t="str">
        <f>IF(AY119="","",VLOOKUP(AY119,'シフト記号表（従来型・ユニット型共通）'!$C$6:$L$47,10,FALSE))</f>
        <v/>
      </c>
      <c r="AZ120" s="159" t="str">
        <f>IF(AZ119="","",VLOOKUP(AZ119,'シフト記号表（従来型・ユニット型共通）'!$C$6:$L$47,10,FALSE))</f>
        <v/>
      </c>
      <c r="BA120" s="159" t="str">
        <f>IF(BA119="","",VLOOKUP(BA119,'シフト記号表（従来型・ユニット型共通）'!$C$6:$L$47,10,FALSE))</f>
        <v/>
      </c>
      <c r="BB120" s="1032">
        <f>IF($BE$3="４週",SUM(W120:AX120),IF($BE$3="暦月",SUM(W120:BA120),""))</f>
        <v>0</v>
      </c>
      <c r="BC120" s="1033"/>
      <c r="BD120" s="1034">
        <f>IF($BE$3="４週",BB120/4,IF($BE$3="暦月",(BB120/($BE$8/7)),""))</f>
        <v>0</v>
      </c>
      <c r="BE120" s="1033"/>
      <c r="BF120" s="1029"/>
      <c r="BG120" s="1030"/>
      <c r="BH120" s="1030"/>
      <c r="BI120" s="1030"/>
      <c r="BJ120" s="1031"/>
    </row>
    <row r="121" spans="2:62" ht="20.25" customHeight="1" x14ac:dyDescent="0.15">
      <c r="B121" s="1007">
        <f>B119+1</f>
        <v>53</v>
      </c>
      <c r="C121" s="1017"/>
      <c r="D121" s="1018"/>
      <c r="E121" s="153"/>
      <c r="F121" s="154"/>
      <c r="G121" s="153"/>
      <c r="H121" s="154"/>
      <c r="I121" s="1021"/>
      <c r="J121" s="1022"/>
      <c r="K121" s="1025"/>
      <c r="L121" s="1026"/>
      <c r="M121" s="1026"/>
      <c r="N121" s="1018"/>
      <c r="O121" s="986"/>
      <c r="P121" s="987"/>
      <c r="Q121" s="987"/>
      <c r="R121" s="987"/>
      <c r="S121" s="988"/>
      <c r="T121" s="173" t="s">
        <v>192</v>
      </c>
      <c r="V121" s="174"/>
      <c r="W121" s="166"/>
      <c r="X121" s="167"/>
      <c r="Y121" s="167"/>
      <c r="Z121" s="167"/>
      <c r="AA121" s="167"/>
      <c r="AB121" s="167"/>
      <c r="AC121" s="168"/>
      <c r="AD121" s="166"/>
      <c r="AE121" s="167"/>
      <c r="AF121" s="167"/>
      <c r="AG121" s="167"/>
      <c r="AH121" s="167"/>
      <c r="AI121" s="167"/>
      <c r="AJ121" s="168"/>
      <c r="AK121" s="166"/>
      <c r="AL121" s="167"/>
      <c r="AM121" s="167"/>
      <c r="AN121" s="167"/>
      <c r="AO121" s="167"/>
      <c r="AP121" s="167"/>
      <c r="AQ121" s="168"/>
      <c r="AR121" s="166"/>
      <c r="AS121" s="167"/>
      <c r="AT121" s="167"/>
      <c r="AU121" s="167"/>
      <c r="AV121" s="167"/>
      <c r="AW121" s="167"/>
      <c r="AX121" s="168"/>
      <c r="AY121" s="166"/>
      <c r="AZ121" s="167"/>
      <c r="BA121" s="169"/>
      <c r="BB121" s="992"/>
      <c r="BC121" s="993"/>
      <c r="BD121" s="994"/>
      <c r="BE121" s="995"/>
      <c r="BF121" s="996"/>
      <c r="BG121" s="997"/>
      <c r="BH121" s="997"/>
      <c r="BI121" s="997"/>
      <c r="BJ121" s="998"/>
    </row>
    <row r="122" spans="2:62" ht="20.25" customHeight="1" x14ac:dyDescent="0.15">
      <c r="B122" s="1035"/>
      <c r="C122" s="1038"/>
      <c r="D122" s="1039"/>
      <c r="E122" s="175"/>
      <c r="F122" s="176">
        <f>C121</f>
        <v>0</v>
      </c>
      <c r="G122" s="175"/>
      <c r="H122" s="176">
        <f>I121</f>
        <v>0</v>
      </c>
      <c r="I122" s="1040"/>
      <c r="J122" s="1041"/>
      <c r="K122" s="1042"/>
      <c r="L122" s="1043"/>
      <c r="M122" s="1043"/>
      <c r="N122" s="1039"/>
      <c r="O122" s="986"/>
      <c r="P122" s="987"/>
      <c r="Q122" s="987"/>
      <c r="R122" s="987"/>
      <c r="S122" s="988"/>
      <c r="T122" s="170" t="s">
        <v>195</v>
      </c>
      <c r="U122" s="171"/>
      <c r="V122" s="172"/>
      <c r="W122" s="158" t="str">
        <f>IF(W121="","",VLOOKUP(W121,'シフト記号表（従来型・ユニット型共通）'!$C$6:$L$47,10,FALSE))</f>
        <v/>
      </c>
      <c r="X122" s="159" t="str">
        <f>IF(X121="","",VLOOKUP(X121,'シフト記号表（従来型・ユニット型共通）'!$C$6:$L$47,10,FALSE))</f>
        <v/>
      </c>
      <c r="Y122" s="159" t="str">
        <f>IF(Y121="","",VLOOKUP(Y121,'シフト記号表（従来型・ユニット型共通）'!$C$6:$L$47,10,FALSE))</f>
        <v/>
      </c>
      <c r="Z122" s="159" t="str">
        <f>IF(Z121="","",VLOOKUP(Z121,'シフト記号表（従来型・ユニット型共通）'!$C$6:$L$47,10,FALSE))</f>
        <v/>
      </c>
      <c r="AA122" s="159" t="str">
        <f>IF(AA121="","",VLOOKUP(AA121,'シフト記号表（従来型・ユニット型共通）'!$C$6:$L$47,10,FALSE))</f>
        <v/>
      </c>
      <c r="AB122" s="159" t="str">
        <f>IF(AB121="","",VLOOKUP(AB121,'シフト記号表（従来型・ユニット型共通）'!$C$6:$L$47,10,FALSE))</f>
        <v/>
      </c>
      <c r="AC122" s="160" t="str">
        <f>IF(AC121="","",VLOOKUP(AC121,'シフト記号表（従来型・ユニット型共通）'!$C$6:$L$47,10,FALSE))</f>
        <v/>
      </c>
      <c r="AD122" s="158" t="str">
        <f>IF(AD121="","",VLOOKUP(AD121,'シフト記号表（従来型・ユニット型共通）'!$C$6:$L$47,10,FALSE))</f>
        <v/>
      </c>
      <c r="AE122" s="159" t="str">
        <f>IF(AE121="","",VLOOKUP(AE121,'シフト記号表（従来型・ユニット型共通）'!$C$6:$L$47,10,FALSE))</f>
        <v/>
      </c>
      <c r="AF122" s="159" t="str">
        <f>IF(AF121="","",VLOOKUP(AF121,'シフト記号表（従来型・ユニット型共通）'!$C$6:$L$47,10,FALSE))</f>
        <v/>
      </c>
      <c r="AG122" s="159" t="str">
        <f>IF(AG121="","",VLOOKUP(AG121,'シフト記号表（従来型・ユニット型共通）'!$C$6:$L$47,10,FALSE))</f>
        <v/>
      </c>
      <c r="AH122" s="159" t="str">
        <f>IF(AH121="","",VLOOKUP(AH121,'シフト記号表（従来型・ユニット型共通）'!$C$6:$L$47,10,FALSE))</f>
        <v/>
      </c>
      <c r="AI122" s="159" t="str">
        <f>IF(AI121="","",VLOOKUP(AI121,'シフト記号表（従来型・ユニット型共通）'!$C$6:$L$47,10,FALSE))</f>
        <v/>
      </c>
      <c r="AJ122" s="160" t="str">
        <f>IF(AJ121="","",VLOOKUP(AJ121,'シフト記号表（従来型・ユニット型共通）'!$C$6:$L$47,10,FALSE))</f>
        <v/>
      </c>
      <c r="AK122" s="158" t="str">
        <f>IF(AK121="","",VLOOKUP(AK121,'シフト記号表（従来型・ユニット型共通）'!$C$6:$L$47,10,FALSE))</f>
        <v/>
      </c>
      <c r="AL122" s="159" t="str">
        <f>IF(AL121="","",VLOOKUP(AL121,'シフト記号表（従来型・ユニット型共通）'!$C$6:$L$47,10,FALSE))</f>
        <v/>
      </c>
      <c r="AM122" s="159" t="str">
        <f>IF(AM121="","",VLOOKUP(AM121,'シフト記号表（従来型・ユニット型共通）'!$C$6:$L$47,10,FALSE))</f>
        <v/>
      </c>
      <c r="AN122" s="159" t="str">
        <f>IF(AN121="","",VLOOKUP(AN121,'シフト記号表（従来型・ユニット型共通）'!$C$6:$L$47,10,FALSE))</f>
        <v/>
      </c>
      <c r="AO122" s="159" t="str">
        <f>IF(AO121="","",VLOOKUP(AO121,'シフト記号表（従来型・ユニット型共通）'!$C$6:$L$47,10,FALSE))</f>
        <v/>
      </c>
      <c r="AP122" s="159" t="str">
        <f>IF(AP121="","",VLOOKUP(AP121,'シフト記号表（従来型・ユニット型共通）'!$C$6:$L$47,10,FALSE))</f>
        <v/>
      </c>
      <c r="AQ122" s="160" t="str">
        <f>IF(AQ121="","",VLOOKUP(AQ121,'シフト記号表（従来型・ユニット型共通）'!$C$6:$L$47,10,FALSE))</f>
        <v/>
      </c>
      <c r="AR122" s="158" t="str">
        <f>IF(AR121="","",VLOOKUP(AR121,'シフト記号表（従来型・ユニット型共通）'!$C$6:$L$47,10,FALSE))</f>
        <v/>
      </c>
      <c r="AS122" s="159" t="str">
        <f>IF(AS121="","",VLOOKUP(AS121,'シフト記号表（従来型・ユニット型共通）'!$C$6:$L$47,10,FALSE))</f>
        <v/>
      </c>
      <c r="AT122" s="159" t="str">
        <f>IF(AT121="","",VLOOKUP(AT121,'シフト記号表（従来型・ユニット型共通）'!$C$6:$L$47,10,FALSE))</f>
        <v/>
      </c>
      <c r="AU122" s="159" t="str">
        <f>IF(AU121="","",VLOOKUP(AU121,'シフト記号表（従来型・ユニット型共通）'!$C$6:$L$47,10,FALSE))</f>
        <v/>
      </c>
      <c r="AV122" s="159" t="str">
        <f>IF(AV121="","",VLOOKUP(AV121,'シフト記号表（従来型・ユニット型共通）'!$C$6:$L$47,10,FALSE))</f>
        <v/>
      </c>
      <c r="AW122" s="159" t="str">
        <f>IF(AW121="","",VLOOKUP(AW121,'シフト記号表（従来型・ユニット型共通）'!$C$6:$L$47,10,FALSE))</f>
        <v/>
      </c>
      <c r="AX122" s="160" t="str">
        <f>IF(AX121="","",VLOOKUP(AX121,'シフト記号表（従来型・ユニット型共通）'!$C$6:$L$47,10,FALSE))</f>
        <v/>
      </c>
      <c r="AY122" s="158" t="str">
        <f>IF(AY121="","",VLOOKUP(AY121,'シフト記号表（従来型・ユニット型共通）'!$C$6:$L$47,10,FALSE))</f>
        <v/>
      </c>
      <c r="AZ122" s="159" t="str">
        <f>IF(AZ121="","",VLOOKUP(AZ121,'シフト記号表（従来型・ユニット型共通）'!$C$6:$L$47,10,FALSE))</f>
        <v/>
      </c>
      <c r="BA122" s="159" t="str">
        <f>IF(BA121="","",VLOOKUP(BA121,'シフト記号表（従来型・ユニット型共通）'!$C$6:$L$47,10,FALSE))</f>
        <v/>
      </c>
      <c r="BB122" s="1032">
        <f>IF($BE$3="４週",SUM(W122:AX122),IF($BE$3="暦月",SUM(W122:BA122),""))</f>
        <v>0</v>
      </c>
      <c r="BC122" s="1033"/>
      <c r="BD122" s="1034">
        <f>IF($BE$3="４週",BB122/4,IF($BE$3="暦月",(BB122/($BE$8/7)),""))</f>
        <v>0</v>
      </c>
      <c r="BE122" s="1033"/>
      <c r="BF122" s="1029"/>
      <c r="BG122" s="1030"/>
      <c r="BH122" s="1030"/>
      <c r="BI122" s="1030"/>
      <c r="BJ122" s="1031"/>
    </row>
    <row r="123" spans="2:62" ht="20.25" customHeight="1" x14ac:dyDescent="0.15">
      <c r="B123" s="1007">
        <f>B121+1</f>
        <v>54</v>
      </c>
      <c r="C123" s="1017"/>
      <c r="D123" s="1018"/>
      <c r="E123" s="153"/>
      <c r="F123" s="154"/>
      <c r="G123" s="153"/>
      <c r="H123" s="154"/>
      <c r="I123" s="1021"/>
      <c r="J123" s="1022"/>
      <c r="K123" s="1025"/>
      <c r="L123" s="1026"/>
      <c r="M123" s="1026"/>
      <c r="N123" s="1018"/>
      <c r="O123" s="986"/>
      <c r="P123" s="987"/>
      <c r="Q123" s="987"/>
      <c r="R123" s="987"/>
      <c r="S123" s="988"/>
      <c r="T123" s="173" t="s">
        <v>192</v>
      </c>
      <c r="V123" s="174"/>
      <c r="W123" s="166"/>
      <c r="X123" s="167"/>
      <c r="Y123" s="167"/>
      <c r="Z123" s="167"/>
      <c r="AA123" s="167"/>
      <c r="AB123" s="167"/>
      <c r="AC123" s="168"/>
      <c r="AD123" s="166"/>
      <c r="AE123" s="167"/>
      <c r="AF123" s="167"/>
      <c r="AG123" s="167"/>
      <c r="AH123" s="167"/>
      <c r="AI123" s="167"/>
      <c r="AJ123" s="168"/>
      <c r="AK123" s="166"/>
      <c r="AL123" s="167"/>
      <c r="AM123" s="167"/>
      <c r="AN123" s="167"/>
      <c r="AO123" s="167"/>
      <c r="AP123" s="167"/>
      <c r="AQ123" s="168"/>
      <c r="AR123" s="166"/>
      <c r="AS123" s="167"/>
      <c r="AT123" s="167"/>
      <c r="AU123" s="167"/>
      <c r="AV123" s="167"/>
      <c r="AW123" s="167"/>
      <c r="AX123" s="168"/>
      <c r="AY123" s="166"/>
      <c r="AZ123" s="167"/>
      <c r="BA123" s="169"/>
      <c r="BB123" s="992"/>
      <c r="BC123" s="993"/>
      <c r="BD123" s="994"/>
      <c r="BE123" s="995"/>
      <c r="BF123" s="996"/>
      <c r="BG123" s="997"/>
      <c r="BH123" s="997"/>
      <c r="BI123" s="997"/>
      <c r="BJ123" s="998"/>
    </row>
    <row r="124" spans="2:62" ht="20.25" customHeight="1" x14ac:dyDescent="0.15">
      <c r="B124" s="1035"/>
      <c r="C124" s="1038"/>
      <c r="D124" s="1039"/>
      <c r="E124" s="175"/>
      <c r="F124" s="176">
        <f>C123</f>
        <v>0</v>
      </c>
      <c r="G124" s="175"/>
      <c r="H124" s="176">
        <f>I123</f>
        <v>0</v>
      </c>
      <c r="I124" s="1040"/>
      <c r="J124" s="1041"/>
      <c r="K124" s="1042"/>
      <c r="L124" s="1043"/>
      <c r="M124" s="1043"/>
      <c r="N124" s="1039"/>
      <c r="O124" s="986"/>
      <c r="P124" s="987"/>
      <c r="Q124" s="987"/>
      <c r="R124" s="987"/>
      <c r="S124" s="988"/>
      <c r="T124" s="170" t="s">
        <v>195</v>
      </c>
      <c r="U124" s="171"/>
      <c r="V124" s="172"/>
      <c r="W124" s="158" t="str">
        <f>IF(W123="","",VLOOKUP(W123,'シフト記号表（従来型・ユニット型共通）'!$C$6:$L$47,10,FALSE))</f>
        <v/>
      </c>
      <c r="X124" s="159" t="str">
        <f>IF(X123="","",VLOOKUP(X123,'シフト記号表（従来型・ユニット型共通）'!$C$6:$L$47,10,FALSE))</f>
        <v/>
      </c>
      <c r="Y124" s="159" t="str">
        <f>IF(Y123="","",VLOOKUP(Y123,'シフト記号表（従来型・ユニット型共通）'!$C$6:$L$47,10,FALSE))</f>
        <v/>
      </c>
      <c r="Z124" s="159" t="str">
        <f>IF(Z123="","",VLOOKUP(Z123,'シフト記号表（従来型・ユニット型共通）'!$C$6:$L$47,10,FALSE))</f>
        <v/>
      </c>
      <c r="AA124" s="159" t="str">
        <f>IF(AA123="","",VLOOKUP(AA123,'シフト記号表（従来型・ユニット型共通）'!$C$6:$L$47,10,FALSE))</f>
        <v/>
      </c>
      <c r="AB124" s="159" t="str">
        <f>IF(AB123="","",VLOOKUP(AB123,'シフト記号表（従来型・ユニット型共通）'!$C$6:$L$47,10,FALSE))</f>
        <v/>
      </c>
      <c r="AC124" s="160" t="str">
        <f>IF(AC123="","",VLOOKUP(AC123,'シフト記号表（従来型・ユニット型共通）'!$C$6:$L$47,10,FALSE))</f>
        <v/>
      </c>
      <c r="AD124" s="158" t="str">
        <f>IF(AD123="","",VLOOKUP(AD123,'シフト記号表（従来型・ユニット型共通）'!$C$6:$L$47,10,FALSE))</f>
        <v/>
      </c>
      <c r="AE124" s="159" t="str">
        <f>IF(AE123="","",VLOOKUP(AE123,'シフト記号表（従来型・ユニット型共通）'!$C$6:$L$47,10,FALSE))</f>
        <v/>
      </c>
      <c r="AF124" s="159" t="str">
        <f>IF(AF123="","",VLOOKUP(AF123,'シフト記号表（従来型・ユニット型共通）'!$C$6:$L$47,10,FALSE))</f>
        <v/>
      </c>
      <c r="AG124" s="159" t="str">
        <f>IF(AG123="","",VLOOKUP(AG123,'シフト記号表（従来型・ユニット型共通）'!$C$6:$L$47,10,FALSE))</f>
        <v/>
      </c>
      <c r="AH124" s="159" t="str">
        <f>IF(AH123="","",VLOOKUP(AH123,'シフト記号表（従来型・ユニット型共通）'!$C$6:$L$47,10,FALSE))</f>
        <v/>
      </c>
      <c r="AI124" s="159" t="str">
        <f>IF(AI123="","",VLOOKUP(AI123,'シフト記号表（従来型・ユニット型共通）'!$C$6:$L$47,10,FALSE))</f>
        <v/>
      </c>
      <c r="AJ124" s="160" t="str">
        <f>IF(AJ123="","",VLOOKUP(AJ123,'シフト記号表（従来型・ユニット型共通）'!$C$6:$L$47,10,FALSE))</f>
        <v/>
      </c>
      <c r="AK124" s="158" t="str">
        <f>IF(AK123="","",VLOOKUP(AK123,'シフト記号表（従来型・ユニット型共通）'!$C$6:$L$47,10,FALSE))</f>
        <v/>
      </c>
      <c r="AL124" s="159" t="str">
        <f>IF(AL123="","",VLOOKUP(AL123,'シフト記号表（従来型・ユニット型共通）'!$C$6:$L$47,10,FALSE))</f>
        <v/>
      </c>
      <c r="AM124" s="159" t="str">
        <f>IF(AM123="","",VLOOKUP(AM123,'シフト記号表（従来型・ユニット型共通）'!$C$6:$L$47,10,FALSE))</f>
        <v/>
      </c>
      <c r="AN124" s="159" t="str">
        <f>IF(AN123="","",VLOOKUP(AN123,'シフト記号表（従来型・ユニット型共通）'!$C$6:$L$47,10,FALSE))</f>
        <v/>
      </c>
      <c r="AO124" s="159" t="str">
        <f>IF(AO123="","",VLOOKUP(AO123,'シフト記号表（従来型・ユニット型共通）'!$C$6:$L$47,10,FALSE))</f>
        <v/>
      </c>
      <c r="AP124" s="159" t="str">
        <f>IF(AP123="","",VLOOKUP(AP123,'シフト記号表（従来型・ユニット型共通）'!$C$6:$L$47,10,FALSE))</f>
        <v/>
      </c>
      <c r="AQ124" s="160" t="str">
        <f>IF(AQ123="","",VLOOKUP(AQ123,'シフト記号表（従来型・ユニット型共通）'!$C$6:$L$47,10,FALSE))</f>
        <v/>
      </c>
      <c r="AR124" s="158" t="str">
        <f>IF(AR123="","",VLOOKUP(AR123,'シフト記号表（従来型・ユニット型共通）'!$C$6:$L$47,10,FALSE))</f>
        <v/>
      </c>
      <c r="AS124" s="159" t="str">
        <f>IF(AS123="","",VLOOKUP(AS123,'シフト記号表（従来型・ユニット型共通）'!$C$6:$L$47,10,FALSE))</f>
        <v/>
      </c>
      <c r="AT124" s="159" t="str">
        <f>IF(AT123="","",VLOOKUP(AT123,'シフト記号表（従来型・ユニット型共通）'!$C$6:$L$47,10,FALSE))</f>
        <v/>
      </c>
      <c r="AU124" s="159" t="str">
        <f>IF(AU123="","",VLOOKUP(AU123,'シフト記号表（従来型・ユニット型共通）'!$C$6:$L$47,10,FALSE))</f>
        <v/>
      </c>
      <c r="AV124" s="159" t="str">
        <f>IF(AV123="","",VLOOKUP(AV123,'シフト記号表（従来型・ユニット型共通）'!$C$6:$L$47,10,FALSE))</f>
        <v/>
      </c>
      <c r="AW124" s="159" t="str">
        <f>IF(AW123="","",VLOOKUP(AW123,'シフト記号表（従来型・ユニット型共通）'!$C$6:$L$47,10,FALSE))</f>
        <v/>
      </c>
      <c r="AX124" s="160" t="str">
        <f>IF(AX123="","",VLOOKUP(AX123,'シフト記号表（従来型・ユニット型共通）'!$C$6:$L$47,10,FALSE))</f>
        <v/>
      </c>
      <c r="AY124" s="158" t="str">
        <f>IF(AY123="","",VLOOKUP(AY123,'シフト記号表（従来型・ユニット型共通）'!$C$6:$L$47,10,FALSE))</f>
        <v/>
      </c>
      <c r="AZ124" s="159" t="str">
        <f>IF(AZ123="","",VLOOKUP(AZ123,'シフト記号表（従来型・ユニット型共通）'!$C$6:$L$47,10,FALSE))</f>
        <v/>
      </c>
      <c r="BA124" s="159" t="str">
        <f>IF(BA123="","",VLOOKUP(BA123,'シフト記号表（従来型・ユニット型共通）'!$C$6:$L$47,10,FALSE))</f>
        <v/>
      </c>
      <c r="BB124" s="1032">
        <f>IF($BE$3="４週",SUM(W124:AX124),IF($BE$3="暦月",SUM(W124:BA124),""))</f>
        <v>0</v>
      </c>
      <c r="BC124" s="1033"/>
      <c r="BD124" s="1034">
        <f>IF($BE$3="４週",BB124/4,IF($BE$3="暦月",(BB124/($BE$8/7)),""))</f>
        <v>0</v>
      </c>
      <c r="BE124" s="1033"/>
      <c r="BF124" s="1029"/>
      <c r="BG124" s="1030"/>
      <c r="BH124" s="1030"/>
      <c r="BI124" s="1030"/>
      <c r="BJ124" s="1031"/>
    </row>
    <row r="125" spans="2:62" ht="20.25" customHeight="1" x14ac:dyDescent="0.15">
      <c r="B125" s="1007">
        <f>B123+1</f>
        <v>55</v>
      </c>
      <c r="C125" s="1017"/>
      <c r="D125" s="1018"/>
      <c r="E125" s="153"/>
      <c r="F125" s="154"/>
      <c r="G125" s="153"/>
      <c r="H125" s="154"/>
      <c r="I125" s="1021"/>
      <c r="J125" s="1022"/>
      <c r="K125" s="1025"/>
      <c r="L125" s="1026"/>
      <c r="M125" s="1026"/>
      <c r="N125" s="1018"/>
      <c r="O125" s="986"/>
      <c r="P125" s="987"/>
      <c r="Q125" s="987"/>
      <c r="R125" s="987"/>
      <c r="S125" s="988"/>
      <c r="T125" s="173" t="s">
        <v>192</v>
      </c>
      <c r="V125" s="174"/>
      <c r="W125" s="166"/>
      <c r="X125" s="167"/>
      <c r="Y125" s="167"/>
      <c r="Z125" s="167"/>
      <c r="AA125" s="167"/>
      <c r="AB125" s="167"/>
      <c r="AC125" s="168"/>
      <c r="AD125" s="166"/>
      <c r="AE125" s="167"/>
      <c r="AF125" s="167"/>
      <c r="AG125" s="167"/>
      <c r="AH125" s="167"/>
      <c r="AI125" s="167"/>
      <c r="AJ125" s="168"/>
      <c r="AK125" s="166"/>
      <c r="AL125" s="167"/>
      <c r="AM125" s="167"/>
      <c r="AN125" s="167"/>
      <c r="AO125" s="167"/>
      <c r="AP125" s="167"/>
      <c r="AQ125" s="168"/>
      <c r="AR125" s="166"/>
      <c r="AS125" s="167"/>
      <c r="AT125" s="167"/>
      <c r="AU125" s="167"/>
      <c r="AV125" s="167"/>
      <c r="AW125" s="167"/>
      <c r="AX125" s="168"/>
      <c r="AY125" s="166"/>
      <c r="AZ125" s="167"/>
      <c r="BA125" s="169"/>
      <c r="BB125" s="992"/>
      <c r="BC125" s="993"/>
      <c r="BD125" s="994"/>
      <c r="BE125" s="995"/>
      <c r="BF125" s="996"/>
      <c r="BG125" s="997"/>
      <c r="BH125" s="997"/>
      <c r="BI125" s="997"/>
      <c r="BJ125" s="998"/>
    </row>
    <row r="126" spans="2:62" ht="20.25" customHeight="1" x14ac:dyDescent="0.15">
      <c r="B126" s="1035"/>
      <c r="C126" s="1038"/>
      <c r="D126" s="1039"/>
      <c r="E126" s="175"/>
      <c r="F126" s="176">
        <f>C125</f>
        <v>0</v>
      </c>
      <c r="G126" s="175"/>
      <c r="H126" s="176">
        <f>I125</f>
        <v>0</v>
      </c>
      <c r="I126" s="1040"/>
      <c r="J126" s="1041"/>
      <c r="K126" s="1042"/>
      <c r="L126" s="1043"/>
      <c r="M126" s="1043"/>
      <c r="N126" s="1039"/>
      <c r="O126" s="986"/>
      <c r="P126" s="987"/>
      <c r="Q126" s="987"/>
      <c r="R126" s="987"/>
      <c r="S126" s="988"/>
      <c r="T126" s="170" t="s">
        <v>195</v>
      </c>
      <c r="U126" s="171"/>
      <c r="V126" s="172"/>
      <c r="W126" s="158" t="str">
        <f>IF(W125="","",VLOOKUP(W125,'シフト記号表（従来型・ユニット型共通）'!$C$6:$L$47,10,FALSE))</f>
        <v/>
      </c>
      <c r="X126" s="159" t="str">
        <f>IF(X125="","",VLOOKUP(X125,'シフト記号表（従来型・ユニット型共通）'!$C$6:$L$47,10,FALSE))</f>
        <v/>
      </c>
      <c r="Y126" s="159" t="str">
        <f>IF(Y125="","",VLOOKUP(Y125,'シフト記号表（従来型・ユニット型共通）'!$C$6:$L$47,10,FALSE))</f>
        <v/>
      </c>
      <c r="Z126" s="159" t="str">
        <f>IF(Z125="","",VLOOKUP(Z125,'シフト記号表（従来型・ユニット型共通）'!$C$6:$L$47,10,FALSE))</f>
        <v/>
      </c>
      <c r="AA126" s="159" t="str">
        <f>IF(AA125="","",VLOOKUP(AA125,'シフト記号表（従来型・ユニット型共通）'!$C$6:$L$47,10,FALSE))</f>
        <v/>
      </c>
      <c r="AB126" s="159" t="str">
        <f>IF(AB125="","",VLOOKUP(AB125,'シフト記号表（従来型・ユニット型共通）'!$C$6:$L$47,10,FALSE))</f>
        <v/>
      </c>
      <c r="AC126" s="160" t="str">
        <f>IF(AC125="","",VLOOKUP(AC125,'シフト記号表（従来型・ユニット型共通）'!$C$6:$L$47,10,FALSE))</f>
        <v/>
      </c>
      <c r="AD126" s="158" t="str">
        <f>IF(AD125="","",VLOOKUP(AD125,'シフト記号表（従来型・ユニット型共通）'!$C$6:$L$47,10,FALSE))</f>
        <v/>
      </c>
      <c r="AE126" s="159" t="str">
        <f>IF(AE125="","",VLOOKUP(AE125,'シフト記号表（従来型・ユニット型共通）'!$C$6:$L$47,10,FALSE))</f>
        <v/>
      </c>
      <c r="AF126" s="159" t="str">
        <f>IF(AF125="","",VLOOKUP(AF125,'シフト記号表（従来型・ユニット型共通）'!$C$6:$L$47,10,FALSE))</f>
        <v/>
      </c>
      <c r="AG126" s="159" t="str">
        <f>IF(AG125="","",VLOOKUP(AG125,'シフト記号表（従来型・ユニット型共通）'!$C$6:$L$47,10,FALSE))</f>
        <v/>
      </c>
      <c r="AH126" s="159" t="str">
        <f>IF(AH125="","",VLOOKUP(AH125,'シフト記号表（従来型・ユニット型共通）'!$C$6:$L$47,10,FALSE))</f>
        <v/>
      </c>
      <c r="AI126" s="159" t="str">
        <f>IF(AI125="","",VLOOKUP(AI125,'シフト記号表（従来型・ユニット型共通）'!$C$6:$L$47,10,FALSE))</f>
        <v/>
      </c>
      <c r="AJ126" s="160" t="str">
        <f>IF(AJ125="","",VLOOKUP(AJ125,'シフト記号表（従来型・ユニット型共通）'!$C$6:$L$47,10,FALSE))</f>
        <v/>
      </c>
      <c r="AK126" s="158" t="str">
        <f>IF(AK125="","",VLOOKUP(AK125,'シフト記号表（従来型・ユニット型共通）'!$C$6:$L$47,10,FALSE))</f>
        <v/>
      </c>
      <c r="AL126" s="159" t="str">
        <f>IF(AL125="","",VLOOKUP(AL125,'シフト記号表（従来型・ユニット型共通）'!$C$6:$L$47,10,FALSE))</f>
        <v/>
      </c>
      <c r="AM126" s="159" t="str">
        <f>IF(AM125="","",VLOOKUP(AM125,'シフト記号表（従来型・ユニット型共通）'!$C$6:$L$47,10,FALSE))</f>
        <v/>
      </c>
      <c r="AN126" s="159" t="str">
        <f>IF(AN125="","",VLOOKUP(AN125,'シフト記号表（従来型・ユニット型共通）'!$C$6:$L$47,10,FALSE))</f>
        <v/>
      </c>
      <c r="AO126" s="159" t="str">
        <f>IF(AO125="","",VLOOKUP(AO125,'シフト記号表（従来型・ユニット型共通）'!$C$6:$L$47,10,FALSE))</f>
        <v/>
      </c>
      <c r="AP126" s="159" t="str">
        <f>IF(AP125="","",VLOOKUP(AP125,'シフト記号表（従来型・ユニット型共通）'!$C$6:$L$47,10,FALSE))</f>
        <v/>
      </c>
      <c r="AQ126" s="160" t="str">
        <f>IF(AQ125="","",VLOOKUP(AQ125,'シフト記号表（従来型・ユニット型共通）'!$C$6:$L$47,10,FALSE))</f>
        <v/>
      </c>
      <c r="AR126" s="158" t="str">
        <f>IF(AR125="","",VLOOKUP(AR125,'シフト記号表（従来型・ユニット型共通）'!$C$6:$L$47,10,FALSE))</f>
        <v/>
      </c>
      <c r="AS126" s="159" t="str">
        <f>IF(AS125="","",VLOOKUP(AS125,'シフト記号表（従来型・ユニット型共通）'!$C$6:$L$47,10,FALSE))</f>
        <v/>
      </c>
      <c r="AT126" s="159" t="str">
        <f>IF(AT125="","",VLOOKUP(AT125,'シフト記号表（従来型・ユニット型共通）'!$C$6:$L$47,10,FALSE))</f>
        <v/>
      </c>
      <c r="AU126" s="159" t="str">
        <f>IF(AU125="","",VLOOKUP(AU125,'シフト記号表（従来型・ユニット型共通）'!$C$6:$L$47,10,FALSE))</f>
        <v/>
      </c>
      <c r="AV126" s="159" t="str">
        <f>IF(AV125="","",VLOOKUP(AV125,'シフト記号表（従来型・ユニット型共通）'!$C$6:$L$47,10,FALSE))</f>
        <v/>
      </c>
      <c r="AW126" s="159" t="str">
        <f>IF(AW125="","",VLOOKUP(AW125,'シフト記号表（従来型・ユニット型共通）'!$C$6:$L$47,10,FALSE))</f>
        <v/>
      </c>
      <c r="AX126" s="160" t="str">
        <f>IF(AX125="","",VLOOKUP(AX125,'シフト記号表（従来型・ユニット型共通）'!$C$6:$L$47,10,FALSE))</f>
        <v/>
      </c>
      <c r="AY126" s="158" t="str">
        <f>IF(AY125="","",VLOOKUP(AY125,'シフト記号表（従来型・ユニット型共通）'!$C$6:$L$47,10,FALSE))</f>
        <v/>
      </c>
      <c r="AZ126" s="159" t="str">
        <f>IF(AZ125="","",VLOOKUP(AZ125,'シフト記号表（従来型・ユニット型共通）'!$C$6:$L$47,10,FALSE))</f>
        <v/>
      </c>
      <c r="BA126" s="159" t="str">
        <f>IF(BA125="","",VLOOKUP(BA125,'シフト記号表（従来型・ユニット型共通）'!$C$6:$L$47,10,FALSE))</f>
        <v/>
      </c>
      <c r="BB126" s="1032">
        <f>IF($BE$3="４週",SUM(W126:AX126),IF($BE$3="暦月",SUM(W126:BA126),""))</f>
        <v>0</v>
      </c>
      <c r="BC126" s="1033"/>
      <c r="BD126" s="1034">
        <f>IF($BE$3="４週",BB126/4,IF($BE$3="暦月",(BB126/($BE$8/7)),""))</f>
        <v>0</v>
      </c>
      <c r="BE126" s="1033"/>
      <c r="BF126" s="1029"/>
      <c r="BG126" s="1030"/>
      <c r="BH126" s="1030"/>
      <c r="BI126" s="1030"/>
      <c r="BJ126" s="1031"/>
    </row>
    <row r="127" spans="2:62" ht="20.25" customHeight="1" x14ac:dyDescent="0.15">
      <c r="B127" s="1007">
        <f>B125+1</f>
        <v>56</v>
      </c>
      <c r="C127" s="1017"/>
      <c r="D127" s="1018"/>
      <c r="E127" s="153"/>
      <c r="F127" s="154"/>
      <c r="G127" s="153"/>
      <c r="H127" s="154"/>
      <c r="I127" s="1021"/>
      <c r="J127" s="1022"/>
      <c r="K127" s="1025"/>
      <c r="L127" s="1026"/>
      <c r="M127" s="1026"/>
      <c r="N127" s="1018"/>
      <c r="O127" s="986"/>
      <c r="P127" s="987"/>
      <c r="Q127" s="987"/>
      <c r="R127" s="987"/>
      <c r="S127" s="988"/>
      <c r="T127" s="173" t="s">
        <v>192</v>
      </c>
      <c r="V127" s="174"/>
      <c r="W127" s="166"/>
      <c r="X127" s="167"/>
      <c r="Y127" s="167"/>
      <c r="Z127" s="167"/>
      <c r="AA127" s="167"/>
      <c r="AB127" s="167"/>
      <c r="AC127" s="168"/>
      <c r="AD127" s="166"/>
      <c r="AE127" s="167"/>
      <c r="AF127" s="167"/>
      <c r="AG127" s="167"/>
      <c r="AH127" s="167"/>
      <c r="AI127" s="167"/>
      <c r="AJ127" s="168"/>
      <c r="AK127" s="166"/>
      <c r="AL127" s="167"/>
      <c r="AM127" s="167"/>
      <c r="AN127" s="167"/>
      <c r="AO127" s="167"/>
      <c r="AP127" s="167"/>
      <c r="AQ127" s="168"/>
      <c r="AR127" s="166"/>
      <c r="AS127" s="167"/>
      <c r="AT127" s="167"/>
      <c r="AU127" s="167"/>
      <c r="AV127" s="167"/>
      <c r="AW127" s="167"/>
      <c r="AX127" s="168"/>
      <c r="AY127" s="166"/>
      <c r="AZ127" s="167"/>
      <c r="BA127" s="169"/>
      <c r="BB127" s="992"/>
      <c r="BC127" s="993"/>
      <c r="BD127" s="994"/>
      <c r="BE127" s="995"/>
      <c r="BF127" s="996"/>
      <c r="BG127" s="997"/>
      <c r="BH127" s="997"/>
      <c r="BI127" s="997"/>
      <c r="BJ127" s="998"/>
    </row>
    <row r="128" spans="2:62" ht="20.25" customHeight="1" x14ac:dyDescent="0.15">
      <c r="B128" s="1035"/>
      <c r="C128" s="1038"/>
      <c r="D128" s="1039"/>
      <c r="E128" s="175"/>
      <c r="F128" s="176">
        <f>C127</f>
        <v>0</v>
      </c>
      <c r="G128" s="175"/>
      <c r="H128" s="176">
        <f>I127</f>
        <v>0</v>
      </c>
      <c r="I128" s="1040"/>
      <c r="J128" s="1041"/>
      <c r="K128" s="1042"/>
      <c r="L128" s="1043"/>
      <c r="M128" s="1043"/>
      <c r="N128" s="1039"/>
      <c r="O128" s="986"/>
      <c r="P128" s="987"/>
      <c r="Q128" s="987"/>
      <c r="R128" s="987"/>
      <c r="S128" s="988"/>
      <c r="T128" s="170" t="s">
        <v>195</v>
      </c>
      <c r="U128" s="171"/>
      <c r="V128" s="172"/>
      <c r="W128" s="158" t="str">
        <f>IF(W127="","",VLOOKUP(W127,'シフト記号表（従来型・ユニット型共通）'!$C$6:$L$47,10,FALSE))</f>
        <v/>
      </c>
      <c r="X128" s="159" t="str">
        <f>IF(X127="","",VLOOKUP(X127,'シフト記号表（従来型・ユニット型共通）'!$C$6:$L$47,10,FALSE))</f>
        <v/>
      </c>
      <c r="Y128" s="159" t="str">
        <f>IF(Y127="","",VLOOKUP(Y127,'シフト記号表（従来型・ユニット型共通）'!$C$6:$L$47,10,FALSE))</f>
        <v/>
      </c>
      <c r="Z128" s="159" t="str">
        <f>IF(Z127="","",VLOOKUP(Z127,'シフト記号表（従来型・ユニット型共通）'!$C$6:$L$47,10,FALSE))</f>
        <v/>
      </c>
      <c r="AA128" s="159" t="str">
        <f>IF(AA127="","",VLOOKUP(AA127,'シフト記号表（従来型・ユニット型共通）'!$C$6:$L$47,10,FALSE))</f>
        <v/>
      </c>
      <c r="AB128" s="159" t="str">
        <f>IF(AB127="","",VLOOKUP(AB127,'シフト記号表（従来型・ユニット型共通）'!$C$6:$L$47,10,FALSE))</f>
        <v/>
      </c>
      <c r="AC128" s="160" t="str">
        <f>IF(AC127="","",VLOOKUP(AC127,'シフト記号表（従来型・ユニット型共通）'!$C$6:$L$47,10,FALSE))</f>
        <v/>
      </c>
      <c r="AD128" s="158" t="str">
        <f>IF(AD127="","",VLOOKUP(AD127,'シフト記号表（従来型・ユニット型共通）'!$C$6:$L$47,10,FALSE))</f>
        <v/>
      </c>
      <c r="AE128" s="159" t="str">
        <f>IF(AE127="","",VLOOKUP(AE127,'シフト記号表（従来型・ユニット型共通）'!$C$6:$L$47,10,FALSE))</f>
        <v/>
      </c>
      <c r="AF128" s="159" t="str">
        <f>IF(AF127="","",VLOOKUP(AF127,'シフト記号表（従来型・ユニット型共通）'!$C$6:$L$47,10,FALSE))</f>
        <v/>
      </c>
      <c r="AG128" s="159" t="str">
        <f>IF(AG127="","",VLOOKUP(AG127,'シフト記号表（従来型・ユニット型共通）'!$C$6:$L$47,10,FALSE))</f>
        <v/>
      </c>
      <c r="AH128" s="159" t="str">
        <f>IF(AH127="","",VLOOKUP(AH127,'シフト記号表（従来型・ユニット型共通）'!$C$6:$L$47,10,FALSE))</f>
        <v/>
      </c>
      <c r="AI128" s="159" t="str">
        <f>IF(AI127="","",VLOOKUP(AI127,'シフト記号表（従来型・ユニット型共通）'!$C$6:$L$47,10,FALSE))</f>
        <v/>
      </c>
      <c r="AJ128" s="160" t="str">
        <f>IF(AJ127="","",VLOOKUP(AJ127,'シフト記号表（従来型・ユニット型共通）'!$C$6:$L$47,10,FALSE))</f>
        <v/>
      </c>
      <c r="AK128" s="158" t="str">
        <f>IF(AK127="","",VLOOKUP(AK127,'シフト記号表（従来型・ユニット型共通）'!$C$6:$L$47,10,FALSE))</f>
        <v/>
      </c>
      <c r="AL128" s="159" t="str">
        <f>IF(AL127="","",VLOOKUP(AL127,'シフト記号表（従来型・ユニット型共通）'!$C$6:$L$47,10,FALSE))</f>
        <v/>
      </c>
      <c r="AM128" s="159" t="str">
        <f>IF(AM127="","",VLOOKUP(AM127,'シフト記号表（従来型・ユニット型共通）'!$C$6:$L$47,10,FALSE))</f>
        <v/>
      </c>
      <c r="AN128" s="159" t="str">
        <f>IF(AN127="","",VLOOKUP(AN127,'シフト記号表（従来型・ユニット型共通）'!$C$6:$L$47,10,FALSE))</f>
        <v/>
      </c>
      <c r="AO128" s="159" t="str">
        <f>IF(AO127="","",VLOOKUP(AO127,'シフト記号表（従来型・ユニット型共通）'!$C$6:$L$47,10,FALSE))</f>
        <v/>
      </c>
      <c r="AP128" s="159" t="str">
        <f>IF(AP127="","",VLOOKUP(AP127,'シフト記号表（従来型・ユニット型共通）'!$C$6:$L$47,10,FALSE))</f>
        <v/>
      </c>
      <c r="AQ128" s="160" t="str">
        <f>IF(AQ127="","",VLOOKUP(AQ127,'シフト記号表（従来型・ユニット型共通）'!$C$6:$L$47,10,FALSE))</f>
        <v/>
      </c>
      <c r="AR128" s="158" t="str">
        <f>IF(AR127="","",VLOOKUP(AR127,'シフト記号表（従来型・ユニット型共通）'!$C$6:$L$47,10,FALSE))</f>
        <v/>
      </c>
      <c r="AS128" s="159" t="str">
        <f>IF(AS127="","",VLOOKUP(AS127,'シフト記号表（従来型・ユニット型共通）'!$C$6:$L$47,10,FALSE))</f>
        <v/>
      </c>
      <c r="AT128" s="159" t="str">
        <f>IF(AT127="","",VLOOKUP(AT127,'シフト記号表（従来型・ユニット型共通）'!$C$6:$L$47,10,FALSE))</f>
        <v/>
      </c>
      <c r="AU128" s="159" t="str">
        <f>IF(AU127="","",VLOOKUP(AU127,'シフト記号表（従来型・ユニット型共通）'!$C$6:$L$47,10,FALSE))</f>
        <v/>
      </c>
      <c r="AV128" s="159" t="str">
        <f>IF(AV127="","",VLOOKUP(AV127,'シフト記号表（従来型・ユニット型共通）'!$C$6:$L$47,10,FALSE))</f>
        <v/>
      </c>
      <c r="AW128" s="159" t="str">
        <f>IF(AW127="","",VLOOKUP(AW127,'シフト記号表（従来型・ユニット型共通）'!$C$6:$L$47,10,FALSE))</f>
        <v/>
      </c>
      <c r="AX128" s="160" t="str">
        <f>IF(AX127="","",VLOOKUP(AX127,'シフト記号表（従来型・ユニット型共通）'!$C$6:$L$47,10,FALSE))</f>
        <v/>
      </c>
      <c r="AY128" s="158" t="str">
        <f>IF(AY127="","",VLOOKUP(AY127,'シフト記号表（従来型・ユニット型共通）'!$C$6:$L$47,10,FALSE))</f>
        <v/>
      </c>
      <c r="AZ128" s="159" t="str">
        <f>IF(AZ127="","",VLOOKUP(AZ127,'シフト記号表（従来型・ユニット型共通）'!$C$6:$L$47,10,FALSE))</f>
        <v/>
      </c>
      <c r="BA128" s="159" t="str">
        <f>IF(BA127="","",VLOOKUP(BA127,'シフト記号表（従来型・ユニット型共通）'!$C$6:$L$47,10,FALSE))</f>
        <v/>
      </c>
      <c r="BB128" s="1032">
        <f>IF($BE$3="４週",SUM(W128:AX128),IF($BE$3="暦月",SUM(W128:BA128),""))</f>
        <v>0</v>
      </c>
      <c r="BC128" s="1033"/>
      <c r="BD128" s="1034">
        <f>IF($BE$3="４週",BB128/4,IF($BE$3="暦月",(BB128/($BE$8/7)),""))</f>
        <v>0</v>
      </c>
      <c r="BE128" s="1033"/>
      <c r="BF128" s="1029"/>
      <c r="BG128" s="1030"/>
      <c r="BH128" s="1030"/>
      <c r="BI128" s="1030"/>
      <c r="BJ128" s="1031"/>
    </row>
    <row r="129" spans="2:62" ht="20.25" customHeight="1" x14ac:dyDescent="0.15">
      <c r="B129" s="1007">
        <f>B127+1</f>
        <v>57</v>
      </c>
      <c r="C129" s="1017"/>
      <c r="D129" s="1018"/>
      <c r="E129" s="153"/>
      <c r="F129" s="154"/>
      <c r="G129" s="153"/>
      <c r="H129" s="154"/>
      <c r="I129" s="1021"/>
      <c r="J129" s="1022"/>
      <c r="K129" s="1025"/>
      <c r="L129" s="1026"/>
      <c r="M129" s="1026"/>
      <c r="N129" s="1018"/>
      <c r="O129" s="986"/>
      <c r="P129" s="987"/>
      <c r="Q129" s="987"/>
      <c r="R129" s="987"/>
      <c r="S129" s="988"/>
      <c r="T129" s="173" t="s">
        <v>192</v>
      </c>
      <c r="V129" s="174"/>
      <c r="W129" s="166"/>
      <c r="X129" s="167"/>
      <c r="Y129" s="167"/>
      <c r="Z129" s="167"/>
      <c r="AA129" s="167"/>
      <c r="AB129" s="167"/>
      <c r="AC129" s="168"/>
      <c r="AD129" s="166"/>
      <c r="AE129" s="167"/>
      <c r="AF129" s="167"/>
      <c r="AG129" s="167"/>
      <c r="AH129" s="167"/>
      <c r="AI129" s="167"/>
      <c r="AJ129" s="168"/>
      <c r="AK129" s="166"/>
      <c r="AL129" s="167"/>
      <c r="AM129" s="167"/>
      <c r="AN129" s="167"/>
      <c r="AO129" s="167"/>
      <c r="AP129" s="167"/>
      <c r="AQ129" s="168"/>
      <c r="AR129" s="166"/>
      <c r="AS129" s="167"/>
      <c r="AT129" s="167"/>
      <c r="AU129" s="167"/>
      <c r="AV129" s="167"/>
      <c r="AW129" s="167"/>
      <c r="AX129" s="168"/>
      <c r="AY129" s="166"/>
      <c r="AZ129" s="167"/>
      <c r="BA129" s="169"/>
      <c r="BB129" s="992"/>
      <c r="BC129" s="993"/>
      <c r="BD129" s="994"/>
      <c r="BE129" s="995"/>
      <c r="BF129" s="996"/>
      <c r="BG129" s="997"/>
      <c r="BH129" s="997"/>
      <c r="BI129" s="997"/>
      <c r="BJ129" s="998"/>
    </row>
    <row r="130" spans="2:62" ht="20.25" customHeight="1" x14ac:dyDescent="0.15">
      <c r="B130" s="1035"/>
      <c r="C130" s="1038"/>
      <c r="D130" s="1039"/>
      <c r="E130" s="175"/>
      <c r="F130" s="176">
        <f>C129</f>
        <v>0</v>
      </c>
      <c r="G130" s="175"/>
      <c r="H130" s="176">
        <f>I129</f>
        <v>0</v>
      </c>
      <c r="I130" s="1040"/>
      <c r="J130" s="1041"/>
      <c r="K130" s="1042"/>
      <c r="L130" s="1043"/>
      <c r="M130" s="1043"/>
      <c r="N130" s="1039"/>
      <c r="O130" s="986"/>
      <c r="P130" s="987"/>
      <c r="Q130" s="987"/>
      <c r="R130" s="987"/>
      <c r="S130" s="988"/>
      <c r="T130" s="170" t="s">
        <v>195</v>
      </c>
      <c r="U130" s="171"/>
      <c r="V130" s="172"/>
      <c r="W130" s="158" t="str">
        <f>IF(W129="","",VLOOKUP(W129,'シフト記号表（従来型・ユニット型共通）'!$C$6:$L$47,10,FALSE))</f>
        <v/>
      </c>
      <c r="X130" s="159" t="str">
        <f>IF(X129="","",VLOOKUP(X129,'シフト記号表（従来型・ユニット型共通）'!$C$6:$L$47,10,FALSE))</f>
        <v/>
      </c>
      <c r="Y130" s="159" t="str">
        <f>IF(Y129="","",VLOOKUP(Y129,'シフト記号表（従来型・ユニット型共通）'!$C$6:$L$47,10,FALSE))</f>
        <v/>
      </c>
      <c r="Z130" s="159" t="str">
        <f>IF(Z129="","",VLOOKUP(Z129,'シフト記号表（従来型・ユニット型共通）'!$C$6:$L$47,10,FALSE))</f>
        <v/>
      </c>
      <c r="AA130" s="159" t="str">
        <f>IF(AA129="","",VLOOKUP(AA129,'シフト記号表（従来型・ユニット型共通）'!$C$6:$L$47,10,FALSE))</f>
        <v/>
      </c>
      <c r="AB130" s="159" t="str">
        <f>IF(AB129="","",VLOOKUP(AB129,'シフト記号表（従来型・ユニット型共通）'!$C$6:$L$47,10,FALSE))</f>
        <v/>
      </c>
      <c r="AC130" s="160" t="str">
        <f>IF(AC129="","",VLOOKUP(AC129,'シフト記号表（従来型・ユニット型共通）'!$C$6:$L$47,10,FALSE))</f>
        <v/>
      </c>
      <c r="AD130" s="158" t="str">
        <f>IF(AD129="","",VLOOKUP(AD129,'シフト記号表（従来型・ユニット型共通）'!$C$6:$L$47,10,FALSE))</f>
        <v/>
      </c>
      <c r="AE130" s="159" t="str">
        <f>IF(AE129="","",VLOOKUP(AE129,'シフト記号表（従来型・ユニット型共通）'!$C$6:$L$47,10,FALSE))</f>
        <v/>
      </c>
      <c r="AF130" s="159" t="str">
        <f>IF(AF129="","",VLOOKUP(AF129,'シフト記号表（従来型・ユニット型共通）'!$C$6:$L$47,10,FALSE))</f>
        <v/>
      </c>
      <c r="AG130" s="159" t="str">
        <f>IF(AG129="","",VLOOKUP(AG129,'シフト記号表（従来型・ユニット型共通）'!$C$6:$L$47,10,FALSE))</f>
        <v/>
      </c>
      <c r="AH130" s="159" t="str">
        <f>IF(AH129="","",VLOOKUP(AH129,'シフト記号表（従来型・ユニット型共通）'!$C$6:$L$47,10,FALSE))</f>
        <v/>
      </c>
      <c r="AI130" s="159" t="str">
        <f>IF(AI129="","",VLOOKUP(AI129,'シフト記号表（従来型・ユニット型共通）'!$C$6:$L$47,10,FALSE))</f>
        <v/>
      </c>
      <c r="AJ130" s="160" t="str">
        <f>IF(AJ129="","",VLOOKUP(AJ129,'シフト記号表（従来型・ユニット型共通）'!$C$6:$L$47,10,FALSE))</f>
        <v/>
      </c>
      <c r="AK130" s="158" t="str">
        <f>IF(AK129="","",VLOOKUP(AK129,'シフト記号表（従来型・ユニット型共通）'!$C$6:$L$47,10,FALSE))</f>
        <v/>
      </c>
      <c r="AL130" s="159" t="str">
        <f>IF(AL129="","",VLOOKUP(AL129,'シフト記号表（従来型・ユニット型共通）'!$C$6:$L$47,10,FALSE))</f>
        <v/>
      </c>
      <c r="AM130" s="159" t="str">
        <f>IF(AM129="","",VLOOKUP(AM129,'シフト記号表（従来型・ユニット型共通）'!$C$6:$L$47,10,FALSE))</f>
        <v/>
      </c>
      <c r="AN130" s="159" t="str">
        <f>IF(AN129="","",VLOOKUP(AN129,'シフト記号表（従来型・ユニット型共通）'!$C$6:$L$47,10,FALSE))</f>
        <v/>
      </c>
      <c r="AO130" s="159" t="str">
        <f>IF(AO129="","",VLOOKUP(AO129,'シフト記号表（従来型・ユニット型共通）'!$C$6:$L$47,10,FALSE))</f>
        <v/>
      </c>
      <c r="AP130" s="159" t="str">
        <f>IF(AP129="","",VLOOKUP(AP129,'シフト記号表（従来型・ユニット型共通）'!$C$6:$L$47,10,FALSE))</f>
        <v/>
      </c>
      <c r="AQ130" s="160" t="str">
        <f>IF(AQ129="","",VLOOKUP(AQ129,'シフト記号表（従来型・ユニット型共通）'!$C$6:$L$47,10,FALSE))</f>
        <v/>
      </c>
      <c r="AR130" s="158" t="str">
        <f>IF(AR129="","",VLOOKUP(AR129,'シフト記号表（従来型・ユニット型共通）'!$C$6:$L$47,10,FALSE))</f>
        <v/>
      </c>
      <c r="AS130" s="159" t="str">
        <f>IF(AS129="","",VLOOKUP(AS129,'シフト記号表（従来型・ユニット型共通）'!$C$6:$L$47,10,FALSE))</f>
        <v/>
      </c>
      <c r="AT130" s="159" t="str">
        <f>IF(AT129="","",VLOOKUP(AT129,'シフト記号表（従来型・ユニット型共通）'!$C$6:$L$47,10,FALSE))</f>
        <v/>
      </c>
      <c r="AU130" s="159" t="str">
        <f>IF(AU129="","",VLOOKUP(AU129,'シフト記号表（従来型・ユニット型共通）'!$C$6:$L$47,10,FALSE))</f>
        <v/>
      </c>
      <c r="AV130" s="159" t="str">
        <f>IF(AV129="","",VLOOKUP(AV129,'シフト記号表（従来型・ユニット型共通）'!$C$6:$L$47,10,FALSE))</f>
        <v/>
      </c>
      <c r="AW130" s="159" t="str">
        <f>IF(AW129="","",VLOOKUP(AW129,'シフト記号表（従来型・ユニット型共通）'!$C$6:$L$47,10,FALSE))</f>
        <v/>
      </c>
      <c r="AX130" s="160" t="str">
        <f>IF(AX129="","",VLOOKUP(AX129,'シフト記号表（従来型・ユニット型共通）'!$C$6:$L$47,10,FALSE))</f>
        <v/>
      </c>
      <c r="AY130" s="158" t="str">
        <f>IF(AY129="","",VLOOKUP(AY129,'シフト記号表（従来型・ユニット型共通）'!$C$6:$L$47,10,FALSE))</f>
        <v/>
      </c>
      <c r="AZ130" s="159" t="str">
        <f>IF(AZ129="","",VLOOKUP(AZ129,'シフト記号表（従来型・ユニット型共通）'!$C$6:$L$47,10,FALSE))</f>
        <v/>
      </c>
      <c r="BA130" s="159" t="str">
        <f>IF(BA129="","",VLOOKUP(BA129,'シフト記号表（従来型・ユニット型共通）'!$C$6:$L$47,10,FALSE))</f>
        <v/>
      </c>
      <c r="BB130" s="1032">
        <f>IF($BE$3="４週",SUM(W130:AX130),IF($BE$3="暦月",SUM(W130:BA130),""))</f>
        <v>0</v>
      </c>
      <c r="BC130" s="1033"/>
      <c r="BD130" s="1034">
        <f>IF($BE$3="４週",BB130/4,IF($BE$3="暦月",(BB130/($BE$8/7)),""))</f>
        <v>0</v>
      </c>
      <c r="BE130" s="1033"/>
      <c r="BF130" s="1029"/>
      <c r="BG130" s="1030"/>
      <c r="BH130" s="1030"/>
      <c r="BI130" s="1030"/>
      <c r="BJ130" s="1031"/>
    </row>
    <row r="131" spans="2:62" ht="20.25" customHeight="1" x14ac:dyDescent="0.15">
      <c r="B131" s="1007">
        <f>B129+1</f>
        <v>58</v>
      </c>
      <c r="C131" s="1017"/>
      <c r="D131" s="1018"/>
      <c r="E131" s="153"/>
      <c r="F131" s="154"/>
      <c r="G131" s="153"/>
      <c r="H131" s="154"/>
      <c r="I131" s="1021"/>
      <c r="J131" s="1022"/>
      <c r="K131" s="1025"/>
      <c r="L131" s="1026"/>
      <c r="M131" s="1026"/>
      <c r="N131" s="1018"/>
      <c r="O131" s="986"/>
      <c r="P131" s="987"/>
      <c r="Q131" s="987"/>
      <c r="R131" s="987"/>
      <c r="S131" s="988"/>
      <c r="T131" s="173" t="s">
        <v>192</v>
      </c>
      <c r="V131" s="174"/>
      <c r="W131" s="166"/>
      <c r="X131" s="167"/>
      <c r="Y131" s="167"/>
      <c r="Z131" s="167"/>
      <c r="AA131" s="167"/>
      <c r="AB131" s="167"/>
      <c r="AC131" s="168"/>
      <c r="AD131" s="166"/>
      <c r="AE131" s="167"/>
      <c r="AF131" s="167"/>
      <c r="AG131" s="167"/>
      <c r="AH131" s="167"/>
      <c r="AI131" s="167"/>
      <c r="AJ131" s="168"/>
      <c r="AK131" s="166"/>
      <c r="AL131" s="167"/>
      <c r="AM131" s="167"/>
      <c r="AN131" s="167"/>
      <c r="AO131" s="167"/>
      <c r="AP131" s="167"/>
      <c r="AQ131" s="168"/>
      <c r="AR131" s="166"/>
      <c r="AS131" s="167"/>
      <c r="AT131" s="167"/>
      <c r="AU131" s="167"/>
      <c r="AV131" s="167"/>
      <c r="AW131" s="167"/>
      <c r="AX131" s="168"/>
      <c r="AY131" s="166"/>
      <c r="AZ131" s="167"/>
      <c r="BA131" s="169"/>
      <c r="BB131" s="992"/>
      <c r="BC131" s="993"/>
      <c r="BD131" s="994"/>
      <c r="BE131" s="995"/>
      <c r="BF131" s="996"/>
      <c r="BG131" s="997"/>
      <c r="BH131" s="997"/>
      <c r="BI131" s="997"/>
      <c r="BJ131" s="998"/>
    </row>
    <row r="132" spans="2:62" ht="20.25" customHeight="1" x14ac:dyDescent="0.15">
      <c r="B132" s="1035"/>
      <c r="C132" s="1038"/>
      <c r="D132" s="1039"/>
      <c r="E132" s="175"/>
      <c r="F132" s="176">
        <f>C131</f>
        <v>0</v>
      </c>
      <c r="G132" s="175"/>
      <c r="H132" s="176">
        <f>I131</f>
        <v>0</v>
      </c>
      <c r="I132" s="1040"/>
      <c r="J132" s="1041"/>
      <c r="K132" s="1042"/>
      <c r="L132" s="1043"/>
      <c r="M132" s="1043"/>
      <c r="N132" s="1039"/>
      <c r="O132" s="986"/>
      <c r="P132" s="987"/>
      <c r="Q132" s="987"/>
      <c r="R132" s="987"/>
      <c r="S132" s="988"/>
      <c r="T132" s="170" t="s">
        <v>195</v>
      </c>
      <c r="U132" s="171"/>
      <c r="V132" s="172"/>
      <c r="W132" s="158" t="str">
        <f>IF(W131="","",VLOOKUP(W131,'シフト記号表（従来型・ユニット型共通）'!$C$6:$L$47,10,FALSE))</f>
        <v/>
      </c>
      <c r="X132" s="159" t="str">
        <f>IF(X131="","",VLOOKUP(X131,'シフト記号表（従来型・ユニット型共通）'!$C$6:$L$47,10,FALSE))</f>
        <v/>
      </c>
      <c r="Y132" s="159" t="str">
        <f>IF(Y131="","",VLOOKUP(Y131,'シフト記号表（従来型・ユニット型共通）'!$C$6:$L$47,10,FALSE))</f>
        <v/>
      </c>
      <c r="Z132" s="159" t="str">
        <f>IF(Z131="","",VLOOKUP(Z131,'シフト記号表（従来型・ユニット型共通）'!$C$6:$L$47,10,FALSE))</f>
        <v/>
      </c>
      <c r="AA132" s="159" t="str">
        <f>IF(AA131="","",VLOOKUP(AA131,'シフト記号表（従来型・ユニット型共通）'!$C$6:$L$47,10,FALSE))</f>
        <v/>
      </c>
      <c r="AB132" s="159" t="str">
        <f>IF(AB131="","",VLOOKUP(AB131,'シフト記号表（従来型・ユニット型共通）'!$C$6:$L$47,10,FALSE))</f>
        <v/>
      </c>
      <c r="AC132" s="160" t="str">
        <f>IF(AC131="","",VLOOKUP(AC131,'シフト記号表（従来型・ユニット型共通）'!$C$6:$L$47,10,FALSE))</f>
        <v/>
      </c>
      <c r="AD132" s="158" t="str">
        <f>IF(AD131="","",VLOOKUP(AD131,'シフト記号表（従来型・ユニット型共通）'!$C$6:$L$47,10,FALSE))</f>
        <v/>
      </c>
      <c r="AE132" s="159" t="str">
        <f>IF(AE131="","",VLOOKUP(AE131,'シフト記号表（従来型・ユニット型共通）'!$C$6:$L$47,10,FALSE))</f>
        <v/>
      </c>
      <c r="AF132" s="159" t="str">
        <f>IF(AF131="","",VLOOKUP(AF131,'シフト記号表（従来型・ユニット型共通）'!$C$6:$L$47,10,FALSE))</f>
        <v/>
      </c>
      <c r="AG132" s="159" t="str">
        <f>IF(AG131="","",VLOOKUP(AG131,'シフト記号表（従来型・ユニット型共通）'!$C$6:$L$47,10,FALSE))</f>
        <v/>
      </c>
      <c r="AH132" s="159" t="str">
        <f>IF(AH131="","",VLOOKUP(AH131,'シフト記号表（従来型・ユニット型共通）'!$C$6:$L$47,10,FALSE))</f>
        <v/>
      </c>
      <c r="AI132" s="159" t="str">
        <f>IF(AI131="","",VLOOKUP(AI131,'シフト記号表（従来型・ユニット型共通）'!$C$6:$L$47,10,FALSE))</f>
        <v/>
      </c>
      <c r="AJ132" s="160" t="str">
        <f>IF(AJ131="","",VLOOKUP(AJ131,'シフト記号表（従来型・ユニット型共通）'!$C$6:$L$47,10,FALSE))</f>
        <v/>
      </c>
      <c r="AK132" s="158" t="str">
        <f>IF(AK131="","",VLOOKUP(AK131,'シフト記号表（従来型・ユニット型共通）'!$C$6:$L$47,10,FALSE))</f>
        <v/>
      </c>
      <c r="AL132" s="159" t="str">
        <f>IF(AL131="","",VLOOKUP(AL131,'シフト記号表（従来型・ユニット型共通）'!$C$6:$L$47,10,FALSE))</f>
        <v/>
      </c>
      <c r="AM132" s="159" t="str">
        <f>IF(AM131="","",VLOOKUP(AM131,'シフト記号表（従来型・ユニット型共通）'!$C$6:$L$47,10,FALSE))</f>
        <v/>
      </c>
      <c r="AN132" s="159" t="str">
        <f>IF(AN131="","",VLOOKUP(AN131,'シフト記号表（従来型・ユニット型共通）'!$C$6:$L$47,10,FALSE))</f>
        <v/>
      </c>
      <c r="AO132" s="159" t="str">
        <f>IF(AO131="","",VLOOKUP(AO131,'シフト記号表（従来型・ユニット型共通）'!$C$6:$L$47,10,FALSE))</f>
        <v/>
      </c>
      <c r="AP132" s="159" t="str">
        <f>IF(AP131="","",VLOOKUP(AP131,'シフト記号表（従来型・ユニット型共通）'!$C$6:$L$47,10,FALSE))</f>
        <v/>
      </c>
      <c r="AQ132" s="160" t="str">
        <f>IF(AQ131="","",VLOOKUP(AQ131,'シフト記号表（従来型・ユニット型共通）'!$C$6:$L$47,10,FALSE))</f>
        <v/>
      </c>
      <c r="AR132" s="158" t="str">
        <f>IF(AR131="","",VLOOKUP(AR131,'シフト記号表（従来型・ユニット型共通）'!$C$6:$L$47,10,FALSE))</f>
        <v/>
      </c>
      <c r="AS132" s="159" t="str">
        <f>IF(AS131="","",VLOOKUP(AS131,'シフト記号表（従来型・ユニット型共通）'!$C$6:$L$47,10,FALSE))</f>
        <v/>
      </c>
      <c r="AT132" s="159" t="str">
        <f>IF(AT131="","",VLOOKUP(AT131,'シフト記号表（従来型・ユニット型共通）'!$C$6:$L$47,10,FALSE))</f>
        <v/>
      </c>
      <c r="AU132" s="159" t="str">
        <f>IF(AU131="","",VLOOKUP(AU131,'シフト記号表（従来型・ユニット型共通）'!$C$6:$L$47,10,FALSE))</f>
        <v/>
      </c>
      <c r="AV132" s="159" t="str">
        <f>IF(AV131="","",VLOOKUP(AV131,'シフト記号表（従来型・ユニット型共通）'!$C$6:$L$47,10,FALSE))</f>
        <v/>
      </c>
      <c r="AW132" s="159" t="str">
        <f>IF(AW131="","",VLOOKUP(AW131,'シフト記号表（従来型・ユニット型共通）'!$C$6:$L$47,10,FALSE))</f>
        <v/>
      </c>
      <c r="AX132" s="160" t="str">
        <f>IF(AX131="","",VLOOKUP(AX131,'シフト記号表（従来型・ユニット型共通）'!$C$6:$L$47,10,FALSE))</f>
        <v/>
      </c>
      <c r="AY132" s="158" t="str">
        <f>IF(AY131="","",VLOOKUP(AY131,'シフト記号表（従来型・ユニット型共通）'!$C$6:$L$47,10,FALSE))</f>
        <v/>
      </c>
      <c r="AZ132" s="159" t="str">
        <f>IF(AZ131="","",VLOOKUP(AZ131,'シフト記号表（従来型・ユニット型共通）'!$C$6:$L$47,10,FALSE))</f>
        <v/>
      </c>
      <c r="BA132" s="159" t="str">
        <f>IF(BA131="","",VLOOKUP(BA131,'シフト記号表（従来型・ユニット型共通）'!$C$6:$L$47,10,FALSE))</f>
        <v/>
      </c>
      <c r="BB132" s="1032">
        <f>IF($BE$3="４週",SUM(W132:AX132),IF($BE$3="暦月",SUM(W132:BA132),""))</f>
        <v>0</v>
      </c>
      <c r="BC132" s="1033"/>
      <c r="BD132" s="1034">
        <f>IF($BE$3="４週",BB132/4,IF($BE$3="暦月",(BB132/($BE$8/7)),""))</f>
        <v>0</v>
      </c>
      <c r="BE132" s="1033"/>
      <c r="BF132" s="1029"/>
      <c r="BG132" s="1030"/>
      <c r="BH132" s="1030"/>
      <c r="BI132" s="1030"/>
      <c r="BJ132" s="1031"/>
    </row>
    <row r="133" spans="2:62" ht="20.25" customHeight="1" x14ac:dyDescent="0.15">
      <c r="B133" s="1007">
        <f>B131+1</f>
        <v>59</v>
      </c>
      <c r="C133" s="1017"/>
      <c r="D133" s="1018"/>
      <c r="E133" s="153"/>
      <c r="F133" s="154"/>
      <c r="G133" s="153"/>
      <c r="H133" s="154"/>
      <c r="I133" s="1021"/>
      <c r="J133" s="1022"/>
      <c r="K133" s="1025"/>
      <c r="L133" s="1026"/>
      <c r="M133" s="1026"/>
      <c r="N133" s="1018"/>
      <c r="O133" s="986"/>
      <c r="P133" s="987"/>
      <c r="Q133" s="987"/>
      <c r="R133" s="987"/>
      <c r="S133" s="988"/>
      <c r="T133" s="173" t="s">
        <v>192</v>
      </c>
      <c r="V133" s="174"/>
      <c r="W133" s="166"/>
      <c r="X133" s="167"/>
      <c r="Y133" s="167"/>
      <c r="Z133" s="167"/>
      <c r="AA133" s="167"/>
      <c r="AB133" s="167"/>
      <c r="AC133" s="168"/>
      <c r="AD133" s="166"/>
      <c r="AE133" s="167"/>
      <c r="AF133" s="167"/>
      <c r="AG133" s="167"/>
      <c r="AH133" s="167"/>
      <c r="AI133" s="167"/>
      <c r="AJ133" s="168"/>
      <c r="AK133" s="166"/>
      <c r="AL133" s="167"/>
      <c r="AM133" s="167"/>
      <c r="AN133" s="167"/>
      <c r="AO133" s="167"/>
      <c r="AP133" s="167"/>
      <c r="AQ133" s="168"/>
      <c r="AR133" s="166"/>
      <c r="AS133" s="167"/>
      <c r="AT133" s="167"/>
      <c r="AU133" s="167"/>
      <c r="AV133" s="167"/>
      <c r="AW133" s="167"/>
      <c r="AX133" s="168"/>
      <c r="AY133" s="166"/>
      <c r="AZ133" s="167"/>
      <c r="BA133" s="169"/>
      <c r="BB133" s="992"/>
      <c r="BC133" s="993"/>
      <c r="BD133" s="994"/>
      <c r="BE133" s="995"/>
      <c r="BF133" s="996"/>
      <c r="BG133" s="997"/>
      <c r="BH133" s="997"/>
      <c r="BI133" s="997"/>
      <c r="BJ133" s="998"/>
    </row>
    <row r="134" spans="2:62" ht="20.25" customHeight="1" x14ac:dyDescent="0.15">
      <c r="B134" s="1035"/>
      <c r="C134" s="1038"/>
      <c r="D134" s="1039"/>
      <c r="E134" s="175"/>
      <c r="F134" s="176">
        <f>C133</f>
        <v>0</v>
      </c>
      <c r="G134" s="175"/>
      <c r="H134" s="176">
        <f>I133</f>
        <v>0</v>
      </c>
      <c r="I134" s="1040"/>
      <c r="J134" s="1041"/>
      <c r="K134" s="1042"/>
      <c r="L134" s="1043"/>
      <c r="M134" s="1043"/>
      <c r="N134" s="1039"/>
      <c r="O134" s="986"/>
      <c r="P134" s="987"/>
      <c r="Q134" s="987"/>
      <c r="R134" s="987"/>
      <c r="S134" s="988"/>
      <c r="T134" s="170" t="s">
        <v>195</v>
      </c>
      <c r="U134" s="171"/>
      <c r="V134" s="172"/>
      <c r="W134" s="158" t="str">
        <f>IF(W133="","",VLOOKUP(W133,'シフト記号表（従来型・ユニット型共通）'!$C$6:$L$47,10,FALSE))</f>
        <v/>
      </c>
      <c r="X134" s="159" t="str">
        <f>IF(X133="","",VLOOKUP(X133,'シフト記号表（従来型・ユニット型共通）'!$C$6:$L$47,10,FALSE))</f>
        <v/>
      </c>
      <c r="Y134" s="159" t="str">
        <f>IF(Y133="","",VLOOKUP(Y133,'シフト記号表（従来型・ユニット型共通）'!$C$6:$L$47,10,FALSE))</f>
        <v/>
      </c>
      <c r="Z134" s="159" t="str">
        <f>IF(Z133="","",VLOOKUP(Z133,'シフト記号表（従来型・ユニット型共通）'!$C$6:$L$47,10,FALSE))</f>
        <v/>
      </c>
      <c r="AA134" s="159" t="str">
        <f>IF(AA133="","",VLOOKUP(AA133,'シフト記号表（従来型・ユニット型共通）'!$C$6:$L$47,10,FALSE))</f>
        <v/>
      </c>
      <c r="AB134" s="159" t="str">
        <f>IF(AB133="","",VLOOKUP(AB133,'シフト記号表（従来型・ユニット型共通）'!$C$6:$L$47,10,FALSE))</f>
        <v/>
      </c>
      <c r="AC134" s="160" t="str">
        <f>IF(AC133="","",VLOOKUP(AC133,'シフト記号表（従来型・ユニット型共通）'!$C$6:$L$47,10,FALSE))</f>
        <v/>
      </c>
      <c r="AD134" s="158" t="str">
        <f>IF(AD133="","",VLOOKUP(AD133,'シフト記号表（従来型・ユニット型共通）'!$C$6:$L$47,10,FALSE))</f>
        <v/>
      </c>
      <c r="AE134" s="159" t="str">
        <f>IF(AE133="","",VLOOKUP(AE133,'シフト記号表（従来型・ユニット型共通）'!$C$6:$L$47,10,FALSE))</f>
        <v/>
      </c>
      <c r="AF134" s="159" t="str">
        <f>IF(AF133="","",VLOOKUP(AF133,'シフト記号表（従来型・ユニット型共通）'!$C$6:$L$47,10,FALSE))</f>
        <v/>
      </c>
      <c r="AG134" s="159" t="str">
        <f>IF(AG133="","",VLOOKUP(AG133,'シフト記号表（従来型・ユニット型共通）'!$C$6:$L$47,10,FALSE))</f>
        <v/>
      </c>
      <c r="AH134" s="159" t="str">
        <f>IF(AH133="","",VLOOKUP(AH133,'シフト記号表（従来型・ユニット型共通）'!$C$6:$L$47,10,FALSE))</f>
        <v/>
      </c>
      <c r="AI134" s="159" t="str">
        <f>IF(AI133="","",VLOOKUP(AI133,'シフト記号表（従来型・ユニット型共通）'!$C$6:$L$47,10,FALSE))</f>
        <v/>
      </c>
      <c r="AJ134" s="160" t="str">
        <f>IF(AJ133="","",VLOOKUP(AJ133,'シフト記号表（従来型・ユニット型共通）'!$C$6:$L$47,10,FALSE))</f>
        <v/>
      </c>
      <c r="AK134" s="158" t="str">
        <f>IF(AK133="","",VLOOKUP(AK133,'シフト記号表（従来型・ユニット型共通）'!$C$6:$L$47,10,FALSE))</f>
        <v/>
      </c>
      <c r="AL134" s="159" t="str">
        <f>IF(AL133="","",VLOOKUP(AL133,'シフト記号表（従来型・ユニット型共通）'!$C$6:$L$47,10,FALSE))</f>
        <v/>
      </c>
      <c r="AM134" s="159" t="str">
        <f>IF(AM133="","",VLOOKUP(AM133,'シフト記号表（従来型・ユニット型共通）'!$C$6:$L$47,10,FALSE))</f>
        <v/>
      </c>
      <c r="AN134" s="159" t="str">
        <f>IF(AN133="","",VLOOKUP(AN133,'シフト記号表（従来型・ユニット型共通）'!$C$6:$L$47,10,FALSE))</f>
        <v/>
      </c>
      <c r="AO134" s="159" t="str">
        <f>IF(AO133="","",VLOOKUP(AO133,'シフト記号表（従来型・ユニット型共通）'!$C$6:$L$47,10,FALSE))</f>
        <v/>
      </c>
      <c r="AP134" s="159" t="str">
        <f>IF(AP133="","",VLOOKUP(AP133,'シフト記号表（従来型・ユニット型共通）'!$C$6:$L$47,10,FALSE))</f>
        <v/>
      </c>
      <c r="AQ134" s="160" t="str">
        <f>IF(AQ133="","",VLOOKUP(AQ133,'シフト記号表（従来型・ユニット型共通）'!$C$6:$L$47,10,FALSE))</f>
        <v/>
      </c>
      <c r="AR134" s="158" t="str">
        <f>IF(AR133="","",VLOOKUP(AR133,'シフト記号表（従来型・ユニット型共通）'!$C$6:$L$47,10,FALSE))</f>
        <v/>
      </c>
      <c r="AS134" s="159" t="str">
        <f>IF(AS133="","",VLOOKUP(AS133,'シフト記号表（従来型・ユニット型共通）'!$C$6:$L$47,10,FALSE))</f>
        <v/>
      </c>
      <c r="AT134" s="159" t="str">
        <f>IF(AT133="","",VLOOKUP(AT133,'シフト記号表（従来型・ユニット型共通）'!$C$6:$L$47,10,FALSE))</f>
        <v/>
      </c>
      <c r="AU134" s="159" t="str">
        <f>IF(AU133="","",VLOOKUP(AU133,'シフト記号表（従来型・ユニット型共通）'!$C$6:$L$47,10,FALSE))</f>
        <v/>
      </c>
      <c r="AV134" s="159" t="str">
        <f>IF(AV133="","",VLOOKUP(AV133,'シフト記号表（従来型・ユニット型共通）'!$C$6:$L$47,10,FALSE))</f>
        <v/>
      </c>
      <c r="AW134" s="159" t="str">
        <f>IF(AW133="","",VLOOKUP(AW133,'シフト記号表（従来型・ユニット型共通）'!$C$6:$L$47,10,FALSE))</f>
        <v/>
      </c>
      <c r="AX134" s="160" t="str">
        <f>IF(AX133="","",VLOOKUP(AX133,'シフト記号表（従来型・ユニット型共通）'!$C$6:$L$47,10,FALSE))</f>
        <v/>
      </c>
      <c r="AY134" s="158" t="str">
        <f>IF(AY133="","",VLOOKUP(AY133,'シフト記号表（従来型・ユニット型共通）'!$C$6:$L$47,10,FALSE))</f>
        <v/>
      </c>
      <c r="AZ134" s="159" t="str">
        <f>IF(AZ133="","",VLOOKUP(AZ133,'シフト記号表（従来型・ユニット型共通）'!$C$6:$L$47,10,FALSE))</f>
        <v/>
      </c>
      <c r="BA134" s="159" t="str">
        <f>IF(BA133="","",VLOOKUP(BA133,'シフト記号表（従来型・ユニット型共通）'!$C$6:$L$47,10,FALSE))</f>
        <v/>
      </c>
      <c r="BB134" s="1032">
        <f>IF($BE$3="４週",SUM(W134:AX134),IF($BE$3="暦月",SUM(W134:BA134),""))</f>
        <v>0</v>
      </c>
      <c r="BC134" s="1033"/>
      <c r="BD134" s="1034">
        <f>IF($BE$3="４週",BB134/4,IF($BE$3="暦月",(BB134/($BE$8/7)),""))</f>
        <v>0</v>
      </c>
      <c r="BE134" s="1033"/>
      <c r="BF134" s="1029"/>
      <c r="BG134" s="1030"/>
      <c r="BH134" s="1030"/>
      <c r="BI134" s="1030"/>
      <c r="BJ134" s="1031"/>
    </row>
    <row r="135" spans="2:62" ht="20.25" customHeight="1" x14ac:dyDescent="0.15">
      <c r="B135" s="1007">
        <f>B133+1</f>
        <v>60</v>
      </c>
      <c r="C135" s="1017"/>
      <c r="D135" s="1018"/>
      <c r="E135" s="153"/>
      <c r="F135" s="154"/>
      <c r="G135" s="153"/>
      <c r="H135" s="154"/>
      <c r="I135" s="1021"/>
      <c r="J135" s="1022"/>
      <c r="K135" s="1025"/>
      <c r="L135" s="1026"/>
      <c r="M135" s="1026"/>
      <c r="N135" s="1018"/>
      <c r="O135" s="986"/>
      <c r="P135" s="987"/>
      <c r="Q135" s="987"/>
      <c r="R135" s="987"/>
      <c r="S135" s="988"/>
      <c r="T135" s="173" t="s">
        <v>192</v>
      </c>
      <c r="V135" s="174"/>
      <c r="W135" s="166"/>
      <c r="X135" s="167"/>
      <c r="Y135" s="167"/>
      <c r="Z135" s="167"/>
      <c r="AA135" s="167"/>
      <c r="AB135" s="167"/>
      <c r="AC135" s="168"/>
      <c r="AD135" s="166"/>
      <c r="AE135" s="167"/>
      <c r="AF135" s="167"/>
      <c r="AG135" s="167"/>
      <c r="AH135" s="167"/>
      <c r="AI135" s="167"/>
      <c r="AJ135" s="168"/>
      <c r="AK135" s="166"/>
      <c r="AL135" s="167"/>
      <c r="AM135" s="167"/>
      <c r="AN135" s="167"/>
      <c r="AO135" s="167"/>
      <c r="AP135" s="167"/>
      <c r="AQ135" s="168"/>
      <c r="AR135" s="166"/>
      <c r="AS135" s="167"/>
      <c r="AT135" s="167"/>
      <c r="AU135" s="167"/>
      <c r="AV135" s="167"/>
      <c r="AW135" s="167"/>
      <c r="AX135" s="168"/>
      <c r="AY135" s="166"/>
      <c r="AZ135" s="167"/>
      <c r="BA135" s="169"/>
      <c r="BB135" s="992"/>
      <c r="BC135" s="993"/>
      <c r="BD135" s="994"/>
      <c r="BE135" s="995"/>
      <c r="BF135" s="996"/>
      <c r="BG135" s="997"/>
      <c r="BH135" s="997"/>
      <c r="BI135" s="997"/>
      <c r="BJ135" s="998"/>
    </row>
    <row r="136" spans="2:62" ht="20.25" customHeight="1" x14ac:dyDescent="0.15">
      <c r="B136" s="1035"/>
      <c r="C136" s="1038"/>
      <c r="D136" s="1039"/>
      <c r="E136" s="175"/>
      <c r="F136" s="176">
        <f>C135</f>
        <v>0</v>
      </c>
      <c r="G136" s="175"/>
      <c r="H136" s="176">
        <f>I135</f>
        <v>0</v>
      </c>
      <c r="I136" s="1040"/>
      <c r="J136" s="1041"/>
      <c r="K136" s="1042"/>
      <c r="L136" s="1043"/>
      <c r="M136" s="1043"/>
      <c r="N136" s="1039"/>
      <c r="O136" s="986"/>
      <c r="P136" s="987"/>
      <c r="Q136" s="987"/>
      <c r="R136" s="987"/>
      <c r="S136" s="988"/>
      <c r="T136" s="170" t="s">
        <v>195</v>
      </c>
      <c r="U136" s="171"/>
      <c r="V136" s="172"/>
      <c r="W136" s="158" t="str">
        <f>IF(W135="","",VLOOKUP(W135,'シフト記号表（従来型・ユニット型共通）'!$C$6:$L$47,10,FALSE))</f>
        <v/>
      </c>
      <c r="X136" s="159" t="str">
        <f>IF(X135="","",VLOOKUP(X135,'シフト記号表（従来型・ユニット型共通）'!$C$6:$L$47,10,FALSE))</f>
        <v/>
      </c>
      <c r="Y136" s="159" t="str">
        <f>IF(Y135="","",VLOOKUP(Y135,'シフト記号表（従来型・ユニット型共通）'!$C$6:$L$47,10,FALSE))</f>
        <v/>
      </c>
      <c r="Z136" s="159" t="str">
        <f>IF(Z135="","",VLOOKUP(Z135,'シフト記号表（従来型・ユニット型共通）'!$C$6:$L$47,10,FALSE))</f>
        <v/>
      </c>
      <c r="AA136" s="159" t="str">
        <f>IF(AA135="","",VLOOKUP(AA135,'シフト記号表（従来型・ユニット型共通）'!$C$6:$L$47,10,FALSE))</f>
        <v/>
      </c>
      <c r="AB136" s="159" t="str">
        <f>IF(AB135="","",VLOOKUP(AB135,'シフト記号表（従来型・ユニット型共通）'!$C$6:$L$47,10,FALSE))</f>
        <v/>
      </c>
      <c r="AC136" s="160" t="str">
        <f>IF(AC135="","",VLOOKUP(AC135,'シフト記号表（従来型・ユニット型共通）'!$C$6:$L$47,10,FALSE))</f>
        <v/>
      </c>
      <c r="AD136" s="158" t="str">
        <f>IF(AD135="","",VLOOKUP(AD135,'シフト記号表（従来型・ユニット型共通）'!$C$6:$L$47,10,FALSE))</f>
        <v/>
      </c>
      <c r="AE136" s="159" t="str">
        <f>IF(AE135="","",VLOOKUP(AE135,'シフト記号表（従来型・ユニット型共通）'!$C$6:$L$47,10,FALSE))</f>
        <v/>
      </c>
      <c r="AF136" s="159" t="str">
        <f>IF(AF135="","",VLOOKUP(AF135,'シフト記号表（従来型・ユニット型共通）'!$C$6:$L$47,10,FALSE))</f>
        <v/>
      </c>
      <c r="AG136" s="159" t="str">
        <f>IF(AG135="","",VLOOKUP(AG135,'シフト記号表（従来型・ユニット型共通）'!$C$6:$L$47,10,FALSE))</f>
        <v/>
      </c>
      <c r="AH136" s="159" t="str">
        <f>IF(AH135="","",VLOOKUP(AH135,'シフト記号表（従来型・ユニット型共通）'!$C$6:$L$47,10,FALSE))</f>
        <v/>
      </c>
      <c r="AI136" s="159" t="str">
        <f>IF(AI135="","",VLOOKUP(AI135,'シフト記号表（従来型・ユニット型共通）'!$C$6:$L$47,10,FALSE))</f>
        <v/>
      </c>
      <c r="AJ136" s="160" t="str">
        <f>IF(AJ135="","",VLOOKUP(AJ135,'シフト記号表（従来型・ユニット型共通）'!$C$6:$L$47,10,FALSE))</f>
        <v/>
      </c>
      <c r="AK136" s="158" t="str">
        <f>IF(AK135="","",VLOOKUP(AK135,'シフト記号表（従来型・ユニット型共通）'!$C$6:$L$47,10,FALSE))</f>
        <v/>
      </c>
      <c r="AL136" s="159" t="str">
        <f>IF(AL135="","",VLOOKUP(AL135,'シフト記号表（従来型・ユニット型共通）'!$C$6:$L$47,10,FALSE))</f>
        <v/>
      </c>
      <c r="AM136" s="159" t="str">
        <f>IF(AM135="","",VLOOKUP(AM135,'シフト記号表（従来型・ユニット型共通）'!$C$6:$L$47,10,FALSE))</f>
        <v/>
      </c>
      <c r="AN136" s="159" t="str">
        <f>IF(AN135="","",VLOOKUP(AN135,'シフト記号表（従来型・ユニット型共通）'!$C$6:$L$47,10,FALSE))</f>
        <v/>
      </c>
      <c r="AO136" s="159" t="str">
        <f>IF(AO135="","",VLOOKUP(AO135,'シフト記号表（従来型・ユニット型共通）'!$C$6:$L$47,10,FALSE))</f>
        <v/>
      </c>
      <c r="AP136" s="159" t="str">
        <f>IF(AP135="","",VLOOKUP(AP135,'シフト記号表（従来型・ユニット型共通）'!$C$6:$L$47,10,FALSE))</f>
        <v/>
      </c>
      <c r="AQ136" s="160" t="str">
        <f>IF(AQ135="","",VLOOKUP(AQ135,'シフト記号表（従来型・ユニット型共通）'!$C$6:$L$47,10,FALSE))</f>
        <v/>
      </c>
      <c r="AR136" s="158" t="str">
        <f>IF(AR135="","",VLOOKUP(AR135,'シフト記号表（従来型・ユニット型共通）'!$C$6:$L$47,10,FALSE))</f>
        <v/>
      </c>
      <c r="AS136" s="159" t="str">
        <f>IF(AS135="","",VLOOKUP(AS135,'シフト記号表（従来型・ユニット型共通）'!$C$6:$L$47,10,FALSE))</f>
        <v/>
      </c>
      <c r="AT136" s="159" t="str">
        <f>IF(AT135="","",VLOOKUP(AT135,'シフト記号表（従来型・ユニット型共通）'!$C$6:$L$47,10,FALSE))</f>
        <v/>
      </c>
      <c r="AU136" s="159" t="str">
        <f>IF(AU135="","",VLOOKUP(AU135,'シフト記号表（従来型・ユニット型共通）'!$C$6:$L$47,10,FALSE))</f>
        <v/>
      </c>
      <c r="AV136" s="159" t="str">
        <f>IF(AV135="","",VLOOKUP(AV135,'シフト記号表（従来型・ユニット型共通）'!$C$6:$L$47,10,FALSE))</f>
        <v/>
      </c>
      <c r="AW136" s="159" t="str">
        <f>IF(AW135="","",VLOOKUP(AW135,'シフト記号表（従来型・ユニット型共通）'!$C$6:$L$47,10,FALSE))</f>
        <v/>
      </c>
      <c r="AX136" s="160" t="str">
        <f>IF(AX135="","",VLOOKUP(AX135,'シフト記号表（従来型・ユニット型共通）'!$C$6:$L$47,10,FALSE))</f>
        <v/>
      </c>
      <c r="AY136" s="158" t="str">
        <f>IF(AY135="","",VLOOKUP(AY135,'シフト記号表（従来型・ユニット型共通）'!$C$6:$L$47,10,FALSE))</f>
        <v/>
      </c>
      <c r="AZ136" s="159" t="str">
        <f>IF(AZ135="","",VLOOKUP(AZ135,'シフト記号表（従来型・ユニット型共通）'!$C$6:$L$47,10,FALSE))</f>
        <v/>
      </c>
      <c r="BA136" s="159" t="str">
        <f>IF(BA135="","",VLOOKUP(BA135,'シフト記号表（従来型・ユニット型共通）'!$C$6:$L$47,10,FALSE))</f>
        <v/>
      </c>
      <c r="BB136" s="1032">
        <f>IF($BE$3="４週",SUM(W136:AX136),IF($BE$3="暦月",SUM(W136:BA136),""))</f>
        <v>0</v>
      </c>
      <c r="BC136" s="1033"/>
      <c r="BD136" s="1034">
        <f>IF($BE$3="４週",BB136/4,IF($BE$3="暦月",(BB136/($BE$8/7)),""))</f>
        <v>0</v>
      </c>
      <c r="BE136" s="1033"/>
      <c r="BF136" s="1029"/>
      <c r="BG136" s="1030"/>
      <c r="BH136" s="1030"/>
      <c r="BI136" s="1030"/>
      <c r="BJ136" s="1031"/>
    </row>
    <row r="137" spans="2:62" ht="20.25" customHeight="1" x14ac:dyDescent="0.15">
      <c r="B137" s="1007">
        <f>B135+1</f>
        <v>61</v>
      </c>
      <c r="C137" s="1017"/>
      <c r="D137" s="1018"/>
      <c r="E137" s="153"/>
      <c r="F137" s="154"/>
      <c r="G137" s="153"/>
      <c r="H137" s="154"/>
      <c r="I137" s="1021"/>
      <c r="J137" s="1022"/>
      <c r="K137" s="1025"/>
      <c r="L137" s="1026"/>
      <c r="M137" s="1026"/>
      <c r="N137" s="1018"/>
      <c r="O137" s="986"/>
      <c r="P137" s="987"/>
      <c r="Q137" s="987"/>
      <c r="R137" s="987"/>
      <c r="S137" s="988"/>
      <c r="T137" s="173" t="s">
        <v>192</v>
      </c>
      <c r="V137" s="174"/>
      <c r="W137" s="166"/>
      <c r="X137" s="167"/>
      <c r="Y137" s="167"/>
      <c r="Z137" s="167"/>
      <c r="AA137" s="167"/>
      <c r="AB137" s="167"/>
      <c r="AC137" s="168"/>
      <c r="AD137" s="166"/>
      <c r="AE137" s="167"/>
      <c r="AF137" s="167"/>
      <c r="AG137" s="167"/>
      <c r="AH137" s="167"/>
      <c r="AI137" s="167"/>
      <c r="AJ137" s="168"/>
      <c r="AK137" s="166"/>
      <c r="AL137" s="167"/>
      <c r="AM137" s="167"/>
      <c r="AN137" s="167"/>
      <c r="AO137" s="167"/>
      <c r="AP137" s="167"/>
      <c r="AQ137" s="168"/>
      <c r="AR137" s="166"/>
      <c r="AS137" s="167"/>
      <c r="AT137" s="167"/>
      <c r="AU137" s="167"/>
      <c r="AV137" s="167"/>
      <c r="AW137" s="167"/>
      <c r="AX137" s="168"/>
      <c r="AY137" s="166"/>
      <c r="AZ137" s="167"/>
      <c r="BA137" s="169"/>
      <c r="BB137" s="992"/>
      <c r="BC137" s="993"/>
      <c r="BD137" s="994"/>
      <c r="BE137" s="995"/>
      <c r="BF137" s="996"/>
      <c r="BG137" s="997"/>
      <c r="BH137" s="997"/>
      <c r="BI137" s="997"/>
      <c r="BJ137" s="998"/>
    </row>
    <row r="138" spans="2:62" ht="20.25" customHeight="1" x14ac:dyDescent="0.15">
      <c r="B138" s="1035"/>
      <c r="C138" s="1038"/>
      <c r="D138" s="1039"/>
      <c r="E138" s="175"/>
      <c r="F138" s="176">
        <f>C137</f>
        <v>0</v>
      </c>
      <c r="G138" s="175"/>
      <c r="H138" s="176">
        <f>I137</f>
        <v>0</v>
      </c>
      <c r="I138" s="1040"/>
      <c r="J138" s="1041"/>
      <c r="K138" s="1042"/>
      <c r="L138" s="1043"/>
      <c r="M138" s="1043"/>
      <c r="N138" s="1039"/>
      <c r="O138" s="986"/>
      <c r="P138" s="987"/>
      <c r="Q138" s="987"/>
      <c r="R138" s="987"/>
      <c r="S138" s="988"/>
      <c r="T138" s="170" t="s">
        <v>195</v>
      </c>
      <c r="U138" s="171"/>
      <c r="V138" s="172"/>
      <c r="W138" s="158" t="str">
        <f>IF(W137="","",VLOOKUP(W137,'シフト記号表（従来型・ユニット型共通）'!$C$6:$L$47,10,FALSE))</f>
        <v/>
      </c>
      <c r="X138" s="159" t="str">
        <f>IF(X137="","",VLOOKUP(X137,'シフト記号表（従来型・ユニット型共通）'!$C$6:$L$47,10,FALSE))</f>
        <v/>
      </c>
      <c r="Y138" s="159" t="str">
        <f>IF(Y137="","",VLOOKUP(Y137,'シフト記号表（従来型・ユニット型共通）'!$C$6:$L$47,10,FALSE))</f>
        <v/>
      </c>
      <c r="Z138" s="159" t="str">
        <f>IF(Z137="","",VLOOKUP(Z137,'シフト記号表（従来型・ユニット型共通）'!$C$6:$L$47,10,FALSE))</f>
        <v/>
      </c>
      <c r="AA138" s="159" t="str">
        <f>IF(AA137="","",VLOOKUP(AA137,'シフト記号表（従来型・ユニット型共通）'!$C$6:$L$47,10,FALSE))</f>
        <v/>
      </c>
      <c r="AB138" s="159" t="str">
        <f>IF(AB137="","",VLOOKUP(AB137,'シフト記号表（従来型・ユニット型共通）'!$C$6:$L$47,10,FALSE))</f>
        <v/>
      </c>
      <c r="AC138" s="160" t="str">
        <f>IF(AC137="","",VLOOKUP(AC137,'シフト記号表（従来型・ユニット型共通）'!$C$6:$L$47,10,FALSE))</f>
        <v/>
      </c>
      <c r="AD138" s="158" t="str">
        <f>IF(AD137="","",VLOOKUP(AD137,'シフト記号表（従来型・ユニット型共通）'!$C$6:$L$47,10,FALSE))</f>
        <v/>
      </c>
      <c r="AE138" s="159" t="str">
        <f>IF(AE137="","",VLOOKUP(AE137,'シフト記号表（従来型・ユニット型共通）'!$C$6:$L$47,10,FALSE))</f>
        <v/>
      </c>
      <c r="AF138" s="159" t="str">
        <f>IF(AF137="","",VLOOKUP(AF137,'シフト記号表（従来型・ユニット型共通）'!$C$6:$L$47,10,FALSE))</f>
        <v/>
      </c>
      <c r="AG138" s="159" t="str">
        <f>IF(AG137="","",VLOOKUP(AG137,'シフト記号表（従来型・ユニット型共通）'!$C$6:$L$47,10,FALSE))</f>
        <v/>
      </c>
      <c r="AH138" s="159" t="str">
        <f>IF(AH137="","",VLOOKUP(AH137,'シフト記号表（従来型・ユニット型共通）'!$C$6:$L$47,10,FALSE))</f>
        <v/>
      </c>
      <c r="AI138" s="159" t="str">
        <f>IF(AI137="","",VLOOKUP(AI137,'シフト記号表（従来型・ユニット型共通）'!$C$6:$L$47,10,FALSE))</f>
        <v/>
      </c>
      <c r="AJ138" s="160" t="str">
        <f>IF(AJ137="","",VLOOKUP(AJ137,'シフト記号表（従来型・ユニット型共通）'!$C$6:$L$47,10,FALSE))</f>
        <v/>
      </c>
      <c r="AK138" s="158" t="str">
        <f>IF(AK137="","",VLOOKUP(AK137,'シフト記号表（従来型・ユニット型共通）'!$C$6:$L$47,10,FALSE))</f>
        <v/>
      </c>
      <c r="AL138" s="159" t="str">
        <f>IF(AL137="","",VLOOKUP(AL137,'シフト記号表（従来型・ユニット型共通）'!$C$6:$L$47,10,FALSE))</f>
        <v/>
      </c>
      <c r="AM138" s="159" t="str">
        <f>IF(AM137="","",VLOOKUP(AM137,'シフト記号表（従来型・ユニット型共通）'!$C$6:$L$47,10,FALSE))</f>
        <v/>
      </c>
      <c r="AN138" s="159" t="str">
        <f>IF(AN137="","",VLOOKUP(AN137,'シフト記号表（従来型・ユニット型共通）'!$C$6:$L$47,10,FALSE))</f>
        <v/>
      </c>
      <c r="AO138" s="159" t="str">
        <f>IF(AO137="","",VLOOKUP(AO137,'シフト記号表（従来型・ユニット型共通）'!$C$6:$L$47,10,FALSE))</f>
        <v/>
      </c>
      <c r="AP138" s="159" t="str">
        <f>IF(AP137="","",VLOOKUP(AP137,'シフト記号表（従来型・ユニット型共通）'!$C$6:$L$47,10,FALSE))</f>
        <v/>
      </c>
      <c r="AQ138" s="160" t="str">
        <f>IF(AQ137="","",VLOOKUP(AQ137,'シフト記号表（従来型・ユニット型共通）'!$C$6:$L$47,10,FALSE))</f>
        <v/>
      </c>
      <c r="AR138" s="158" t="str">
        <f>IF(AR137="","",VLOOKUP(AR137,'シフト記号表（従来型・ユニット型共通）'!$C$6:$L$47,10,FALSE))</f>
        <v/>
      </c>
      <c r="AS138" s="159" t="str">
        <f>IF(AS137="","",VLOOKUP(AS137,'シフト記号表（従来型・ユニット型共通）'!$C$6:$L$47,10,FALSE))</f>
        <v/>
      </c>
      <c r="AT138" s="159" t="str">
        <f>IF(AT137="","",VLOOKUP(AT137,'シフト記号表（従来型・ユニット型共通）'!$C$6:$L$47,10,FALSE))</f>
        <v/>
      </c>
      <c r="AU138" s="159" t="str">
        <f>IF(AU137="","",VLOOKUP(AU137,'シフト記号表（従来型・ユニット型共通）'!$C$6:$L$47,10,FALSE))</f>
        <v/>
      </c>
      <c r="AV138" s="159" t="str">
        <f>IF(AV137="","",VLOOKUP(AV137,'シフト記号表（従来型・ユニット型共通）'!$C$6:$L$47,10,FALSE))</f>
        <v/>
      </c>
      <c r="AW138" s="159" t="str">
        <f>IF(AW137="","",VLOOKUP(AW137,'シフト記号表（従来型・ユニット型共通）'!$C$6:$L$47,10,FALSE))</f>
        <v/>
      </c>
      <c r="AX138" s="160" t="str">
        <f>IF(AX137="","",VLOOKUP(AX137,'シフト記号表（従来型・ユニット型共通）'!$C$6:$L$47,10,FALSE))</f>
        <v/>
      </c>
      <c r="AY138" s="158" t="str">
        <f>IF(AY137="","",VLOOKUP(AY137,'シフト記号表（従来型・ユニット型共通）'!$C$6:$L$47,10,FALSE))</f>
        <v/>
      </c>
      <c r="AZ138" s="159" t="str">
        <f>IF(AZ137="","",VLOOKUP(AZ137,'シフト記号表（従来型・ユニット型共通）'!$C$6:$L$47,10,FALSE))</f>
        <v/>
      </c>
      <c r="BA138" s="159" t="str">
        <f>IF(BA137="","",VLOOKUP(BA137,'シフト記号表（従来型・ユニット型共通）'!$C$6:$L$47,10,FALSE))</f>
        <v/>
      </c>
      <c r="BB138" s="1032">
        <f>IF($BE$3="４週",SUM(W138:AX138),IF($BE$3="暦月",SUM(W138:BA138),""))</f>
        <v>0</v>
      </c>
      <c r="BC138" s="1033"/>
      <c r="BD138" s="1034">
        <f>IF($BE$3="４週",BB138/4,IF($BE$3="暦月",(BB138/($BE$8/7)),""))</f>
        <v>0</v>
      </c>
      <c r="BE138" s="1033"/>
      <c r="BF138" s="1029"/>
      <c r="BG138" s="1030"/>
      <c r="BH138" s="1030"/>
      <c r="BI138" s="1030"/>
      <c r="BJ138" s="1031"/>
    </row>
    <row r="139" spans="2:62" ht="20.25" customHeight="1" x14ac:dyDescent="0.15">
      <c r="B139" s="1007">
        <f>B137+1</f>
        <v>62</v>
      </c>
      <c r="C139" s="1017"/>
      <c r="D139" s="1018"/>
      <c r="E139" s="153"/>
      <c r="F139" s="154"/>
      <c r="G139" s="153"/>
      <c r="H139" s="154"/>
      <c r="I139" s="1021"/>
      <c r="J139" s="1022"/>
      <c r="K139" s="1025"/>
      <c r="L139" s="1026"/>
      <c r="M139" s="1026"/>
      <c r="N139" s="1018"/>
      <c r="O139" s="986"/>
      <c r="P139" s="987"/>
      <c r="Q139" s="987"/>
      <c r="R139" s="987"/>
      <c r="S139" s="988"/>
      <c r="T139" s="173" t="s">
        <v>192</v>
      </c>
      <c r="V139" s="174"/>
      <c r="W139" s="166"/>
      <c r="X139" s="167"/>
      <c r="Y139" s="167"/>
      <c r="Z139" s="167"/>
      <c r="AA139" s="167"/>
      <c r="AB139" s="167"/>
      <c r="AC139" s="168"/>
      <c r="AD139" s="166"/>
      <c r="AE139" s="167"/>
      <c r="AF139" s="167"/>
      <c r="AG139" s="167"/>
      <c r="AH139" s="167"/>
      <c r="AI139" s="167"/>
      <c r="AJ139" s="168"/>
      <c r="AK139" s="166"/>
      <c r="AL139" s="167"/>
      <c r="AM139" s="167"/>
      <c r="AN139" s="167"/>
      <c r="AO139" s="167"/>
      <c r="AP139" s="167"/>
      <c r="AQ139" s="168"/>
      <c r="AR139" s="166"/>
      <c r="AS139" s="167"/>
      <c r="AT139" s="167"/>
      <c r="AU139" s="167"/>
      <c r="AV139" s="167"/>
      <c r="AW139" s="167"/>
      <c r="AX139" s="168"/>
      <c r="AY139" s="166"/>
      <c r="AZ139" s="167"/>
      <c r="BA139" s="169"/>
      <c r="BB139" s="992"/>
      <c r="BC139" s="993"/>
      <c r="BD139" s="994"/>
      <c r="BE139" s="995"/>
      <c r="BF139" s="996"/>
      <c r="BG139" s="997"/>
      <c r="BH139" s="997"/>
      <c r="BI139" s="997"/>
      <c r="BJ139" s="998"/>
    </row>
    <row r="140" spans="2:62" ht="20.25" customHeight="1" x14ac:dyDescent="0.15">
      <c r="B140" s="1035"/>
      <c r="C140" s="1038"/>
      <c r="D140" s="1039"/>
      <c r="E140" s="175"/>
      <c r="F140" s="176">
        <f>C139</f>
        <v>0</v>
      </c>
      <c r="G140" s="175"/>
      <c r="H140" s="176">
        <f>I139</f>
        <v>0</v>
      </c>
      <c r="I140" s="1040"/>
      <c r="J140" s="1041"/>
      <c r="K140" s="1042"/>
      <c r="L140" s="1043"/>
      <c r="M140" s="1043"/>
      <c r="N140" s="1039"/>
      <c r="O140" s="986"/>
      <c r="P140" s="987"/>
      <c r="Q140" s="987"/>
      <c r="R140" s="987"/>
      <c r="S140" s="988"/>
      <c r="T140" s="170" t="s">
        <v>195</v>
      </c>
      <c r="U140" s="171"/>
      <c r="V140" s="172"/>
      <c r="W140" s="158" t="str">
        <f>IF(W139="","",VLOOKUP(W139,'シフト記号表（従来型・ユニット型共通）'!$C$6:$L$47,10,FALSE))</f>
        <v/>
      </c>
      <c r="X140" s="159" t="str">
        <f>IF(X139="","",VLOOKUP(X139,'シフト記号表（従来型・ユニット型共通）'!$C$6:$L$47,10,FALSE))</f>
        <v/>
      </c>
      <c r="Y140" s="159" t="str">
        <f>IF(Y139="","",VLOOKUP(Y139,'シフト記号表（従来型・ユニット型共通）'!$C$6:$L$47,10,FALSE))</f>
        <v/>
      </c>
      <c r="Z140" s="159" t="str">
        <f>IF(Z139="","",VLOOKUP(Z139,'シフト記号表（従来型・ユニット型共通）'!$C$6:$L$47,10,FALSE))</f>
        <v/>
      </c>
      <c r="AA140" s="159" t="str">
        <f>IF(AA139="","",VLOOKUP(AA139,'シフト記号表（従来型・ユニット型共通）'!$C$6:$L$47,10,FALSE))</f>
        <v/>
      </c>
      <c r="AB140" s="159" t="str">
        <f>IF(AB139="","",VLOOKUP(AB139,'シフト記号表（従来型・ユニット型共通）'!$C$6:$L$47,10,FALSE))</f>
        <v/>
      </c>
      <c r="AC140" s="160" t="str">
        <f>IF(AC139="","",VLOOKUP(AC139,'シフト記号表（従来型・ユニット型共通）'!$C$6:$L$47,10,FALSE))</f>
        <v/>
      </c>
      <c r="AD140" s="158" t="str">
        <f>IF(AD139="","",VLOOKUP(AD139,'シフト記号表（従来型・ユニット型共通）'!$C$6:$L$47,10,FALSE))</f>
        <v/>
      </c>
      <c r="AE140" s="159" t="str">
        <f>IF(AE139="","",VLOOKUP(AE139,'シフト記号表（従来型・ユニット型共通）'!$C$6:$L$47,10,FALSE))</f>
        <v/>
      </c>
      <c r="AF140" s="159" t="str">
        <f>IF(AF139="","",VLOOKUP(AF139,'シフト記号表（従来型・ユニット型共通）'!$C$6:$L$47,10,FALSE))</f>
        <v/>
      </c>
      <c r="AG140" s="159" t="str">
        <f>IF(AG139="","",VLOOKUP(AG139,'シフト記号表（従来型・ユニット型共通）'!$C$6:$L$47,10,FALSE))</f>
        <v/>
      </c>
      <c r="AH140" s="159" t="str">
        <f>IF(AH139="","",VLOOKUP(AH139,'シフト記号表（従来型・ユニット型共通）'!$C$6:$L$47,10,FALSE))</f>
        <v/>
      </c>
      <c r="AI140" s="159" t="str">
        <f>IF(AI139="","",VLOOKUP(AI139,'シフト記号表（従来型・ユニット型共通）'!$C$6:$L$47,10,FALSE))</f>
        <v/>
      </c>
      <c r="AJ140" s="160" t="str">
        <f>IF(AJ139="","",VLOOKUP(AJ139,'シフト記号表（従来型・ユニット型共通）'!$C$6:$L$47,10,FALSE))</f>
        <v/>
      </c>
      <c r="AK140" s="158" t="str">
        <f>IF(AK139="","",VLOOKUP(AK139,'シフト記号表（従来型・ユニット型共通）'!$C$6:$L$47,10,FALSE))</f>
        <v/>
      </c>
      <c r="AL140" s="159" t="str">
        <f>IF(AL139="","",VLOOKUP(AL139,'シフト記号表（従来型・ユニット型共通）'!$C$6:$L$47,10,FALSE))</f>
        <v/>
      </c>
      <c r="AM140" s="159" t="str">
        <f>IF(AM139="","",VLOOKUP(AM139,'シフト記号表（従来型・ユニット型共通）'!$C$6:$L$47,10,FALSE))</f>
        <v/>
      </c>
      <c r="AN140" s="159" t="str">
        <f>IF(AN139="","",VLOOKUP(AN139,'シフト記号表（従来型・ユニット型共通）'!$C$6:$L$47,10,FALSE))</f>
        <v/>
      </c>
      <c r="AO140" s="159" t="str">
        <f>IF(AO139="","",VLOOKUP(AO139,'シフト記号表（従来型・ユニット型共通）'!$C$6:$L$47,10,FALSE))</f>
        <v/>
      </c>
      <c r="AP140" s="159" t="str">
        <f>IF(AP139="","",VLOOKUP(AP139,'シフト記号表（従来型・ユニット型共通）'!$C$6:$L$47,10,FALSE))</f>
        <v/>
      </c>
      <c r="AQ140" s="160" t="str">
        <f>IF(AQ139="","",VLOOKUP(AQ139,'シフト記号表（従来型・ユニット型共通）'!$C$6:$L$47,10,FALSE))</f>
        <v/>
      </c>
      <c r="AR140" s="158" t="str">
        <f>IF(AR139="","",VLOOKUP(AR139,'シフト記号表（従来型・ユニット型共通）'!$C$6:$L$47,10,FALSE))</f>
        <v/>
      </c>
      <c r="AS140" s="159" t="str">
        <f>IF(AS139="","",VLOOKUP(AS139,'シフト記号表（従来型・ユニット型共通）'!$C$6:$L$47,10,FALSE))</f>
        <v/>
      </c>
      <c r="AT140" s="159" t="str">
        <f>IF(AT139="","",VLOOKUP(AT139,'シフト記号表（従来型・ユニット型共通）'!$C$6:$L$47,10,FALSE))</f>
        <v/>
      </c>
      <c r="AU140" s="159" t="str">
        <f>IF(AU139="","",VLOOKUP(AU139,'シフト記号表（従来型・ユニット型共通）'!$C$6:$L$47,10,FALSE))</f>
        <v/>
      </c>
      <c r="AV140" s="159" t="str">
        <f>IF(AV139="","",VLOOKUP(AV139,'シフト記号表（従来型・ユニット型共通）'!$C$6:$L$47,10,FALSE))</f>
        <v/>
      </c>
      <c r="AW140" s="159" t="str">
        <f>IF(AW139="","",VLOOKUP(AW139,'シフト記号表（従来型・ユニット型共通）'!$C$6:$L$47,10,FALSE))</f>
        <v/>
      </c>
      <c r="AX140" s="160" t="str">
        <f>IF(AX139="","",VLOOKUP(AX139,'シフト記号表（従来型・ユニット型共通）'!$C$6:$L$47,10,FALSE))</f>
        <v/>
      </c>
      <c r="AY140" s="158" t="str">
        <f>IF(AY139="","",VLOOKUP(AY139,'シフト記号表（従来型・ユニット型共通）'!$C$6:$L$47,10,FALSE))</f>
        <v/>
      </c>
      <c r="AZ140" s="159" t="str">
        <f>IF(AZ139="","",VLOOKUP(AZ139,'シフト記号表（従来型・ユニット型共通）'!$C$6:$L$47,10,FALSE))</f>
        <v/>
      </c>
      <c r="BA140" s="159" t="str">
        <f>IF(BA139="","",VLOOKUP(BA139,'シフト記号表（従来型・ユニット型共通）'!$C$6:$L$47,10,FALSE))</f>
        <v/>
      </c>
      <c r="BB140" s="1032">
        <f>IF($BE$3="４週",SUM(W140:AX140),IF($BE$3="暦月",SUM(W140:BA140),""))</f>
        <v>0</v>
      </c>
      <c r="BC140" s="1033"/>
      <c r="BD140" s="1034">
        <f>IF($BE$3="４週",BB140/4,IF($BE$3="暦月",(BB140/($BE$8/7)),""))</f>
        <v>0</v>
      </c>
      <c r="BE140" s="1033"/>
      <c r="BF140" s="1029"/>
      <c r="BG140" s="1030"/>
      <c r="BH140" s="1030"/>
      <c r="BI140" s="1030"/>
      <c r="BJ140" s="1031"/>
    </row>
    <row r="141" spans="2:62" ht="20.25" customHeight="1" x14ac:dyDescent="0.15">
      <c r="B141" s="1007">
        <f>B139+1</f>
        <v>63</v>
      </c>
      <c r="C141" s="1017"/>
      <c r="D141" s="1018"/>
      <c r="E141" s="153"/>
      <c r="F141" s="154"/>
      <c r="G141" s="153"/>
      <c r="H141" s="154"/>
      <c r="I141" s="1021"/>
      <c r="J141" s="1022"/>
      <c r="K141" s="1025"/>
      <c r="L141" s="1026"/>
      <c r="M141" s="1026"/>
      <c r="N141" s="1018"/>
      <c r="O141" s="986"/>
      <c r="P141" s="987"/>
      <c r="Q141" s="987"/>
      <c r="R141" s="987"/>
      <c r="S141" s="988"/>
      <c r="T141" s="173" t="s">
        <v>192</v>
      </c>
      <c r="V141" s="174"/>
      <c r="W141" s="166"/>
      <c r="X141" s="167"/>
      <c r="Y141" s="167"/>
      <c r="Z141" s="167"/>
      <c r="AA141" s="167"/>
      <c r="AB141" s="167"/>
      <c r="AC141" s="168"/>
      <c r="AD141" s="166"/>
      <c r="AE141" s="167"/>
      <c r="AF141" s="167"/>
      <c r="AG141" s="167"/>
      <c r="AH141" s="167"/>
      <c r="AI141" s="167"/>
      <c r="AJ141" s="168"/>
      <c r="AK141" s="166"/>
      <c r="AL141" s="167"/>
      <c r="AM141" s="167"/>
      <c r="AN141" s="167"/>
      <c r="AO141" s="167"/>
      <c r="AP141" s="167"/>
      <c r="AQ141" s="168"/>
      <c r="AR141" s="166"/>
      <c r="AS141" s="167"/>
      <c r="AT141" s="167"/>
      <c r="AU141" s="167"/>
      <c r="AV141" s="167"/>
      <c r="AW141" s="167"/>
      <c r="AX141" s="168"/>
      <c r="AY141" s="166"/>
      <c r="AZ141" s="167"/>
      <c r="BA141" s="169"/>
      <c r="BB141" s="992"/>
      <c r="BC141" s="993"/>
      <c r="BD141" s="994"/>
      <c r="BE141" s="995"/>
      <c r="BF141" s="996"/>
      <c r="BG141" s="997"/>
      <c r="BH141" s="997"/>
      <c r="BI141" s="997"/>
      <c r="BJ141" s="998"/>
    </row>
    <row r="142" spans="2:62" ht="20.25" customHeight="1" x14ac:dyDescent="0.15">
      <c r="B142" s="1035"/>
      <c r="C142" s="1038"/>
      <c r="D142" s="1039"/>
      <c r="E142" s="175"/>
      <c r="F142" s="176">
        <f>C141</f>
        <v>0</v>
      </c>
      <c r="G142" s="175"/>
      <c r="H142" s="176">
        <f>I141</f>
        <v>0</v>
      </c>
      <c r="I142" s="1040"/>
      <c r="J142" s="1041"/>
      <c r="K142" s="1042"/>
      <c r="L142" s="1043"/>
      <c r="M142" s="1043"/>
      <c r="N142" s="1039"/>
      <c r="O142" s="986"/>
      <c r="P142" s="987"/>
      <c r="Q142" s="987"/>
      <c r="R142" s="987"/>
      <c r="S142" s="988"/>
      <c r="T142" s="170" t="s">
        <v>195</v>
      </c>
      <c r="U142" s="171"/>
      <c r="V142" s="172"/>
      <c r="W142" s="158" t="str">
        <f>IF(W141="","",VLOOKUP(W141,'シフト記号表（従来型・ユニット型共通）'!$C$6:$L$47,10,FALSE))</f>
        <v/>
      </c>
      <c r="X142" s="159" t="str">
        <f>IF(X141="","",VLOOKUP(X141,'シフト記号表（従来型・ユニット型共通）'!$C$6:$L$47,10,FALSE))</f>
        <v/>
      </c>
      <c r="Y142" s="159" t="str">
        <f>IF(Y141="","",VLOOKUP(Y141,'シフト記号表（従来型・ユニット型共通）'!$C$6:$L$47,10,FALSE))</f>
        <v/>
      </c>
      <c r="Z142" s="159" t="str">
        <f>IF(Z141="","",VLOOKUP(Z141,'シフト記号表（従来型・ユニット型共通）'!$C$6:$L$47,10,FALSE))</f>
        <v/>
      </c>
      <c r="AA142" s="159" t="str">
        <f>IF(AA141="","",VLOOKUP(AA141,'シフト記号表（従来型・ユニット型共通）'!$C$6:$L$47,10,FALSE))</f>
        <v/>
      </c>
      <c r="AB142" s="159" t="str">
        <f>IF(AB141="","",VLOOKUP(AB141,'シフト記号表（従来型・ユニット型共通）'!$C$6:$L$47,10,FALSE))</f>
        <v/>
      </c>
      <c r="AC142" s="160" t="str">
        <f>IF(AC141="","",VLOOKUP(AC141,'シフト記号表（従来型・ユニット型共通）'!$C$6:$L$47,10,FALSE))</f>
        <v/>
      </c>
      <c r="AD142" s="158" t="str">
        <f>IF(AD141="","",VLOOKUP(AD141,'シフト記号表（従来型・ユニット型共通）'!$C$6:$L$47,10,FALSE))</f>
        <v/>
      </c>
      <c r="AE142" s="159" t="str">
        <f>IF(AE141="","",VLOOKUP(AE141,'シフト記号表（従来型・ユニット型共通）'!$C$6:$L$47,10,FALSE))</f>
        <v/>
      </c>
      <c r="AF142" s="159" t="str">
        <f>IF(AF141="","",VLOOKUP(AF141,'シフト記号表（従来型・ユニット型共通）'!$C$6:$L$47,10,FALSE))</f>
        <v/>
      </c>
      <c r="AG142" s="159" t="str">
        <f>IF(AG141="","",VLOOKUP(AG141,'シフト記号表（従来型・ユニット型共通）'!$C$6:$L$47,10,FALSE))</f>
        <v/>
      </c>
      <c r="AH142" s="159" t="str">
        <f>IF(AH141="","",VLOOKUP(AH141,'シフト記号表（従来型・ユニット型共通）'!$C$6:$L$47,10,FALSE))</f>
        <v/>
      </c>
      <c r="AI142" s="159" t="str">
        <f>IF(AI141="","",VLOOKUP(AI141,'シフト記号表（従来型・ユニット型共通）'!$C$6:$L$47,10,FALSE))</f>
        <v/>
      </c>
      <c r="AJ142" s="160" t="str">
        <f>IF(AJ141="","",VLOOKUP(AJ141,'シフト記号表（従来型・ユニット型共通）'!$C$6:$L$47,10,FALSE))</f>
        <v/>
      </c>
      <c r="AK142" s="158" t="str">
        <f>IF(AK141="","",VLOOKUP(AK141,'シフト記号表（従来型・ユニット型共通）'!$C$6:$L$47,10,FALSE))</f>
        <v/>
      </c>
      <c r="AL142" s="159" t="str">
        <f>IF(AL141="","",VLOOKUP(AL141,'シフト記号表（従来型・ユニット型共通）'!$C$6:$L$47,10,FALSE))</f>
        <v/>
      </c>
      <c r="AM142" s="159" t="str">
        <f>IF(AM141="","",VLOOKUP(AM141,'シフト記号表（従来型・ユニット型共通）'!$C$6:$L$47,10,FALSE))</f>
        <v/>
      </c>
      <c r="AN142" s="159" t="str">
        <f>IF(AN141="","",VLOOKUP(AN141,'シフト記号表（従来型・ユニット型共通）'!$C$6:$L$47,10,FALSE))</f>
        <v/>
      </c>
      <c r="AO142" s="159" t="str">
        <f>IF(AO141="","",VLOOKUP(AO141,'シフト記号表（従来型・ユニット型共通）'!$C$6:$L$47,10,FALSE))</f>
        <v/>
      </c>
      <c r="AP142" s="159" t="str">
        <f>IF(AP141="","",VLOOKUP(AP141,'シフト記号表（従来型・ユニット型共通）'!$C$6:$L$47,10,FALSE))</f>
        <v/>
      </c>
      <c r="AQ142" s="160" t="str">
        <f>IF(AQ141="","",VLOOKUP(AQ141,'シフト記号表（従来型・ユニット型共通）'!$C$6:$L$47,10,FALSE))</f>
        <v/>
      </c>
      <c r="AR142" s="158" t="str">
        <f>IF(AR141="","",VLOOKUP(AR141,'シフト記号表（従来型・ユニット型共通）'!$C$6:$L$47,10,FALSE))</f>
        <v/>
      </c>
      <c r="AS142" s="159" t="str">
        <f>IF(AS141="","",VLOOKUP(AS141,'シフト記号表（従来型・ユニット型共通）'!$C$6:$L$47,10,FALSE))</f>
        <v/>
      </c>
      <c r="AT142" s="159" t="str">
        <f>IF(AT141="","",VLOOKUP(AT141,'シフト記号表（従来型・ユニット型共通）'!$C$6:$L$47,10,FALSE))</f>
        <v/>
      </c>
      <c r="AU142" s="159" t="str">
        <f>IF(AU141="","",VLOOKUP(AU141,'シフト記号表（従来型・ユニット型共通）'!$C$6:$L$47,10,FALSE))</f>
        <v/>
      </c>
      <c r="AV142" s="159" t="str">
        <f>IF(AV141="","",VLOOKUP(AV141,'シフト記号表（従来型・ユニット型共通）'!$C$6:$L$47,10,FALSE))</f>
        <v/>
      </c>
      <c r="AW142" s="159" t="str">
        <f>IF(AW141="","",VLOOKUP(AW141,'シフト記号表（従来型・ユニット型共通）'!$C$6:$L$47,10,FALSE))</f>
        <v/>
      </c>
      <c r="AX142" s="160" t="str">
        <f>IF(AX141="","",VLOOKUP(AX141,'シフト記号表（従来型・ユニット型共通）'!$C$6:$L$47,10,FALSE))</f>
        <v/>
      </c>
      <c r="AY142" s="158" t="str">
        <f>IF(AY141="","",VLOOKUP(AY141,'シフト記号表（従来型・ユニット型共通）'!$C$6:$L$47,10,FALSE))</f>
        <v/>
      </c>
      <c r="AZ142" s="159" t="str">
        <f>IF(AZ141="","",VLOOKUP(AZ141,'シフト記号表（従来型・ユニット型共通）'!$C$6:$L$47,10,FALSE))</f>
        <v/>
      </c>
      <c r="BA142" s="159" t="str">
        <f>IF(BA141="","",VLOOKUP(BA141,'シフト記号表（従来型・ユニット型共通）'!$C$6:$L$47,10,FALSE))</f>
        <v/>
      </c>
      <c r="BB142" s="1032">
        <f>IF($BE$3="４週",SUM(W142:AX142),IF($BE$3="暦月",SUM(W142:BA142),""))</f>
        <v>0</v>
      </c>
      <c r="BC142" s="1033"/>
      <c r="BD142" s="1034">
        <f>IF($BE$3="４週",BB142/4,IF($BE$3="暦月",(BB142/($BE$8/7)),""))</f>
        <v>0</v>
      </c>
      <c r="BE142" s="1033"/>
      <c r="BF142" s="1029"/>
      <c r="BG142" s="1030"/>
      <c r="BH142" s="1030"/>
      <c r="BI142" s="1030"/>
      <c r="BJ142" s="1031"/>
    </row>
    <row r="143" spans="2:62" ht="20.25" customHeight="1" x14ac:dyDescent="0.15">
      <c r="B143" s="1007">
        <f>B141+1</f>
        <v>64</v>
      </c>
      <c r="C143" s="1017"/>
      <c r="D143" s="1018"/>
      <c r="E143" s="153"/>
      <c r="F143" s="154"/>
      <c r="G143" s="153"/>
      <c r="H143" s="154"/>
      <c r="I143" s="1021"/>
      <c r="J143" s="1022"/>
      <c r="K143" s="1025"/>
      <c r="L143" s="1026"/>
      <c r="M143" s="1026"/>
      <c r="N143" s="1018"/>
      <c r="O143" s="986"/>
      <c r="P143" s="987"/>
      <c r="Q143" s="987"/>
      <c r="R143" s="987"/>
      <c r="S143" s="988"/>
      <c r="T143" s="173" t="s">
        <v>192</v>
      </c>
      <c r="V143" s="174"/>
      <c r="W143" s="166"/>
      <c r="X143" s="167"/>
      <c r="Y143" s="167"/>
      <c r="Z143" s="167"/>
      <c r="AA143" s="167"/>
      <c r="AB143" s="167"/>
      <c r="AC143" s="168"/>
      <c r="AD143" s="166"/>
      <c r="AE143" s="167"/>
      <c r="AF143" s="167"/>
      <c r="AG143" s="167"/>
      <c r="AH143" s="167"/>
      <c r="AI143" s="167"/>
      <c r="AJ143" s="168"/>
      <c r="AK143" s="166"/>
      <c r="AL143" s="167"/>
      <c r="AM143" s="167"/>
      <c r="AN143" s="167"/>
      <c r="AO143" s="167"/>
      <c r="AP143" s="167"/>
      <c r="AQ143" s="168"/>
      <c r="AR143" s="166"/>
      <c r="AS143" s="167"/>
      <c r="AT143" s="167"/>
      <c r="AU143" s="167"/>
      <c r="AV143" s="167"/>
      <c r="AW143" s="167"/>
      <c r="AX143" s="168"/>
      <c r="AY143" s="166"/>
      <c r="AZ143" s="167"/>
      <c r="BA143" s="169"/>
      <c r="BB143" s="992"/>
      <c r="BC143" s="993"/>
      <c r="BD143" s="994"/>
      <c r="BE143" s="995"/>
      <c r="BF143" s="996"/>
      <c r="BG143" s="997"/>
      <c r="BH143" s="997"/>
      <c r="BI143" s="997"/>
      <c r="BJ143" s="998"/>
    </row>
    <row r="144" spans="2:62" ht="20.25" customHeight="1" x14ac:dyDescent="0.15">
      <c r="B144" s="1035"/>
      <c r="C144" s="1038"/>
      <c r="D144" s="1039"/>
      <c r="E144" s="175"/>
      <c r="F144" s="176">
        <f>C143</f>
        <v>0</v>
      </c>
      <c r="G144" s="175"/>
      <c r="H144" s="176">
        <f>I143</f>
        <v>0</v>
      </c>
      <c r="I144" s="1040"/>
      <c r="J144" s="1041"/>
      <c r="K144" s="1042"/>
      <c r="L144" s="1043"/>
      <c r="M144" s="1043"/>
      <c r="N144" s="1039"/>
      <c r="O144" s="986"/>
      <c r="P144" s="987"/>
      <c r="Q144" s="987"/>
      <c r="R144" s="987"/>
      <c r="S144" s="988"/>
      <c r="T144" s="170" t="s">
        <v>195</v>
      </c>
      <c r="U144" s="171"/>
      <c r="V144" s="172"/>
      <c r="W144" s="158" t="str">
        <f>IF(W143="","",VLOOKUP(W143,'シフト記号表（従来型・ユニット型共通）'!$C$6:$L$47,10,FALSE))</f>
        <v/>
      </c>
      <c r="X144" s="159" t="str">
        <f>IF(X143="","",VLOOKUP(X143,'シフト記号表（従来型・ユニット型共通）'!$C$6:$L$47,10,FALSE))</f>
        <v/>
      </c>
      <c r="Y144" s="159" t="str">
        <f>IF(Y143="","",VLOOKUP(Y143,'シフト記号表（従来型・ユニット型共通）'!$C$6:$L$47,10,FALSE))</f>
        <v/>
      </c>
      <c r="Z144" s="159" t="str">
        <f>IF(Z143="","",VLOOKUP(Z143,'シフト記号表（従来型・ユニット型共通）'!$C$6:$L$47,10,FALSE))</f>
        <v/>
      </c>
      <c r="AA144" s="159" t="str">
        <f>IF(AA143="","",VLOOKUP(AA143,'シフト記号表（従来型・ユニット型共通）'!$C$6:$L$47,10,FALSE))</f>
        <v/>
      </c>
      <c r="AB144" s="159" t="str">
        <f>IF(AB143="","",VLOOKUP(AB143,'シフト記号表（従来型・ユニット型共通）'!$C$6:$L$47,10,FALSE))</f>
        <v/>
      </c>
      <c r="AC144" s="160" t="str">
        <f>IF(AC143="","",VLOOKUP(AC143,'シフト記号表（従来型・ユニット型共通）'!$C$6:$L$47,10,FALSE))</f>
        <v/>
      </c>
      <c r="AD144" s="158" t="str">
        <f>IF(AD143="","",VLOOKUP(AD143,'シフト記号表（従来型・ユニット型共通）'!$C$6:$L$47,10,FALSE))</f>
        <v/>
      </c>
      <c r="AE144" s="159" t="str">
        <f>IF(AE143="","",VLOOKUP(AE143,'シフト記号表（従来型・ユニット型共通）'!$C$6:$L$47,10,FALSE))</f>
        <v/>
      </c>
      <c r="AF144" s="159" t="str">
        <f>IF(AF143="","",VLOOKUP(AF143,'シフト記号表（従来型・ユニット型共通）'!$C$6:$L$47,10,FALSE))</f>
        <v/>
      </c>
      <c r="AG144" s="159" t="str">
        <f>IF(AG143="","",VLOOKUP(AG143,'シフト記号表（従来型・ユニット型共通）'!$C$6:$L$47,10,FALSE))</f>
        <v/>
      </c>
      <c r="AH144" s="159" t="str">
        <f>IF(AH143="","",VLOOKUP(AH143,'シフト記号表（従来型・ユニット型共通）'!$C$6:$L$47,10,FALSE))</f>
        <v/>
      </c>
      <c r="AI144" s="159" t="str">
        <f>IF(AI143="","",VLOOKUP(AI143,'シフト記号表（従来型・ユニット型共通）'!$C$6:$L$47,10,FALSE))</f>
        <v/>
      </c>
      <c r="AJ144" s="160" t="str">
        <f>IF(AJ143="","",VLOOKUP(AJ143,'シフト記号表（従来型・ユニット型共通）'!$C$6:$L$47,10,FALSE))</f>
        <v/>
      </c>
      <c r="AK144" s="158" t="str">
        <f>IF(AK143="","",VLOOKUP(AK143,'シフト記号表（従来型・ユニット型共通）'!$C$6:$L$47,10,FALSE))</f>
        <v/>
      </c>
      <c r="AL144" s="159" t="str">
        <f>IF(AL143="","",VLOOKUP(AL143,'シフト記号表（従来型・ユニット型共通）'!$C$6:$L$47,10,FALSE))</f>
        <v/>
      </c>
      <c r="AM144" s="159" t="str">
        <f>IF(AM143="","",VLOOKUP(AM143,'シフト記号表（従来型・ユニット型共通）'!$C$6:$L$47,10,FALSE))</f>
        <v/>
      </c>
      <c r="AN144" s="159" t="str">
        <f>IF(AN143="","",VLOOKUP(AN143,'シフト記号表（従来型・ユニット型共通）'!$C$6:$L$47,10,FALSE))</f>
        <v/>
      </c>
      <c r="AO144" s="159" t="str">
        <f>IF(AO143="","",VLOOKUP(AO143,'シフト記号表（従来型・ユニット型共通）'!$C$6:$L$47,10,FALSE))</f>
        <v/>
      </c>
      <c r="AP144" s="159" t="str">
        <f>IF(AP143="","",VLOOKUP(AP143,'シフト記号表（従来型・ユニット型共通）'!$C$6:$L$47,10,FALSE))</f>
        <v/>
      </c>
      <c r="AQ144" s="160" t="str">
        <f>IF(AQ143="","",VLOOKUP(AQ143,'シフト記号表（従来型・ユニット型共通）'!$C$6:$L$47,10,FALSE))</f>
        <v/>
      </c>
      <c r="AR144" s="158" t="str">
        <f>IF(AR143="","",VLOOKUP(AR143,'シフト記号表（従来型・ユニット型共通）'!$C$6:$L$47,10,FALSE))</f>
        <v/>
      </c>
      <c r="AS144" s="159" t="str">
        <f>IF(AS143="","",VLOOKUP(AS143,'シフト記号表（従来型・ユニット型共通）'!$C$6:$L$47,10,FALSE))</f>
        <v/>
      </c>
      <c r="AT144" s="159" t="str">
        <f>IF(AT143="","",VLOOKUP(AT143,'シフト記号表（従来型・ユニット型共通）'!$C$6:$L$47,10,FALSE))</f>
        <v/>
      </c>
      <c r="AU144" s="159" t="str">
        <f>IF(AU143="","",VLOOKUP(AU143,'シフト記号表（従来型・ユニット型共通）'!$C$6:$L$47,10,FALSE))</f>
        <v/>
      </c>
      <c r="AV144" s="159" t="str">
        <f>IF(AV143="","",VLOOKUP(AV143,'シフト記号表（従来型・ユニット型共通）'!$C$6:$L$47,10,FALSE))</f>
        <v/>
      </c>
      <c r="AW144" s="159" t="str">
        <f>IF(AW143="","",VLOOKUP(AW143,'シフト記号表（従来型・ユニット型共通）'!$C$6:$L$47,10,FALSE))</f>
        <v/>
      </c>
      <c r="AX144" s="160" t="str">
        <f>IF(AX143="","",VLOOKUP(AX143,'シフト記号表（従来型・ユニット型共通）'!$C$6:$L$47,10,FALSE))</f>
        <v/>
      </c>
      <c r="AY144" s="158" t="str">
        <f>IF(AY143="","",VLOOKUP(AY143,'シフト記号表（従来型・ユニット型共通）'!$C$6:$L$47,10,FALSE))</f>
        <v/>
      </c>
      <c r="AZ144" s="159" t="str">
        <f>IF(AZ143="","",VLOOKUP(AZ143,'シフト記号表（従来型・ユニット型共通）'!$C$6:$L$47,10,FALSE))</f>
        <v/>
      </c>
      <c r="BA144" s="159" t="str">
        <f>IF(BA143="","",VLOOKUP(BA143,'シフト記号表（従来型・ユニット型共通）'!$C$6:$L$47,10,FALSE))</f>
        <v/>
      </c>
      <c r="BB144" s="1032">
        <f>IF($BE$3="４週",SUM(W144:AX144),IF($BE$3="暦月",SUM(W144:BA144),""))</f>
        <v>0</v>
      </c>
      <c r="BC144" s="1033"/>
      <c r="BD144" s="1034">
        <f>IF($BE$3="４週",BB144/4,IF($BE$3="暦月",(BB144/($BE$8/7)),""))</f>
        <v>0</v>
      </c>
      <c r="BE144" s="1033"/>
      <c r="BF144" s="1029"/>
      <c r="BG144" s="1030"/>
      <c r="BH144" s="1030"/>
      <c r="BI144" s="1030"/>
      <c r="BJ144" s="1031"/>
    </row>
    <row r="145" spans="2:62" ht="20.25" customHeight="1" x14ac:dyDescent="0.15">
      <c r="B145" s="1007">
        <f>B143+1</f>
        <v>65</v>
      </c>
      <c r="C145" s="1017"/>
      <c r="D145" s="1018"/>
      <c r="E145" s="153"/>
      <c r="F145" s="154"/>
      <c r="G145" s="153"/>
      <c r="H145" s="154"/>
      <c r="I145" s="1021"/>
      <c r="J145" s="1022"/>
      <c r="K145" s="1025"/>
      <c r="L145" s="1026"/>
      <c r="M145" s="1026"/>
      <c r="N145" s="1018"/>
      <c r="O145" s="986"/>
      <c r="P145" s="987"/>
      <c r="Q145" s="987"/>
      <c r="R145" s="987"/>
      <c r="S145" s="988"/>
      <c r="T145" s="173" t="s">
        <v>192</v>
      </c>
      <c r="V145" s="174"/>
      <c r="W145" s="166"/>
      <c r="X145" s="167"/>
      <c r="Y145" s="167"/>
      <c r="Z145" s="167"/>
      <c r="AA145" s="167"/>
      <c r="AB145" s="167"/>
      <c r="AC145" s="168"/>
      <c r="AD145" s="166"/>
      <c r="AE145" s="167"/>
      <c r="AF145" s="167"/>
      <c r="AG145" s="167"/>
      <c r="AH145" s="167"/>
      <c r="AI145" s="167"/>
      <c r="AJ145" s="168"/>
      <c r="AK145" s="166"/>
      <c r="AL145" s="167"/>
      <c r="AM145" s="167"/>
      <c r="AN145" s="167"/>
      <c r="AO145" s="167"/>
      <c r="AP145" s="167"/>
      <c r="AQ145" s="168"/>
      <c r="AR145" s="166"/>
      <c r="AS145" s="167"/>
      <c r="AT145" s="167"/>
      <c r="AU145" s="167"/>
      <c r="AV145" s="167"/>
      <c r="AW145" s="167"/>
      <c r="AX145" s="168"/>
      <c r="AY145" s="166"/>
      <c r="AZ145" s="167"/>
      <c r="BA145" s="169"/>
      <c r="BB145" s="992"/>
      <c r="BC145" s="993"/>
      <c r="BD145" s="994"/>
      <c r="BE145" s="995"/>
      <c r="BF145" s="996"/>
      <c r="BG145" s="997"/>
      <c r="BH145" s="997"/>
      <c r="BI145" s="997"/>
      <c r="BJ145" s="998"/>
    </row>
    <row r="146" spans="2:62" ht="20.25" customHeight="1" x14ac:dyDescent="0.15">
      <c r="B146" s="1035"/>
      <c r="C146" s="1038"/>
      <c r="D146" s="1039"/>
      <c r="E146" s="175"/>
      <c r="F146" s="176">
        <f>C145</f>
        <v>0</v>
      </c>
      <c r="G146" s="175"/>
      <c r="H146" s="176">
        <f>I145</f>
        <v>0</v>
      </c>
      <c r="I146" s="1040"/>
      <c r="J146" s="1041"/>
      <c r="K146" s="1042"/>
      <c r="L146" s="1043"/>
      <c r="M146" s="1043"/>
      <c r="N146" s="1039"/>
      <c r="O146" s="986"/>
      <c r="P146" s="987"/>
      <c r="Q146" s="987"/>
      <c r="R146" s="987"/>
      <c r="S146" s="988"/>
      <c r="T146" s="170" t="s">
        <v>195</v>
      </c>
      <c r="U146" s="171"/>
      <c r="V146" s="172"/>
      <c r="W146" s="158" t="str">
        <f>IF(W145="","",VLOOKUP(W145,'シフト記号表（従来型・ユニット型共通）'!$C$6:$L$47,10,FALSE))</f>
        <v/>
      </c>
      <c r="X146" s="159" t="str">
        <f>IF(X145="","",VLOOKUP(X145,'シフト記号表（従来型・ユニット型共通）'!$C$6:$L$47,10,FALSE))</f>
        <v/>
      </c>
      <c r="Y146" s="159" t="str">
        <f>IF(Y145="","",VLOOKUP(Y145,'シフト記号表（従来型・ユニット型共通）'!$C$6:$L$47,10,FALSE))</f>
        <v/>
      </c>
      <c r="Z146" s="159" t="str">
        <f>IF(Z145="","",VLOOKUP(Z145,'シフト記号表（従来型・ユニット型共通）'!$C$6:$L$47,10,FALSE))</f>
        <v/>
      </c>
      <c r="AA146" s="159" t="str">
        <f>IF(AA145="","",VLOOKUP(AA145,'シフト記号表（従来型・ユニット型共通）'!$C$6:$L$47,10,FALSE))</f>
        <v/>
      </c>
      <c r="AB146" s="159" t="str">
        <f>IF(AB145="","",VLOOKUP(AB145,'シフト記号表（従来型・ユニット型共通）'!$C$6:$L$47,10,FALSE))</f>
        <v/>
      </c>
      <c r="AC146" s="160" t="str">
        <f>IF(AC145="","",VLOOKUP(AC145,'シフト記号表（従来型・ユニット型共通）'!$C$6:$L$47,10,FALSE))</f>
        <v/>
      </c>
      <c r="AD146" s="158" t="str">
        <f>IF(AD145="","",VLOOKUP(AD145,'シフト記号表（従来型・ユニット型共通）'!$C$6:$L$47,10,FALSE))</f>
        <v/>
      </c>
      <c r="AE146" s="159" t="str">
        <f>IF(AE145="","",VLOOKUP(AE145,'シフト記号表（従来型・ユニット型共通）'!$C$6:$L$47,10,FALSE))</f>
        <v/>
      </c>
      <c r="AF146" s="159" t="str">
        <f>IF(AF145="","",VLOOKUP(AF145,'シフト記号表（従来型・ユニット型共通）'!$C$6:$L$47,10,FALSE))</f>
        <v/>
      </c>
      <c r="AG146" s="159" t="str">
        <f>IF(AG145="","",VLOOKUP(AG145,'シフト記号表（従来型・ユニット型共通）'!$C$6:$L$47,10,FALSE))</f>
        <v/>
      </c>
      <c r="AH146" s="159" t="str">
        <f>IF(AH145="","",VLOOKUP(AH145,'シフト記号表（従来型・ユニット型共通）'!$C$6:$L$47,10,FALSE))</f>
        <v/>
      </c>
      <c r="AI146" s="159" t="str">
        <f>IF(AI145="","",VLOOKUP(AI145,'シフト記号表（従来型・ユニット型共通）'!$C$6:$L$47,10,FALSE))</f>
        <v/>
      </c>
      <c r="AJ146" s="160" t="str">
        <f>IF(AJ145="","",VLOOKUP(AJ145,'シフト記号表（従来型・ユニット型共通）'!$C$6:$L$47,10,FALSE))</f>
        <v/>
      </c>
      <c r="AK146" s="158" t="str">
        <f>IF(AK145="","",VLOOKUP(AK145,'シフト記号表（従来型・ユニット型共通）'!$C$6:$L$47,10,FALSE))</f>
        <v/>
      </c>
      <c r="AL146" s="159" t="str">
        <f>IF(AL145="","",VLOOKUP(AL145,'シフト記号表（従来型・ユニット型共通）'!$C$6:$L$47,10,FALSE))</f>
        <v/>
      </c>
      <c r="AM146" s="159" t="str">
        <f>IF(AM145="","",VLOOKUP(AM145,'シフト記号表（従来型・ユニット型共通）'!$C$6:$L$47,10,FALSE))</f>
        <v/>
      </c>
      <c r="AN146" s="159" t="str">
        <f>IF(AN145="","",VLOOKUP(AN145,'シフト記号表（従来型・ユニット型共通）'!$C$6:$L$47,10,FALSE))</f>
        <v/>
      </c>
      <c r="AO146" s="159" t="str">
        <f>IF(AO145="","",VLOOKUP(AO145,'シフト記号表（従来型・ユニット型共通）'!$C$6:$L$47,10,FALSE))</f>
        <v/>
      </c>
      <c r="AP146" s="159" t="str">
        <f>IF(AP145="","",VLOOKUP(AP145,'シフト記号表（従来型・ユニット型共通）'!$C$6:$L$47,10,FALSE))</f>
        <v/>
      </c>
      <c r="AQ146" s="160" t="str">
        <f>IF(AQ145="","",VLOOKUP(AQ145,'シフト記号表（従来型・ユニット型共通）'!$C$6:$L$47,10,FALSE))</f>
        <v/>
      </c>
      <c r="AR146" s="158" t="str">
        <f>IF(AR145="","",VLOOKUP(AR145,'シフト記号表（従来型・ユニット型共通）'!$C$6:$L$47,10,FALSE))</f>
        <v/>
      </c>
      <c r="AS146" s="159" t="str">
        <f>IF(AS145="","",VLOOKUP(AS145,'シフト記号表（従来型・ユニット型共通）'!$C$6:$L$47,10,FALSE))</f>
        <v/>
      </c>
      <c r="AT146" s="159" t="str">
        <f>IF(AT145="","",VLOOKUP(AT145,'シフト記号表（従来型・ユニット型共通）'!$C$6:$L$47,10,FALSE))</f>
        <v/>
      </c>
      <c r="AU146" s="159" t="str">
        <f>IF(AU145="","",VLOOKUP(AU145,'シフト記号表（従来型・ユニット型共通）'!$C$6:$L$47,10,FALSE))</f>
        <v/>
      </c>
      <c r="AV146" s="159" t="str">
        <f>IF(AV145="","",VLOOKUP(AV145,'シフト記号表（従来型・ユニット型共通）'!$C$6:$L$47,10,FALSE))</f>
        <v/>
      </c>
      <c r="AW146" s="159" t="str">
        <f>IF(AW145="","",VLOOKUP(AW145,'シフト記号表（従来型・ユニット型共通）'!$C$6:$L$47,10,FALSE))</f>
        <v/>
      </c>
      <c r="AX146" s="160" t="str">
        <f>IF(AX145="","",VLOOKUP(AX145,'シフト記号表（従来型・ユニット型共通）'!$C$6:$L$47,10,FALSE))</f>
        <v/>
      </c>
      <c r="AY146" s="158" t="str">
        <f>IF(AY145="","",VLOOKUP(AY145,'シフト記号表（従来型・ユニット型共通）'!$C$6:$L$47,10,FALSE))</f>
        <v/>
      </c>
      <c r="AZ146" s="159" t="str">
        <f>IF(AZ145="","",VLOOKUP(AZ145,'シフト記号表（従来型・ユニット型共通）'!$C$6:$L$47,10,FALSE))</f>
        <v/>
      </c>
      <c r="BA146" s="159" t="str">
        <f>IF(BA145="","",VLOOKUP(BA145,'シフト記号表（従来型・ユニット型共通）'!$C$6:$L$47,10,FALSE))</f>
        <v/>
      </c>
      <c r="BB146" s="1032">
        <f>IF($BE$3="４週",SUM(W146:AX146),IF($BE$3="暦月",SUM(W146:BA146),""))</f>
        <v>0</v>
      </c>
      <c r="BC146" s="1033"/>
      <c r="BD146" s="1034">
        <f>IF($BE$3="４週",BB146/4,IF($BE$3="暦月",(BB146/($BE$8/7)),""))</f>
        <v>0</v>
      </c>
      <c r="BE146" s="1033"/>
      <c r="BF146" s="1029"/>
      <c r="BG146" s="1030"/>
      <c r="BH146" s="1030"/>
      <c r="BI146" s="1030"/>
      <c r="BJ146" s="1031"/>
    </row>
    <row r="147" spans="2:62" ht="20.25" customHeight="1" x14ac:dyDescent="0.15">
      <c r="B147" s="1007">
        <f>B145+1</f>
        <v>66</v>
      </c>
      <c r="C147" s="1017"/>
      <c r="D147" s="1018"/>
      <c r="E147" s="153"/>
      <c r="F147" s="154"/>
      <c r="G147" s="153"/>
      <c r="H147" s="154"/>
      <c r="I147" s="1021"/>
      <c r="J147" s="1022"/>
      <c r="K147" s="1025"/>
      <c r="L147" s="1026"/>
      <c r="M147" s="1026"/>
      <c r="N147" s="1018"/>
      <c r="O147" s="986"/>
      <c r="P147" s="987"/>
      <c r="Q147" s="987"/>
      <c r="R147" s="987"/>
      <c r="S147" s="988"/>
      <c r="T147" s="173" t="s">
        <v>192</v>
      </c>
      <c r="V147" s="174"/>
      <c r="W147" s="166"/>
      <c r="X147" s="167"/>
      <c r="Y147" s="167"/>
      <c r="Z147" s="167"/>
      <c r="AA147" s="167"/>
      <c r="AB147" s="167"/>
      <c r="AC147" s="168"/>
      <c r="AD147" s="166"/>
      <c r="AE147" s="167"/>
      <c r="AF147" s="167"/>
      <c r="AG147" s="167"/>
      <c r="AH147" s="167"/>
      <c r="AI147" s="167"/>
      <c r="AJ147" s="168"/>
      <c r="AK147" s="166"/>
      <c r="AL147" s="167"/>
      <c r="AM147" s="167"/>
      <c r="AN147" s="167"/>
      <c r="AO147" s="167"/>
      <c r="AP147" s="167"/>
      <c r="AQ147" s="168"/>
      <c r="AR147" s="166"/>
      <c r="AS147" s="167"/>
      <c r="AT147" s="167"/>
      <c r="AU147" s="167"/>
      <c r="AV147" s="167"/>
      <c r="AW147" s="167"/>
      <c r="AX147" s="168"/>
      <c r="AY147" s="166"/>
      <c r="AZ147" s="167"/>
      <c r="BA147" s="169"/>
      <c r="BB147" s="992"/>
      <c r="BC147" s="993"/>
      <c r="BD147" s="994"/>
      <c r="BE147" s="995"/>
      <c r="BF147" s="996"/>
      <c r="BG147" s="997"/>
      <c r="BH147" s="997"/>
      <c r="BI147" s="997"/>
      <c r="BJ147" s="998"/>
    </row>
    <row r="148" spans="2:62" ht="20.25" customHeight="1" x14ac:dyDescent="0.15">
      <c r="B148" s="1035"/>
      <c r="C148" s="1038"/>
      <c r="D148" s="1039"/>
      <c r="E148" s="175"/>
      <c r="F148" s="176">
        <f>C147</f>
        <v>0</v>
      </c>
      <c r="G148" s="175"/>
      <c r="H148" s="176">
        <f>I147</f>
        <v>0</v>
      </c>
      <c r="I148" s="1040"/>
      <c r="J148" s="1041"/>
      <c r="K148" s="1042"/>
      <c r="L148" s="1043"/>
      <c r="M148" s="1043"/>
      <c r="N148" s="1039"/>
      <c r="O148" s="986"/>
      <c r="P148" s="987"/>
      <c r="Q148" s="987"/>
      <c r="R148" s="987"/>
      <c r="S148" s="988"/>
      <c r="T148" s="170" t="s">
        <v>195</v>
      </c>
      <c r="U148" s="171"/>
      <c r="V148" s="172"/>
      <c r="W148" s="158" t="str">
        <f>IF(W147="","",VLOOKUP(W147,'シフト記号表（従来型・ユニット型共通）'!$C$6:$L$47,10,FALSE))</f>
        <v/>
      </c>
      <c r="X148" s="159" t="str">
        <f>IF(X147="","",VLOOKUP(X147,'シフト記号表（従来型・ユニット型共通）'!$C$6:$L$47,10,FALSE))</f>
        <v/>
      </c>
      <c r="Y148" s="159" t="str">
        <f>IF(Y147="","",VLOOKUP(Y147,'シフト記号表（従来型・ユニット型共通）'!$C$6:$L$47,10,FALSE))</f>
        <v/>
      </c>
      <c r="Z148" s="159" t="str">
        <f>IF(Z147="","",VLOOKUP(Z147,'シフト記号表（従来型・ユニット型共通）'!$C$6:$L$47,10,FALSE))</f>
        <v/>
      </c>
      <c r="AA148" s="159" t="str">
        <f>IF(AA147="","",VLOOKUP(AA147,'シフト記号表（従来型・ユニット型共通）'!$C$6:$L$47,10,FALSE))</f>
        <v/>
      </c>
      <c r="AB148" s="159" t="str">
        <f>IF(AB147="","",VLOOKUP(AB147,'シフト記号表（従来型・ユニット型共通）'!$C$6:$L$47,10,FALSE))</f>
        <v/>
      </c>
      <c r="AC148" s="160" t="str">
        <f>IF(AC147="","",VLOOKUP(AC147,'シフト記号表（従来型・ユニット型共通）'!$C$6:$L$47,10,FALSE))</f>
        <v/>
      </c>
      <c r="AD148" s="158" t="str">
        <f>IF(AD147="","",VLOOKUP(AD147,'シフト記号表（従来型・ユニット型共通）'!$C$6:$L$47,10,FALSE))</f>
        <v/>
      </c>
      <c r="AE148" s="159" t="str">
        <f>IF(AE147="","",VLOOKUP(AE147,'シフト記号表（従来型・ユニット型共通）'!$C$6:$L$47,10,FALSE))</f>
        <v/>
      </c>
      <c r="AF148" s="159" t="str">
        <f>IF(AF147="","",VLOOKUP(AF147,'シフト記号表（従来型・ユニット型共通）'!$C$6:$L$47,10,FALSE))</f>
        <v/>
      </c>
      <c r="AG148" s="159" t="str">
        <f>IF(AG147="","",VLOOKUP(AG147,'シフト記号表（従来型・ユニット型共通）'!$C$6:$L$47,10,FALSE))</f>
        <v/>
      </c>
      <c r="AH148" s="159" t="str">
        <f>IF(AH147="","",VLOOKUP(AH147,'シフト記号表（従来型・ユニット型共通）'!$C$6:$L$47,10,FALSE))</f>
        <v/>
      </c>
      <c r="AI148" s="159" t="str">
        <f>IF(AI147="","",VLOOKUP(AI147,'シフト記号表（従来型・ユニット型共通）'!$C$6:$L$47,10,FALSE))</f>
        <v/>
      </c>
      <c r="AJ148" s="160" t="str">
        <f>IF(AJ147="","",VLOOKUP(AJ147,'シフト記号表（従来型・ユニット型共通）'!$C$6:$L$47,10,FALSE))</f>
        <v/>
      </c>
      <c r="AK148" s="158" t="str">
        <f>IF(AK147="","",VLOOKUP(AK147,'シフト記号表（従来型・ユニット型共通）'!$C$6:$L$47,10,FALSE))</f>
        <v/>
      </c>
      <c r="AL148" s="159" t="str">
        <f>IF(AL147="","",VLOOKUP(AL147,'シフト記号表（従来型・ユニット型共通）'!$C$6:$L$47,10,FALSE))</f>
        <v/>
      </c>
      <c r="AM148" s="159" t="str">
        <f>IF(AM147="","",VLOOKUP(AM147,'シフト記号表（従来型・ユニット型共通）'!$C$6:$L$47,10,FALSE))</f>
        <v/>
      </c>
      <c r="AN148" s="159" t="str">
        <f>IF(AN147="","",VLOOKUP(AN147,'シフト記号表（従来型・ユニット型共通）'!$C$6:$L$47,10,FALSE))</f>
        <v/>
      </c>
      <c r="AO148" s="159" t="str">
        <f>IF(AO147="","",VLOOKUP(AO147,'シフト記号表（従来型・ユニット型共通）'!$C$6:$L$47,10,FALSE))</f>
        <v/>
      </c>
      <c r="AP148" s="159" t="str">
        <f>IF(AP147="","",VLOOKUP(AP147,'シフト記号表（従来型・ユニット型共通）'!$C$6:$L$47,10,FALSE))</f>
        <v/>
      </c>
      <c r="AQ148" s="160" t="str">
        <f>IF(AQ147="","",VLOOKUP(AQ147,'シフト記号表（従来型・ユニット型共通）'!$C$6:$L$47,10,FALSE))</f>
        <v/>
      </c>
      <c r="AR148" s="158" t="str">
        <f>IF(AR147="","",VLOOKUP(AR147,'シフト記号表（従来型・ユニット型共通）'!$C$6:$L$47,10,FALSE))</f>
        <v/>
      </c>
      <c r="AS148" s="159" t="str">
        <f>IF(AS147="","",VLOOKUP(AS147,'シフト記号表（従来型・ユニット型共通）'!$C$6:$L$47,10,FALSE))</f>
        <v/>
      </c>
      <c r="AT148" s="159" t="str">
        <f>IF(AT147="","",VLOOKUP(AT147,'シフト記号表（従来型・ユニット型共通）'!$C$6:$L$47,10,FALSE))</f>
        <v/>
      </c>
      <c r="AU148" s="159" t="str">
        <f>IF(AU147="","",VLOOKUP(AU147,'シフト記号表（従来型・ユニット型共通）'!$C$6:$L$47,10,FALSE))</f>
        <v/>
      </c>
      <c r="AV148" s="159" t="str">
        <f>IF(AV147="","",VLOOKUP(AV147,'シフト記号表（従来型・ユニット型共通）'!$C$6:$L$47,10,FALSE))</f>
        <v/>
      </c>
      <c r="AW148" s="159" t="str">
        <f>IF(AW147="","",VLOOKUP(AW147,'シフト記号表（従来型・ユニット型共通）'!$C$6:$L$47,10,FALSE))</f>
        <v/>
      </c>
      <c r="AX148" s="160" t="str">
        <f>IF(AX147="","",VLOOKUP(AX147,'シフト記号表（従来型・ユニット型共通）'!$C$6:$L$47,10,FALSE))</f>
        <v/>
      </c>
      <c r="AY148" s="158" t="str">
        <f>IF(AY147="","",VLOOKUP(AY147,'シフト記号表（従来型・ユニット型共通）'!$C$6:$L$47,10,FALSE))</f>
        <v/>
      </c>
      <c r="AZ148" s="159" t="str">
        <f>IF(AZ147="","",VLOOKUP(AZ147,'シフト記号表（従来型・ユニット型共通）'!$C$6:$L$47,10,FALSE))</f>
        <v/>
      </c>
      <c r="BA148" s="159" t="str">
        <f>IF(BA147="","",VLOOKUP(BA147,'シフト記号表（従来型・ユニット型共通）'!$C$6:$L$47,10,FALSE))</f>
        <v/>
      </c>
      <c r="BB148" s="1032">
        <f>IF($BE$3="４週",SUM(W148:AX148),IF($BE$3="暦月",SUM(W148:BA148),""))</f>
        <v>0</v>
      </c>
      <c r="BC148" s="1033"/>
      <c r="BD148" s="1034">
        <f>IF($BE$3="４週",BB148/4,IF($BE$3="暦月",(BB148/($BE$8/7)),""))</f>
        <v>0</v>
      </c>
      <c r="BE148" s="1033"/>
      <c r="BF148" s="1029"/>
      <c r="BG148" s="1030"/>
      <c r="BH148" s="1030"/>
      <c r="BI148" s="1030"/>
      <c r="BJ148" s="1031"/>
    </row>
    <row r="149" spans="2:62" ht="20.25" customHeight="1" x14ac:dyDescent="0.15">
      <c r="B149" s="1007">
        <f>B147+1</f>
        <v>67</v>
      </c>
      <c r="C149" s="1017"/>
      <c r="D149" s="1018"/>
      <c r="E149" s="153"/>
      <c r="F149" s="154"/>
      <c r="G149" s="153"/>
      <c r="H149" s="154"/>
      <c r="I149" s="1021"/>
      <c r="J149" s="1022"/>
      <c r="K149" s="1025"/>
      <c r="L149" s="1026"/>
      <c r="M149" s="1026"/>
      <c r="N149" s="1018"/>
      <c r="O149" s="986"/>
      <c r="P149" s="987"/>
      <c r="Q149" s="987"/>
      <c r="R149" s="987"/>
      <c r="S149" s="988"/>
      <c r="T149" s="173" t="s">
        <v>192</v>
      </c>
      <c r="V149" s="174"/>
      <c r="W149" s="166"/>
      <c r="X149" s="167"/>
      <c r="Y149" s="167"/>
      <c r="Z149" s="167"/>
      <c r="AA149" s="167"/>
      <c r="AB149" s="167"/>
      <c r="AC149" s="168"/>
      <c r="AD149" s="166"/>
      <c r="AE149" s="167"/>
      <c r="AF149" s="167"/>
      <c r="AG149" s="167"/>
      <c r="AH149" s="167"/>
      <c r="AI149" s="167"/>
      <c r="AJ149" s="168"/>
      <c r="AK149" s="166"/>
      <c r="AL149" s="167"/>
      <c r="AM149" s="167"/>
      <c r="AN149" s="167"/>
      <c r="AO149" s="167"/>
      <c r="AP149" s="167"/>
      <c r="AQ149" s="168"/>
      <c r="AR149" s="166"/>
      <c r="AS149" s="167"/>
      <c r="AT149" s="167"/>
      <c r="AU149" s="167"/>
      <c r="AV149" s="167"/>
      <c r="AW149" s="167"/>
      <c r="AX149" s="168"/>
      <c r="AY149" s="166"/>
      <c r="AZ149" s="167"/>
      <c r="BA149" s="169"/>
      <c r="BB149" s="992"/>
      <c r="BC149" s="993"/>
      <c r="BD149" s="994"/>
      <c r="BE149" s="995"/>
      <c r="BF149" s="996"/>
      <c r="BG149" s="997"/>
      <c r="BH149" s="997"/>
      <c r="BI149" s="997"/>
      <c r="BJ149" s="998"/>
    </row>
    <row r="150" spans="2:62" ht="20.25" customHeight="1" x14ac:dyDescent="0.15">
      <c r="B150" s="1035"/>
      <c r="C150" s="1038"/>
      <c r="D150" s="1039"/>
      <c r="E150" s="175"/>
      <c r="F150" s="176">
        <f>C149</f>
        <v>0</v>
      </c>
      <c r="G150" s="175"/>
      <c r="H150" s="176">
        <f>I149</f>
        <v>0</v>
      </c>
      <c r="I150" s="1040"/>
      <c r="J150" s="1041"/>
      <c r="K150" s="1042"/>
      <c r="L150" s="1043"/>
      <c r="M150" s="1043"/>
      <c r="N150" s="1039"/>
      <c r="O150" s="986"/>
      <c r="P150" s="987"/>
      <c r="Q150" s="987"/>
      <c r="R150" s="987"/>
      <c r="S150" s="988"/>
      <c r="T150" s="170" t="s">
        <v>195</v>
      </c>
      <c r="U150" s="171"/>
      <c r="V150" s="172"/>
      <c r="W150" s="158" t="str">
        <f>IF(W149="","",VLOOKUP(W149,'シフト記号表（従来型・ユニット型共通）'!$C$6:$L$47,10,FALSE))</f>
        <v/>
      </c>
      <c r="X150" s="159" t="str">
        <f>IF(X149="","",VLOOKUP(X149,'シフト記号表（従来型・ユニット型共通）'!$C$6:$L$47,10,FALSE))</f>
        <v/>
      </c>
      <c r="Y150" s="159" t="str">
        <f>IF(Y149="","",VLOOKUP(Y149,'シフト記号表（従来型・ユニット型共通）'!$C$6:$L$47,10,FALSE))</f>
        <v/>
      </c>
      <c r="Z150" s="159" t="str">
        <f>IF(Z149="","",VLOOKUP(Z149,'シフト記号表（従来型・ユニット型共通）'!$C$6:$L$47,10,FALSE))</f>
        <v/>
      </c>
      <c r="AA150" s="159" t="str">
        <f>IF(AA149="","",VLOOKUP(AA149,'シフト記号表（従来型・ユニット型共通）'!$C$6:$L$47,10,FALSE))</f>
        <v/>
      </c>
      <c r="AB150" s="159" t="str">
        <f>IF(AB149="","",VLOOKUP(AB149,'シフト記号表（従来型・ユニット型共通）'!$C$6:$L$47,10,FALSE))</f>
        <v/>
      </c>
      <c r="AC150" s="160" t="str">
        <f>IF(AC149="","",VLOOKUP(AC149,'シフト記号表（従来型・ユニット型共通）'!$C$6:$L$47,10,FALSE))</f>
        <v/>
      </c>
      <c r="AD150" s="158" t="str">
        <f>IF(AD149="","",VLOOKUP(AD149,'シフト記号表（従来型・ユニット型共通）'!$C$6:$L$47,10,FALSE))</f>
        <v/>
      </c>
      <c r="AE150" s="159" t="str">
        <f>IF(AE149="","",VLOOKUP(AE149,'シフト記号表（従来型・ユニット型共通）'!$C$6:$L$47,10,FALSE))</f>
        <v/>
      </c>
      <c r="AF150" s="159" t="str">
        <f>IF(AF149="","",VLOOKUP(AF149,'シフト記号表（従来型・ユニット型共通）'!$C$6:$L$47,10,FALSE))</f>
        <v/>
      </c>
      <c r="AG150" s="159" t="str">
        <f>IF(AG149="","",VLOOKUP(AG149,'シフト記号表（従来型・ユニット型共通）'!$C$6:$L$47,10,FALSE))</f>
        <v/>
      </c>
      <c r="AH150" s="159" t="str">
        <f>IF(AH149="","",VLOOKUP(AH149,'シフト記号表（従来型・ユニット型共通）'!$C$6:$L$47,10,FALSE))</f>
        <v/>
      </c>
      <c r="AI150" s="159" t="str">
        <f>IF(AI149="","",VLOOKUP(AI149,'シフト記号表（従来型・ユニット型共通）'!$C$6:$L$47,10,FALSE))</f>
        <v/>
      </c>
      <c r="AJ150" s="160" t="str">
        <f>IF(AJ149="","",VLOOKUP(AJ149,'シフト記号表（従来型・ユニット型共通）'!$C$6:$L$47,10,FALSE))</f>
        <v/>
      </c>
      <c r="AK150" s="158" t="str">
        <f>IF(AK149="","",VLOOKUP(AK149,'シフト記号表（従来型・ユニット型共通）'!$C$6:$L$47,10,FALSE))</f>
        <v/>
      </c>
      <c r="AL150" s="159" t="str">
        <f>IF(AL149="","",VLOOKUP(AL149,'シフト記号表（従来型・ユニット型共通）'!$C$6:$L$47,10,FALSE))</f>
        <v/>
      </c>
      <c r="AM150" s="159" t="str">
        <f>IF(AM149="","",VLOOKUP(AM149,'シフト記号表（従来型・ユニット型共通）'!$C$6:$L$47,10,FALSE))</f>
        <v/>
      </c>
      <c r="AN150" s="159" t="str">
        <f>IF(AN149="","",VLOOKUP(AN149,'シフト記号表（従来型・ユニット型共通）'!$C$6:$L$47,10,FALSE))</f>
        <v/>
      </c>
      <c r="AO150" s="159" t="str">
        <f>IF(AO149="","",VLOOKUP(AO149,'シフト記号表（従来型・ユニット型共通）'!$C$6:$L$47,10,FALSE))</f>
        <v/>
      </c>
      <c r="AP150" s="159" t="str">
        <f>IF(AP149="","",VLOOKUP(AP149,'シフト記号表（従来型・ユニット型共通）'!$C$6:$L$47,10,FALSE))</f>
        <v/>
      </c>
      <c r="AQ150" s="160" t="str">
        <f>IF(AQ149="","",VLOOKUP(AQ149,'シフト記号表（従来型・ユニット型共通）'!$C$6:$L$47,10,FALSE))</f>
        <v/>
      </c>
      <c r="AR150" s="158" t="str">
        <f>IF(AR149="","",VLOOKUP(AR149,'シフト記号表（従来型・ユニット型共通）'!$C$6:$L$47,10,FALSE))</f>
        <v/>
      </c>
      <c r="AS150" s="159" t="str">
        <f>IF(AS149="","",VLOOKUP(AS149,'シフト記号表（従来型・ユニット型共通）'!$C$6:$L$47,10,FALSE))</f>
        <v/>
      </c>
      <c r="AT150" s="159" t="str">
        <f>IF(AT149="","",VLOOKUP(AT149,'シフト記号表（従来型・ユニット型共通）'!$C$6:$L$47,10,FALSE))</f>
        <v/>
      </c>
      <c r="AU150" s="159" t="str">
        <f>IF(AU149="","",VLOOKUP(AU149,'シフト記号表（従来型・ユニット型共通）'!$C$6:$L$47,10,FALSE))</f>
        <v/>
      </c>
      <c r="AV150" s="159" t="str">
        <f>IF(AV149="","",VLOOKUP(AV149,'シフト記号表（従来型・ユニット型共通）'!$C$6:$L$47,10,FALSE))</f>
        <v/>
      </c>
      <c r="AW150" s="159" t="str">
        <f>IF(AW149="","",VLOOKUP(AW149,'シフト記号表（従来型・ユニット型共通）'!$C$6:$L$47,10,FALSE))</f>
        <v/>
      </c>
      <c r="AX150" s="160" t="str">
        <f>IF(AX149="","",VLOOKUP(AX149,'シフト記号表（従来型・ユニット型共通）'!$C$6:$L$47,10,FALSE))</f>
        <v/>
      </c>
      <c r="AY150" s="158" t="str">
        <f>IF(AY149="","",VLOOKUP(AY149,'シフト記号表（従来型・ユニット型共通）'!$C$6:$L$47,10,FALSE))</f>
        <v/>
      </c>
      <c r="AZ150" s="159" t="str">
        <f>IF(AZ149="","",VLOOKUP(AZ149,'シフト記号表（従来型・ユニット型共通）'!$C$6:$L$47,10,FALSE))</f>
        <v/>
      </c>
      <c r="BA150" s="159" t="str">
        <f>IF(BA149="","",VLOOKUP(BA149,'シフト記号表（従来型・ユニット型共通）'!$C$6:$L$47,10,FALSE))</f>
        <v/>
      </c>
      <c r="BB150" s="1032">
        <f>IF($BE$3="４週",SUM(W150:AX150),IF($BE$3="暦月",SUM(W150:BA150),""))</f>
        <v>0</v>
      </c>
      <c r="BC150" s="1033"/>
      <c r="BD150" s="1034">
        <f>IF($BE$3="４週",BB150/4,IF($BE$3="暦月",(BB150/($BE$8/7)),""))</f>
        <v>0</v>
      </c>
      <c r="BE150" s="1033"/>
      <c r="BF150" s="1029"/>
      <c r="BG150" s="1030"/>
      <c r="BH150" s="1030"/>
      <c r="BI150" s="1030"/>
      <c r="BJ150" s="1031"/>
    </row>
    <row r="151" spans="2:62" ht="20.25" customHeight="1" x14ac:dyDescent="0.15">
      <c r="B151" s="1007">
        <f>B149+1</f>
        <v>68</v>
      </c>
      <c r="C151" s="1017"/>
      <c r="D151" s="1018"/>
      <c r="E151" s="153"/>
      <c r="F151" s="154"/>
      <c r="G151" s="153"/>
      <c r="H151" s="154"/>
      <c r="I151" s="1021"/>
      <c r="J151" s="1022"/>
      <c r="K151" s="1025"/>
      <c r="L151" s="1026"/>
      <c r="M151" s="1026"/>
      <c r="N151" s="1018"/>
      <c r="O151" s="986"/>
      <c r="P151" s="987"/>
      <c r="Q151" s="987"/>
      <c r="R151" s="987"/>
      <c r="S151" s="988"/>
      <c r="T151" s="173" t="s">
        <v>192</v>
      </c>
      <c r="V151" s="174"/>
      <c r="W151" s="166"/>
      <c r="X151" s="167"/>
      <c r="Y151" s="167"/>
      <c r="Z151" s="167"/>
      <c r="AA151" s="167"/>
      <c r="AB151" s="167"/>
      <c r="AC151" s="168"/>
      <c r="AD151" s="166"/>
      <c r="AE151" s="167"/>
      <c r="AF151" s="167"/>
      <c r="AG151" s="167"/>
      <c r="AH151" s="167"/>
      <c r="AI151" s="167"/>
      <c r="AJ151" s="168"/>
      <c r="AK151" s="166"/>
      <c r="AL151" s="167"/>
      <c r="AM151" s="167"/>
      <c r="AN151" s="167"/>
      <c r="AO151" s="167"/>
      <c r="AP151" s="167"/>
      <c r="AQ151" s="168"/>
      <c r="AR151" s="166"/>
      <c r="AS151" s="167"/>
      <c r="AT151" s="167"/>
      <c r="AU151" s="167"/>
      <c r="AV151" s="167"/>
      <c r="AW151" s="167"/>
      <c r="AX151" s="168"/>
      <c r="AY151" s="166"/>
      <c r="AZ151" s="167"/>
      <c r="BA151" s="169"/>
      <c r="BB151" s="992"/>
      <c r="BC151" s="993"/>
      <c r="BD151" s="994"/>
      <c r="BE151" s="995"/>
      <c r="BF151" s="996"/>
      <c r="BG151" s="997"/>
      <c r="BH151" s="997"/>
      <c r="BI151" s="997"/>
      <c r="BJ151" s="998"/>
    </row>
    <row r="152" spans="2:62" ht="20.25" customHeight="1" x14ac:dyDescent="0.15">
      <c r="B152" s="1035"/>
      <c r="C152" s="1038"/>
      <c r="D152" s="1039"/>
      <c r="E152" s="175"/>
      <c r="F152" s="176">
        <f>C151</f>
        <v>0</v>
      </c>
      <c r="G152" s="175"/>
      <c r="H152" s="176">
        <f>I151</f>
        <v>0</v>
      </c>
      <c r="I152" s="1040"/>
      <c r="J152" s="1041"/>
      <c r="K152" s="1042"/>
      <c r="L152" s="1043"/>
      <c r="M152" s="1043"/>
      <c r="N152" s="1039"/>
      <c r="O152" s="986"/>
      <c r="P152" s="987"/>
      <c r="Q152" s="987"/>
      <c r="R152" s="987"/>
      <c r="S152" s="988"/>
      <c r="T152" s="170" t="s">
        <v>195</v>
      </c>
      <c r="U152" s="171"/>
      <c r="V152" s="172"/>
      <c r="W152" s="158" t="str">
        <f>IF(W151="","",VLOOKUP(W151,'シフト記号表（従来型・ユニット型共通）'!$C$6:$L$47,10,FALSE))</f>
        <v/>
      </c>
      <c r="X152" s="159" t="str">
        <f>IF(X151="","",VLOOKUP(X151,'シフト記号表（従来型・ユニット型共通）'!$C$6:$L$47,10,FALSE))</f>
        <v/>
      </c>
      <c r="Y152" s="159" t="str">
        <f>IF(Y151="","",VLOOKUP(Y151,'シフト記号表（従来型・ユニット型共通）'!$C$6:$L$47,10,FALSE))</f>
        <v/>
      </c>
      <c r="Z152" s="159" t="str">
        <f>IF(Z151="","",VLOOKUP(Z151,'シフト記号表（従来型・ユニット型共通）'!$C$6:$L$47,10,FALSE))</f>
        <v/>
      </c>
      <c r="AA152" s="159" t="str">
        <f>IF(AA151="","",VLOOKUP(AA151,'シフト記号表（従来型・ユニット型共通）'!$C$6:$L$47,10,FALSE))</f>
        <v/>
      </c>
      <c r="AB152" s="159" t="str">
        <f>IF(AB151="","",VLOOKUP(AB151,'シフト記号表（従来型・ユニット型共通）'!$C$6:$L$47,10,FALSE))</f>
        <v/>
      </c>
      <c r="AC152" s="160" t="str">
        <f>IF(AC151="","",VLOOKUP(AC151,'シフト記号表（従来型・ユニット型共通）'!$C$6:$L$47,10,FALSE))</f>
        <v/>
      </c>
      <c r="AD152" s="158" t="str">
        <f>IF(AD151="","",VLOOKUP(AD151,'シフト記号表（従来型・ユニット型共通）'!$C$6:$L$47,10,FALSE))</f>
        <v/>
      </c>
      <c r="AE152" s="159" t="str">
        <f>IF(AE151="","",VLOOKUP(AE151,'シフト記号表（従来型・ユニット型共通）'!$C$6:$L$47,10,FALSE))</f>
        <v/>
      </c>
      <c r="AF152" s="159" t="str">
        <f>IF(AF151="","",VLOOKUP(AF151,'シフト記号表（従来型・ユニット型共通）'!$C$6:$L$47,10,FALSE))</f>
        <v/>
      </c>
      <c r="AG152" s="159" t="str">
        <f>IF(AG151="","",VLOOKUP(AG151,'シフト記号表（従来型・ユニット型共通）'!$C$6:$L$47,10,FALSE))</f>
        <v/>
      </c>
      <c r="AH152" s="159" t="str">
        <f>IF(AH151="","",VLOOKUP(AH151,'シフト記号表（従来型・ユニット型共通）'!$C$6:$L$47,10,FALSE))</f>
        <v/>
      </c>
      <c r="AI152" s="159" t="str">
        <f>IF(AI151="","",VLOOKUP(AI151,'シフト記号表（従来型・ユニット型共通）'!$C$6:$L$47,10,FALSE))</f>
        <v/>
      </c>
      <c r="AJ152" s="160" t="str">
        <f>IF(AJ151="","",VLOOKUP(AJ151,'シフト記号表（従来型・ユニット型共通）'!$C$6:$L$47,10,FALSE))</f>
        <v/>
      </c>
      <c r="AK152" s="158" t="str">
        <f>IF(AK151="","",VLOOKUP(AK151,'シフト記号表（従来型・ユニット型共通）'!$C$6:$L$47,10,FALSE))</f>
        <v/>
      </c>
      <c r="AL152" s="159" t="str">
        <f>IF(AL151="","",VLOOKUP(AL151,'シフト記号表（従来型・ユニット型共通）'!$C$6:$L$47,10,FALSE))</f>
        <v/>
      </c>
      <c r="AM152" s="159" t="str">
        <f>IF(AM151="","",VLOOKUP(AM151,'シフト記号表（従来型・ユニット型共通）'!$C$6:$L$47,10,FALSE))</f>
        <v/>
      </c>
      <c r="AN152" s="159" t="str">
        <f>IF(AN151="","",VLOOKUP(AN151,'シフト記号表（従来型・ユニット型共通）'!$C$6:$L$47,10,FALSE))</f>
        <v/>
      </c>
      <c r="AO152" s="159" t="str">
        <f>IF(AO151="","",VLOOKUP(AO151,'シフト記号表（従来型・ユニット型共通）'!$C$6:$L$47,10,FALSE))</f>
        <v/>
      </c>
      <c r="AP152" s="159" t="str">
        <f>IF(AP151="","",VLOOKUP(AP151,'シフト記号表（従来型・ユニット型共通）'!$C$6:$L$47,10,FALSE))</f>
        <v/>
      </c>
      <c r="AQ152" s="160" t="str">
        <f>IF(AQ151="","",VLOOKUP(AQ151,'シフト記号表（従来型・ユニット型共通）'!$C$6:$L$47,10,FALSE))</f>
        <v/>
      </c>
      <c r="AR152" s="158" t="str">
        <f>IF(AR151="","",VLOOKUP(AR151,'シフト記号表（従来型・ユニット型共通）'!$C$6:$L$47,10,FALSE))</f>
        <v/>
      </c>
      <c r="AS152" s="159" t="str">
        <f>IF(AS151="","",VLOOKUP(AS151,'シフト記号表（従来型・ユニット型共通）'!$C$6:$L$47,10,FALSE))</f>
        <v/>
      </c>
      <c r="AT152" s="159" t="str">
        <f>IF(AT151="","",VLOOKUP(AT151,'シフト記号表（従来型・ユニット型共通）'!$C$6:$L$47,10,FALSE))</f>
        <v/>
      </c>
      <c r="AU152" s="159" t="str">
        <f>IF(AU151="","",VLOOKUP(AU151,'シフト記号表（従来型・ユニット型共通）'!$C$6:$L$47,10,FALSE))</f>
        <v/>
      </c>
      <c r="AV152" s="159" t="str">
        <f>IF(AV151="","",VLOOKUP(AV151,'シフト記号表（従来型・ユニット型共通）'!$C$6:$L$47,10,FALSE))</f>
        <v/>
      </c>
      <c r="AW152" s="159" t="str">
        <f>IF(AW151="","",VLOOKUP(AW151,'シフト記号表（従来型・ユニット型共通）'!$C$6:$L$47,10,FALSE))</f>
        <v/>
      </c>
      <c r="AX152" s="160" t="str">
        <f>IF(AX151="","",VLOOKUP(AX151,'シフト記号表（従来型・ユニット型共通）'!$C$6:$L$47,10,FALSE))</f>
        <v/>
      </c>
      <c r="AY152" s="158" t="str">
        <f>IF(AY151="","",VLOOKUP(AY151,'シフト記号表（従来型・ユニット型共通）'!$C$6:$L$47,10,FALSE))</f>
        <v/>
      </c>
      <c r="AZ152" s="159" t="str">
        <f>IF(AZ151="","",VLOOKUP(AZ151,'シフト記号表（従来型・ユニット型共通）'!$C$6:$L$47,10,FALSE))</f>
        <v/>
      </c>
      <c r="BA152" s="159" t="str">
        <f>IF(BA151="","",VLOOKUP(BA151,'シフト記号表（従来型・ユニット型共通）'!$C$6:$L$47,10,FALSE))</f>
        <v/>
      </c>
      <c r="BB152" s="1032">
        <f>IF($BE$3="４週",SUM(W152:AX152),IF($BE$3="暦月",SUM(W152:BA152),""))</f>
        <v>0</v>
      </c>
      <c r="BC152" s="1033"/>
      <c r="BD152" s="1034">
        <f>IF($BE$3="４週",BB152/4,IF($BE$3="暦月",(BB152/($BE$8/7)),""))</f>
        <v>0</v>
      </c>
      <c r="BE152" s="1033"/>
      <c r="BF152" s="1029"/>
      <c r="BG152" s="1030"/>
      <c r="BH152" s="1030"/>
      <c r="BI152" s="1030"/>
      <c r="BJ152" s="1031"/>
    </row>
    <row r="153" spans="2:62" ht="20.25" customHeight="1" x14ac:dyDescent="0.15">
      <c r="B153" s="1007">
        <f>B151+1</f>
        <v>69</v>
      </c>
      <c r="C153" s="1017"/>
      <c r="D153" s="1018"/>
      <c r="E153" s="153"/>
      <c r="F153" s="154"/>
      <c r="G153" s="153"/>
      <c r="H153" s="154"/>
      <c r="I153" s="1021"/>
      <c r="J153" s="1022"/>
      <c r="K153" s="1025"/>
      <c r="L153" s="1026"/>
      <c r="M153" s="1026"/>
      <c r="N153" s="1018"/>
      <c r="O153" s="986"/>
      <c r="P153" s="987"/>
      <c r="Q153" s="987"/>
      <c r="R153" s="987"/>
      <c r="S153" s="988"/>
      <c r="T153" s="173" t="s">
        <v>192</v>
      </c>
      <c r="V153" s="174"/>
      <c r="W153" s="166"/>
      <c r="X153" s="167"/>
      <c r="Y153" s="167"/>
      <c r="Z153" s="167"/>
      <c r="AA153" s="167"/>
      <c r="AB153" s="167"/>
      <c r="AC153" s="168"/>
      <c r="AD153" s="166"/>
      <c r="AE153" s="167"/>
      <c r="AF153" s="167"/>
      <c r="AG153" s="167"/>
      <c r="AH153" s="167"/>
      <c r="AI153" s="167"/>
      <c r="AJ153" s="168"/>
      <c r="AK153" s="166"/>
      <c r="AL153" s="167"/>
      <c r="AM153" s="167"/>
      <c r="AN153" s="167"/>
      <c r="AO153" s="167"/>
      <c r="AP153" s="167"/>
      <c r="AQ153" s="168"/>
      <c r="AR153" s="166"/>
      <c r="AS153" s="167"/>
      <c r="AT153" s="167"/>
      <c r="AU153" s="167"/>
      <c r="AV153" s="167"/>
      <c r="AW153" s="167"/>
      <c r="AX153" s="168"/>
      <c r="AY153" s="166"/>
      <c r="AZ153" s="167"/>
      <c r="BA153" s="169"/>
      <c r="BB153" s="992"/>
      <c r="BC153" s="993"/>
      <c r="BD153" s="994"/>
      <c r="BE153" s="995"/>
      <c r="BF153" s="996"/>
      <c r="BG153" s="997"/>
      <c r="BH153" s="997"/>
      <c r="BI153" s="997"/>
      <c r="BJ153" s="998"/>
    </row>
    <row r="154" spans="2:62" ht="20.25" customHeight="1" x14ac:dyDescent="0.15">
      <c r="B154" s="1035"/>
      <c r="C154" s="1038"/>
      <c r="D154" s="1039"/>
      <c r="E154" s="175"/>
      <c r="F154" s="176">
        <f>C153</f>
        <v>0</v>
      </c>
      <c r="G154" s="175"/>
      <c r="H154" s="176">
        <f>I153</f>
        <v>0</v>
      </c>
      <c r="I154" s="1040"/>
      <c r="J154" s="1041"/>
      <c r="K154" s="1042"/>
      <c r="L154" s="1043"/>
      <c r="M154" s="1043"/>
      <c r="N154" s="1039"/>
      <c r="O154" s="986"/>
      <c r="P154" s="987"/>
      <c r="Q154" s="987"/>
      <c r="R154" s="987"/>
      <c r="S154" s="988"/>
      <c r="T154" s="170" t="s">
        <v>195</v>
      </c>
      <c r="U154" s="171"/>
      <c r="V154" s="172"/>
      <c r="W154" s="158" t="str">
        <f>IF(W153="","",VLOOKUP(W153,'シフト記号表（従来型・ユニット型共通）'!$C$6:$L$47,10,FALSE))</f>
        <v/>
      </c>
      <c r="X154" s="159" t="str">
        <f>IF(X153="","",VLOOKUP(X153,'シフト記号表（従来型・ユニット型共通）'!$C$6:$L$47,10,FALSE))</f>
        <v/>
      </c>
      <c r="Y154" s="159" t="str">
        <f>IF(Y153="","",VLOOKUP(Y153,'シフト記号表（従来型・ユニット型共通）'!$C$6:$L$47,10,FALSE))</f>
        <v/>
      </c>
      <c r="Z154" s="159" t="str">
        <f>IF(Z153="","",VLOOKUP(Z153,'シフト記号表（従来型・ユニット型共通）'!$C$6:$L$47,10,FALSE))</f>
        <v/>
      </c>
      <c r="AA154" s="159" t="str">
        <f>IF(AA153="","",VLOOKUP(AA153,'シフト記号表（従来型・ユニット型共通）'!$C$6:$L$47,10,FALSE))</f>
        <v/>
      </c>
      <c r="AB154" s="159" t="str">
        <f>IF(AB153="","",VLOOKUP(AB153,'シフト記号表（従来型・ユニット型共通）'!$C$6:$L$47,10,FALSE))</f>
        <v/>
      </c>
      <c r="AC154" s="160" t="str">
        <f>IF(AC153="","",VLOOKUP(AC153,'シフト記号表（従来型・ユニット型共通）'!$C$6:$L$47,10,FALSE))</f>
        <v/>
      </c>
      <c r="AD154" s="158" t="str">
        <f>IF(AD153="","",VLOOKUP(AD153,'シフト記号表（従来型・ユニット型共通）'!$C$6:$L$47,10,FALSE))</f>
        <v/>
      </c>
      <c r="AE154" s="159" t="str">
        <f>IF(AE153="","",VLOOKUP(AE153,'シフト記号表（従来型・ユニット型共通）'!$C$6:$L$47,10,FALSE))</f>
        <v/>
      </c>
      <c r="AF154" s="159" t="str">
        <f>IF(AF153="","",VLOOKUP(AF153,'シフト記号表（従来型・ユニット型共通）'!$C$6:$L$47,10,FALSE))</f>
        <v/>
      </c>
      <c r="AG154" s="159" t="str">
        <f>IF(AG153="","",VLOOKUP(AG153,'シフト記号表（従来型・ユニット型共通）'!$C$6:$L$47,10,FALSE))</f>
        <v/>
      </c>
      <c r="AH154" s="159" t="str">
        <f>IF(AH153="","",VLOOKUP(AH153,'シフト記号表（従来型・ユニット型共通）'!$C$6:$L$47,10,FALSE))</f>
        <v/>
      </c>
      <c r="AI154" s="159" t="str">
        <f>IF(AI153="","",VLOOKUP(AI153,'シフト記号表（従来型・ユニット型共通）'!$C$6:$L$47,10,FALSE))</f>
        <v/>
      </c>
      <c r="AJ154" s="160" t="str">
        <f>IF(AJ153="","",VLOOKUP(AJ153,'シフト記号表（従来型・ユニット型共通）'!$C$6:$L$47,10,FALSE))</f>
        <v/>
      </c>
      <c r="AK154" s="158" t="str">
        <f>IF(AK153="","",VLOOKUP(AK153,'シフト記号表（従来型・ユニット型共通）'!$C$6:$L$47,10,FALSE))</f>
        <v/>
      </c>
      <c r="AL154" s="159" t="str">
        <f>IF(AL153="","",VLOOKUP(AL153,'シフト記号表（従来型・ユニット型共通）'!$C$6:$L$47,10,FALSE))</f>
        <v/>
      </c>
      <c r="AM154" s="159" t="str">
        <f>IF(AM153="","",VLOOKUP(AM153,'シフト記号表（従来型・ユニット型共通）'!$C$6:$L$47,10,FALSE))</f>
        <v/>
      </c>
      <c r="AN154" s="159" t="str">
        <f>IF(AN153="","",VLOOKUP(AN153,'シフト記号表（従来型・ユニット型共通）'!$C$6:$L$47,10,FALSE))</f>
        <v/>
      </c>
      <c r="AO154" s="159" t="str">
        <f>IF(AO153="","",VLOOKUP(AO153,'シフト記号表（従来型・ユニット型共通）'!$C$6:$L$47,10,FALSE))</f>
        <v/>
      </c>
      <c r="AP154" s="159" t="str">
        <f>IF(AP153="","",VLOOKUP(AP153,'シフト記号表（従来型・ユニット型共通）'!$C$6:$L$47,10,FALSE))</f>
        <v/>
      </c>
      <c r="AQ154" s="160" t="str">
        <f>IF(AQ153="","",VLOOKUP(AQ153,'シフト記号表（従来型・ユニット型共通）'!$C$6:$L$47,10,FALSE))</f>
        <v/>
      </c>
      <c r="AR154" s="158" t="str">
        <f>IF(AR153="","",VLOOKUP(AR153,'シフト記号表（従来型・ユニット型共通）'!$C$6:$L$47,10,FALSE))</f>
        <v/>
      </c>
      <c r="AS154" s="159" t="str">
        <f>IF(AS153="","",VLOOKUP(AS153,'シフト記号表（従来型・ユニット型共通）'!$C$6:$L$47,10,FALSE))</f>
        <v/>
      </c>
      <c r="AT154" s="159" t="str">
        <f>IF(AT153="","",VLOOKUP(AT153,'シフト記号表（従来型・ユニット型共通）'!$C$6:$L$47,10,FALSE))</f>
        <v/>
      </c>
      <c r="AU154" s="159" t="str">
        <f>IF(AU153="","",VLOOKUP(AU153,'シフト記号表（従来型・ユニット型共通）'!$C$6:$L$47,10,FALSE))</f>
        <v/>
      </c>
      <c r="AV154" s="159" t="str">
        <f>IF(AV153="","",VLOOKUP(AV153,'シフト記号表（従来型・ユニット型共通）'!$C$6:$L$47,10,FALSE))</f>
        <v/>
      </c>
      <c r="AW154" s="159" t="str">
        <f>IF(AW153="","",VLOOKUP(AW153,'シフト記号表（従来型・ユニット型共通）'!$C$6:$L$47,10,FALSE))</f>
        <v/>
      </c>
      <c r="AX154" s="160" t="str">
        <f>IF(AX153="","",VLOOKUP(AX153,'シフト記号表（従来型・ユニット型共通）'!$C$6:$L$47,10,FALSE))</f>
        <v/>
      </c>
      <c r="AY154" s="158" t="str">
        <f>IF(AY153="","",VLOOKUP(AY153,'シフト記号表（従来型・ユニット型共通）'!$C$6:$L$47,10,FALSE))</f>
        <v/>
      </c>
      <c r="AZ154" s="159" t="str">
        <f>IF(AZ153="","",VLOOKUP(AZ153,'シフト記号表（従来型・ユニット型共通）'!$C$6:$L$47,10,FALSE))</f>
        <v/>
      </c>
      <c r="BA154" s="159" t="str">
        <f>IF(BA153="","",VLOOKUP(BA153,'シフト記号表（従来型・ユニット型共通）'!$C$6:$L$47,10,FALSE))</f>
        <v/>
      </c>
      <c r="BB154" s="1032">
        <f>IF($BE$3="４週",SUM(W154:AX154),IF($BE$3="暦月",SUM(W154:BA154),""))</f>
        <v>0</v>
      </c>
      <c r="BC154" s="1033"/>
      <c r="BD154" s="1034">
        <f>IF($BE$3="４週",BB154/4,IF($BE$3="暦月",(BB154/($BE$8/7)),""))</f>
        <v>0</v>
      </c>
      <c r="BE154" s="1033"/>
      <c r="BF154" s="1029"/>
      <c r="BG154" s="1030"/>
      <c r="BH154" s="1030"/>
      <c r="BI154" s="1030"/>
      <c r="BJ154" s="1031"/>
    </row>
    <row r="155" spans="2:62" ht="20.25" customHeight="1" x14ac:dyDescent="0.15">
      <c r="B155" s="1007">
        <f>B153+1</f>
        <v>70</v>
      </c>
      <c r="C155" s="1017"/>
      <c r="D155" s="1018"/>
      <c r="E155" s="153"/>
      <c r="F155" s="154"/>
      <c r="G155" s="153"/>
      <c r="H155" s="154"/>
      <c r="I155" s="1021"/>
      <c r="J155" s="1022"/>
      <c r="K155" s="1025"/>
      <c r="L155" s="1026"/>
      <c r="M155" s="1026"/>
      <c r="N155" s="1018"/>
      <c r="O155" s="986"/>
      <c r="P155" s="987"/>
      <c r="Q155" s="987"/>
      <c r="R155" s="987"/>
      <c r="S155" s="988"/>
      <c r="T155" s="173" t="s">
        <v>192</v>
      </c>
      <c r="V155" s="174"/>
      <c r="W155" s="166"/>
      <c r="X155" s="167"/>
      <c r="Y155" s="167"/>
      <c r="Z155" s="167"/>
      <c r="AA155" s="167"/>
      <c r="AB155" s="167"/>
      <c r="AC155" s="168"/>
      <c r="AD155" s="166"/>
      <c r="AE155" s="167"/>
      <c r="AF155" s="167"/>
      <c r="AG155" s="167"/>
      <c r="AH155" s="167"/>
      <c r="AI155" s="167"/>
      <c r="AJ155" s="168"/>
      <c r="AK155" s="166"/>
      <c r="AL155" s="167"/>
      <c r="AM155" s="167"/>
      <c r="AN155" s="167"/>
      <c r="AO155" s="167"/>
      <c r="AP155" s="167"/>
      <c r="AQ155" s="168"/>
      <c r="AR155" s="166"/>
      <c r="AS155" s="167"/>
      <c r="AT155" s="167"/>
      <c r="AU155" s="167"/>
      <c r="AV155" s="167"/>
      <c r="AW155" s="167"/>
      <c r="AX155" s="168"/>
      <c r="AY155" s="166"/>
      <c r="AZ155" s="167"/>
      <c r="BA155" s="169"/>
      <c r="BB155" s="992"/>
      <c r="BC155" s="993"/>
      <c r="BD155" s="994"/>
      <c r="BE155" s="995"/>
      <c r="BF155" s="996"/>
      <c r="BG155" s="997"/>
      <c r="BH155" s="997"/>
      <c r="BI155" s="997"/>
      <c r="BJ155" s="998"/>
    </row>
    <row r="156" spans="2:62" ht="20.25" customHeight="1" x14ac:dyDescent="0.15">
      <c r="B156" s="1035"/>
      <c r="C156" s="1038"/>
      <c r="D156" s="1039"/>
      <c r="E156" s="175"/>
      <c r="F156" s="176">
        <f>C155</f>
        <v>0</v>
      </c>
      <c r="G156" s="175"/>
      <c r="H156" s="176">
        <f>I155</f>
        <v>0</v>
      </c>
      <c r="I156" s="1040"/>
      <c r="J156" s="1041"/>
      <c r="K156" s="1042"/>
      <c r="L156" s="1043"/>
      <c r="M156" s="1043"/>
      <c r="N156" s="1039"/>
      <c r="O156" s="986"/>
      <c r="P156" s="987"/>
      <c r="Q156" s="987"/>
      <c r="R156" s="987"/>
      <c r="S156" s="988"/>
      <c r="T156" s="170" t="s">
        <v>195</v>
      </c>
      <c r="U156" s="171"/>
      <c r="V156" s="172"/>
      <c r="W156" s="158" t="str">
        <f>IF(W155="","",VLOOKUP(W155,'シフト記号表（従来型・ユニット型共通）'!$C$6:$L$47,10,FALSE))</f>
        <v/>
      </c>
      <c r="X156" s="159" t="str">
        <f>IF(X155="","",VLOOKUP(X155,'シフト記号表（従来型・ユニット型共通）'!$C$6:$L$47,10,FALSE))</f>
        <v/>
      </c>
      <c r="Y156" s="159" t="str">
        <f>IF(Y155="","",VLOOKUP(Y155,'シフト記号表（従来型・ユニット型共通）'!$C$6:$L$47,10,FALSE))</f>
        <v/>
      </c>
      <c r="Z156" s="159" t="str">
        <f>IF(Z155="","",VLOOKUP(Z155,'シフト記号表（従来型・ユニット型共通）'!$C$6:$L$47,10,FALSE))</f>
        <v/>
      </c>
      <c r="AA156" s="159" t="str">
        <f>IF(AA155="","",VLOOKUP(AA155,'シフト記号表（従来型・ユニット型共通）'!$C$6:$L$47,10,FALSE))</f>
        <v/>
      </c>
      <c r="AB156" s="159" t="str">
        <f>IF(AB155="","",VLOOKUP(AB155,'シフト記号表（従来型・ユニット型共通）'!$C$6:$L$47,10,FALSE))</f>
        <v/>
      </c>
      <c r="AC156" s="160" t="str">
        <f>IF(AC155="","",VLOOKUP(AC155,'シフト記号表（従来型・ユニット型共通）'!$C$6:$L$47,10,FALSE))</f>
        <v/>
      </c>
      <c r="AD156" s="158" t="str">
        <f>IF(AD155="","",VLOOKUP(AD155,'シフト記号表（従来型・ユニット型共通）'!$C$6:$L$47,10,FALSE))</f>
        <v/>
      </c>
      <c r="AE156" s="159" t="str">
        <f>IF(AE155="","",VLOOKUP(AE155,'シフト記号表（従来型・ユニット型共通）'!$C$6:$L$47,10,FALSE))</f>
        <v/>
      </c>
      <c r="AF156" s="159" t="str">
        <f>IF(AF155="","",VLOOKUP(AF155,'シフト記号表（従来型・ユニット型共通）'!$C$6:$L$47,10,FALSE))</f>
        <v/>
      </c>
      <c r="AG156" s="159" t="str">
        <f>IF(AG155="","",VLOOKUP(AG155,'シフト記号表（従来型・ユニット型共通）'!$C$6:$L$47,10,FALSE))</f>
        <v/>
      </c>
      <c r="AH156" s="159" t="str">
        <f>IF(AH155="","",VLOOKUP(AH155,'シフト記号表（従来型・ユニット型共通）'!$C$6:$L$47,10,FALSE))</f>
        <v/>
      </c>
      <c r="AI156" s="159" t="str">
        <f>IF(AI155="","",VLOOKUP(AI155,'シフト記号表（従来型・ユニット型共通）'!$C$6:$L$47,10,FALSE))</f>
        <v/>
      </c>
      <c r="AJ156" s="160" t="str">
        <f>IF(AJ155="","",VLOOKUP(AJ155,'シフト記号表（従来型・ユニット型共通）'!$C$6:$L$47,10,FALSE))</f>
        <v/>
      </c>
      <c r="AK156" s="158" t="str">
        <f>IF(AK155="","",VLOOKUP(AK155,'シフト記号表（従来型・ユニット型共通）'!$C$6:$L$47,10,FALSE))</f>
        <v/>
      </c>
      <c r="AL156" s="159" t="str">
        <f>IF(AL155="","",VLOOKUP(AL155,'シフト記号表（従来型・ユニット型共通）'!$C$6:$L$47,10,FALSE))</f>
        <v/>
      </c>
      <c r="AM156" s="159" t="str">
        <f>IF(AM155="","",VLOOKUP(AM155,'シフト記号表（従来型・ユニット型共通）'!$C$6:$L$47,10,FALSE))</f>
        <v/>
      </c>
      <c r="AN156" s="159" t="str">
        <f>IF(AN155="","",VLOOKUP(AN155,'シフト記号表（従来型・ユニット型共通）'!$C$6:$L$47,10,FALSE))</f>
        <v/>
      </c>
      <c r="AO156" s="159" t="str">
        <f>IF(AO155="","",VLOOKUP(AO155,'シフト記号表（従来型・ユニット型共通）'!$C$6:$L$47,10,FALSE))</f>
        <v/>
      </c>
      <c r="AP156" s="159" t="str">
        <f>IF(AP155="","",VLOOKUP(AP155,'シフト記号表（従来型・ユニット型共通）'!$C$6:$L$47,10,FALSE))</f>
        <v/>
      </c>
      <c r="AQ156" s="160" t="str">
        <f>IF(AQ155="","",VLOOKUP(AQ155,'シフト記号表（従来型・ユニット型共通）'!$C$6:$L$47,10,FALSE))</f>
        <v/>
      </c>
      <c r="AR156" s="158" t="str">
        <f>IF(AR155="","",VLOOKUP(AR155,'シフト記号表（従来型・ユニット型共通）'!$C$6:$L$47,10,FALSE))</f>
        <v/>
      </c>
      <c r="AS156" s="159" t="str">
        <f>IF(AS155="","",VLOOKUP(AS155,'シフト記号表（従来型・ユニット型共通）'!$C$6:$L$47,10,FALSE))</f>
        <v/>
      </c>
      <c r="AT156" s="159" t="str">
        <f>IF(AT155="","",VLOOKUP(AT155,'シフト記号表（従来型・ユニット型共通）'!$C$6:$L$47,10,FALSE))</f>
        <v/>
      </c>
      <c r="AU156" s="159" t="str">
        <f>IF(AU155="","",VLOOKUP(AU155,'シフト記号表（従来型・ユニット型共通）'!$C$6:$L$47,10,FALSE))</f>
        <v/>
      </c>
      <c r="AV156" s="159" t="str">
        <f>IF(AV155="","",VLOOKUP(AV155,'シフト記号表（従来型・ユニット型共通）'!$C$6:$L$47,10,FALSE))</f>
        <v/>
      </c>
      <c r="AW156" s="159" t="str">
        <f>IF(AW155="","",VLOOKUP(AW155,'シフト記号表（従来型・ユニット型共通）'!$C$6:$L$47,10,FALSE))</f>
        <v/>
      </c>
      <c r="AX156" s="160" t="str">
        <f>IF(AX155="","",VLOOKUP(AX155,'シフト記号表（従来型・ユニット型共通）'!$C$6:$L$47,10,FALSE))</f>
        <v/>
      </c>
      <c r="AY156" s="158" t="str">
        <f>IF(AY155="","",VLOOKUP(AY155,'シフト記号表（従来型・ユニット型共通）'!$C$6:$L$47,10,FALSE))</f>
        <v/>
      </c>
      <c r="AZ156" s="159" t="str">
        <f>IF(AZ155="","",VLOOKUP(AZ155,'シフト記号表（従来型・ユニット型共通）'!$C$6:$L$47,10,FALSE))</f>
        <v/>
      </c>
      <c r="BA156" s="159" t="str">
        <f>IF(BA155="","",VLOOKUP(BA155,'シフト記号表（従来型・ユニット型共通）'!$C$6:$L$47,10,FALSE))</f>
        <v/>
      </c>
      <c r="BB156" s="1032">
        <f>IF($BE$3="４週",SUM(W156:AX156),IF($BE$3="暦月",SUM(W156:BA156),""))</f>
        <v>0</v>
      </c>
      <c r="BC156" s="1033"/>
      <c r="BD156" s="1034">
        <f>IF($BE$3="４週",BB156/4,IF($BE$3="暦月",(BB156/($BE$8/7)),""))</f>
        <v>0</v>
      </c>
      <c r="BE156" s="1033"/>
      <c r="BF156" s="1029"/>
      <c r="BG156" s="1030"/>
      <c r="BH156" s="1030"/>
      <c r="BI156" s="1030"/>
      <c r="BJ156" s="1031"/>
    </row>
    <row r="157" spans="2:62" ht="20.25" customHeight="1" x14ac:dyDescent="0.15">
      <c r="B157" s="1007">
        <f>B155+1</f>
        <v>71</v>
      </c>
      <c r="C157" s="1017"/>
      <c r="D157" s="1018"/>
      <c r="E157" s="153"/>
      <c r="F157" s="154"/>
      <c r="G157" s="153"/>
      <c r="H157" s="154"/>
      <c r="I157" s="1021"/>
      <c r="J157" s="1022"/>
      <c r="K157" s="1025"/>
      <c r="L157" s="1026"/>
      <c r="M157" s="1026"/>
      <c r="N157" s="1018"/>
      <c r="O157" s="986"/>
      <c r="P157" s="987"/>
      <c r="Q157" s="987"/>
      <c r="R157" s="987"/>
      <c r="S157" s="988"/>
      <c r="T157" s="173" t="s">
        <v>192</v>
      </c>
      <c r="V157" s="174"/>
      <c r="W157" s="166"/>
      <c r="X157" s="167"/>
      <c r="Y157" s="167"/>
      <c r="Z157" s="167"/>
      <c r="AA157" s="167"/>
      <c r="AB157" s="167"/>
      <c r="AC157" s="168"/>
      <c r="AD157" s="166"/>
      <c r="AE157" s="167"/>
      <c r="AF157" s="167"/>
      <c r="AG157" s="167"/>
      <c r="AH157" s="167"/>
      <c r="AI157" s="167"/>
      <c r="AJ157" s="168"/>
      <c r="AK157" s="166"/>
      <c r="AL157" s="167"/>
      <c r="AM157" s="167"/>
      <c r="AN157" s="167"/>
      <c r="AO157" s="167"/>
      <c r="AP157" s="167"/>
      <c r="AQ157" s="168"/>
      <c r="AR157" s="166"/>
      <c r="AS157" s="167"/>
      <c r="AT157" s="167"/>
      <c r="AU157" s="167"/>
      <c r="AV157" s="167"/>
      <c r="AW157" s="167"/>
      <c r="AX157" s="168"/>
      <c r="AY157" s="166"/>
      <c r="AZ157" s="167"/>
      <c r="BA157" s="169"/>
      <c r="BB157" s="992"/>
      <c r="BC157" s="993"/>
      <c r="BD157" s="994"/>
      <c r="BE157" s="995"/>
      <c r="BF157" s="996"/>
      <c r="BG157" s="997"/>
      <c r="BH157" s="997"/>
      <c r="BI157" s="997"/>
      <c r="BJ157" s="998"/>
    </row>
    <row r="158" spans="2:62" ht="20.25" customHeight="1" x14ac:dyDescent="0.15">
      <c r="B158" s="1035"/>
      <c r="C158" s="1038"/>
      <c r="D158" s="1039"/>
      <c r="E158" s="175"/>
      <c r="F158" s="176">
        <f>C157</f>
        <v>0</v>
      </c>
      <c r="G158" s="175"/>
      <c r="H158" s="176">
        <f>I157</f>
        <v>0</v>
      </c>
      <c r="I158" s="1040"/>
      <c r="J158" s="1041"/>
      <c r="K158" s="1042"/>
      <c r="L158" s="1043"/>
      <c r="M158" s="1043"/>
      <c r="N158" s="1039"/>
      <c r="O158" s="986"/>
      <c r="P158" s="987"/>
      <c r="Q158" s="987"/>
      <c r="R158" s="987"/>
      <c r="S158" s="988"/>
      <c r="T158" s="170" t="s">
        <v>195</v>
      </c>
      <c r="U158" s="171"/>
      <c r="V158" s="172"/>
      <c r="W158" s="158" t="str">
        <f>IF(W157="","",VLOOKUP(W157,'シフト記号表（従来型・ユニット型共通）'!$C$6:$L$47,10,FALSE))</f>
        <v/>
      </c>
      <c r="X158" s="159" t="str">
        <f>IF(X157="","",VLOOKUP(X157,'シフト記号表（従来型・ユニット型共通）'!$C$6:$L$47,10,FALSE))</f>
        <v/>
      </c>
      <c r="Y158" s="159" t="str">
        <f>IF(Y157="","",VLOOKUP(Y157,'シフト記号表（従来型・ユニット型共通）'!$C$6:$L$47,10,FALSE))</f>
        <v/>
      </c>
      <c r="Z158" s="159" t="str">
        <f>IF(Z157="","",VLOOKUP(Z157,'シフト記号表（従来型・ユニット型共通）'!$C$6:$L$47,10,FALSE))</f>
        <v/>
      </c>
      <c r="AA158" s="159" t="str">
        <f>IF(AA157="","",VLOOKUP(AA157,'シフト記号表（従来型・ユニット型共通）'!$C$6:$L$47,10,FALSE))</f>
        <v/>
      </c>
      <c r="AB158" s="159" t="str">
        <f>IF(AB157="","",VLOOKUP(AB157,'シフト記号表（従来型・ユニット型共通）'!$C$6:$L$47,10,FALSE))</f>
        <v/>
      </c>
      <c r="AC158" s="160" t="str">
        <f>IF(AC157="","",VLOOKUP(AC157,'シフト記号表（従来型・ユニット型共通）'!$C$6:$L$47,10,FALSE))</f>
        <v/>
      </c>
      <c r="AD158" s="158" t="str">
        <f>IF(AD157="","",VLOOKUP(AD157,'シフト記号表（従来型・ユニット型共通）'!$C$6:$L$47,10,FALSE))</f>
        <v/>
      </c>
      <c r="AE158" s="159" t="str">
        <f>IF(AE157="","",VLOOKUP(AE157,'シフト記号表（従来型・ユニット型共通）'!$C$6:$L$47,10,FALSE))</f>
        <v/>
      </c>
      <c r="AF158" s="159" t="str">
        <f>IF(AF157="","",VLOOKUP(AF157,'シフト記号表（従来型・ユニット型共通）'!$C$6:$L$47,10,FALSE))</f>
        <v/>
      </c>
      <c r="AG158" s="159" t="str">
        <f>IF(AG157="","",VLOOKUP(AG157,'シフト記号表（従来型・ユニット型共通）'!$C$6:$L$47,10,FALSE))</f>
        <v/>
      </c>
      <c r="AH158" s="159" t="str">
        <f>IF(AH157="","",VLOOKUP(AH157,'シフト記号表（従来型・ユニット型共通）'!$C$6:$L$47,10,FALSE))</f>
        <v/>
      </c>
      <c r="AI158" s="159" t="str">
        <f>IF(AI157="","",VLOOKUP(AI157,'シフト記号表（従来型・ユニット型共通）'!$C$6:$L$47,10,FALSE))</f>
        <v/>
      </c>
      <c r="AJ158" s="160" t="str">
        <f>IF(AJ157="","",VLOOKUP(AJ157,'シフト記号表（従来型・ユニット型共通）'!$C$6:$L$47,10,FALSE))</f>
        <v/>
      </c>
      <c r="AK158" s="158" t="str">
        <f>IF(AK157="","",VLOOKUP(AK157,'シフト記号表（従来型・ユニット型共通）'!$C$6:$L$47,10,FALSE))</f>
        <v/>
      </c>
      <c r="AL158" s="159" t="str">
        <f>IF(AL157="","",VLOOKUP(AL157,'シフト記号表（従来型・ユニット型共通）'!$C$6:$L$47,10,FALSE))</f>
        <v/>
      </c>
      <c r="AM158" s="159" t="str">
        <f>IF(AM157="","",VLOOKUP(AM157,'シフト記号表（従来型・ユニット型共通）'!$C$6:$L$47,10,FALSE))</f>
        <v/>
      </c>
      <c r="AN158" s="159" t="str">
        <f>IF(AN157="","",VLOOKUP(AN157,'シフト記号表（従来型・ユニット型共通）'!$C$6:$L$47,10,FALSE))</f>
        <v/>
      </c>
      <c r="AO158" s="159" t="str">
        <f>IF(AO157="","",VLOOKUP(AO157,'シフト記号表（従来型・ユニット型共通）'!$C$6:$L$47,10,FALSE))</f>
        <v/>
      </c>
      <c r="AP158" s="159" t="str">
        <f>IF(AP157="","",VLOOKUP(AP157,'シフト記号表（従来型・ユニット型共通）'!$C$6:$L$47,10,FALSE))</f>
        <v/>
      </c>
      <c r="AQ158" s="160" t="str">
        <f>IF(AQ157="","",VLOOKUP(AQ157,'シフト記号表（従来型・ユニット型共通）'!$C$6:$L$47,10,FALSE))</f>
        <v/>
      </c>
      <c r="AR158" s="158" t="str">
        <f>IF(AR157="","",VLOOKUP(AR157,'シフト記号表（従来型・ユニット型共通）'!$C$6:$L$47,10,FALSE))</f>
        <v/>
      </c>
      <c r="AS158" s="159" t="str">
        <f>IF(AS157="","",VLOOKUP(AS157,'シフト記号表（従来型・ユニット型共通）'!$C$6:$L$47,10,FALSE))</f>
        <v/>
      </c>
      <c r="AT158" s="159" t="str">
        <f>IF(AT157="","",VLOOKUP(AT157,'シフト記号表（従来型・ユニット型共通）'!$C$6:$L$47,10,FALSE))</f>
        <v/>
      </c>
      <c r="AU158" s="159" t="str">
        <f>IF(AU157="","",VLOOKUP(AU157,'シフト記号表（従来型・ユニット型共通）'!$C$6:$L$47,10,FALSE))</f>
        <v/>
      </c>
      <c r="AV158" s="159" t="str">
        <f>IF(AV157="","",VLOOKUP(AV157,'シフト記号表（従来型・ユニット型共通）'!$C$6:$L$47,10,FALSE))</f>
        <v/>
      </c>
      <c r="AW158" s="159" t="str">
        <f>IF(AW157="","",VLOOKUP(AW157,'シフト記号表（従来型・ユニット型共通）'!$C$6:$L$47,10,FALSE))</f>
        <v/>
      </c>
      <c r="AX158" s="160" t="str">
        <f>IF(AX157="","",VLOOKUP(AX157,'シフト記号表（従来型・ユニット型共通）'!$C$6:$L$47,10,FALSE))</f>
        <v/>
      </c>
      <c r="AY158" s="158" t="str">
        <f>IF(AY157="","",VLOOKUP(AY157,'シフト記号表（従来型・ユニット型共通）'!$C$6:$L$47,10,FALSE))</f>
        <v/>
      </c>
      <c r="AZ158" s="159" t="str">
        <f>IF(AZ157="","",VLOOKUP(AZ157,'シフト記号表（従来型・ユニット型共通）'!$C$6:$L$47,10,FALSE))</f>
        <v/>
      </c>
      <c r="BA158" s="159" t="str">
        <f>IF(BA157="","",VLOOKUP(BA157,'シフト記号表（従来型・ユニット型共通）'!$C$6:$L$47,10,FALSE))</f>
        <v/>
      </c>
      <c r="BB158" s="1032">
        <f>IF($BE$3="４週",SUM(W158:AX158),IF($BE$3="暦月",SUM(W158:BA158),""))</f>
        <v>0</v>
      </c>
      <c r="BC158" s="1033"/>
      <c r="BD158" s="1034">
        <f>IF($BE$3="４週",BB158/4,IF($BE$3="暦月",(BB158/($BE$8/7)),""))</f>
        <v>0</v>
      </c>
      <c r="BE158" s="1033"/>
      <c r="BF158" s="1029"/>
      <c r="BG158" s="1030"/>
      <c r="BH158" s="1030"/>
      <c r="BI158" s="1030"/>
      <c r="BJ158" s="1031"/>
    </row>
    <row r="159" spans="2:62" ht="20.25" customHeight="1" x14ac:dyDescent="0.15">
      <c r="B159" s="1007">
        <f>B157+1</f>
        <v>72</v>
      </c>
      <c r="C159" s="1017"/>
      <c r="D159" s="1018"/>
      <c r="E159" s="153"/>
      <c r="F159" s="154"/>
      <c r="G159" s="153"/>
      <c r="H159" s="154"/>
      <c r="I159" s="1021"/>
      <c r="J159" s="1022"/>
      <c r="K159" s="1025"/>
      <c r="L159" s="1026"/>
      <c r="M159" s="1026"/>
      <c r="N159" s="1018"/>
      <c r="O159" s="986"/>
      <c r="P159" s="987"/>
      <c r="Q159" s="987"/>
      <c r="R159" s="987"/>
      <c r="S159" s="988"/>
      <c r="T159" s="173" t="s">
        <v>192</v>
      </c>
      <c r="V159" s="174"/>
      <c r="W159" s="166"/>
      <c r="X159" s="167"/>
      <c r="Y159" s="167"/>
      <c r="Z159" s="167"/>
      <c r="AA159" s="167"/>
      <c r="AB159" s="167"/>
      <c r="AC159" s="168"/>
      <c r="AD159" s="166"/>
      <c r="AE159" s="167"/>
      <c r="AF159" s="167"/>
      <c r="AG159" s="167"/>
      <c r="AH159" s="167"/>
      <c r="AI159" s="167"/>
      <c r="AJ159" s="168"/>
      <c r="AK159" s="166"/>
      <c r="AL159" s="167"/>
      <c r="AM159" s="167"/>
      <c r="AN159" s="167"/>
      <c r="AO159" s="167"/>
      <c r="AP159" s="167"/>
      <c r="AQ159" s="168"/>
      <c r="AR159" s="166"/>
      <c r="AS159" s="167"/>
      <c r="AT159" s="167"/>
      <c r="AU159" s="167"/>
      <c r="AV159" s="167"/>
      <c r="AW159" s="167"/>
      <c r="AX159" s="168"/>
      <c r="AY159" s="166"/>
      <c r="AZ159" s="167"/>
      <c r="BA159" s="169"/>
      <c r="BB159" s="992"/>
      <c r="BC159" s="993"/>
      <c r="BD159" s="994"/>
      <c r="BE159" s="995"/>
      <c r="BF159" s="996"/>
      <c r="BG159" s="997"/>
      <c r="BH159" s="997"/>
      <c r="BI159" s="997"/>
      <c r="BJ159" s="998"/>
    </row>
    <row r="160" spans="2:62" ht="20.25" customHeight="1" x14ac:dyDescent="0.15">
      <c r="B160" s="1035"/>
      <c r="C160" s="1038"/>
      <c r="D160" s="1039"/>
      <c r="E160" s="175"/>
      <c r="F160" s="176">
        <f>C159</f>
        <v>0</v>
      </c>
      <c r="G160" s="175"/>
      <c r="H160" s="176">
        <f>I159</f>
        <v>0</v>
      </c>
      <c r="I160" s="1040"/>
      <c r="J160" s="1041"/>
      <c r="K160" s="1042"/>
      <c r="L160" s="1043"/>
      <c r="M160" s="1043"/>
      <c r="N160" s="1039"/>
      <c r="O160" s="986"/>
      <c r="P160" s="987"/>
      <c r="Q160" s="987"/>
      <c r="R160" s="987"/>
      <c r="S160" s="988"/>
      <c r="T160" s="170" t="s">
        <v>195</v>
      </c>
      <c r="U160" s="171"/>
      <c r="V160" s="172"/>
      <c r="W160" s="158" t="str">
        <f>IF(W159="","",VLOOKUP(W159,'シフト記号表（従来型・ユニット型共通）'!$C$6:$L$47,10,FALSE))</f>
        <v/>
      </c>
      <c r="X160" s="159" t="str">
        <f>IF(X159="","",VLOOKUP(X159,'シフト記号表（従来型・ユニット型共通）'!$C$6:$L$47,10,FALSE))</f>
        <v/>
      </c>
      <c r="Y160" s="159" t="str">
        <f>IF(Y159="","",VLOOKUP(Y159,'シフト記号表（従来型・ユニット型共通）'!$C$6:$L$47,10,FALSE))</f>
        <v/>
      </c>
      <c r="Z160" s="159" t="str">
        <f>IF(Z159="","",VLOOKUP(Z159,'シフト記号表（従来型・ユニット型共通）'!$C$6:$L$47,10,FALSE))</f>
        <v/>
      </c>
      <c r="AA160" s="159" t="str">
        <f>IF(AA159="","",VLOOKUP(AA159,'シフト記号表（従来型・ユニット型共通）'!$C$6:$L$47,10,FALSE))</f>
        <v/>
      </c>
      <c r="AB160" s="159" t="str">
        <f>IF(AB159="","",VLOOKUP(AB159,'シフト記号表（従来型・ユニット型共通）'!$C$6:$L$47,10,FALSE))</f>
        <v/>
      </c>
      <c r="AC160" s="160" t="str">
        <f>IF(AC159="","",VLOOKUP(AC159,'シフト記号表（従来型・ユニット型共通）'!$C$6:$L$47,10,FALSE))</f>
        <v/>
      </c>
      <c r="AD160" s="158" t="str">
        <f>IF(AD159="","",VLOOKUP(AD159,'シフト記号表（従来型・ユニット型共通）'!$C$6:$L$47,10,FALSE))</f>
        <v/>
      </c>
      <c r="AE160" s="159" t="str">
        <f>IF(AE159="","",VLOOKUP(AE159,'シフト記号表（従来型・ユニット型共通）'!$C$6:$L$47,10,FALSE))</f>
        <v/>
      </c>
      <c r="AF160" s="159" t="str">
        <f>IF(AF159="","",VLOOKUP(AF159,'シフト記号表（従来型・ユニット型共通）'!$C$6:$L$47,10,FALSE))</f>
        <v/>
      </c>
      <c r="AG160" s="159" t="str">
        <f>IF(AG159="","",VLOOKUP(AG159,'シフト記号表（従来型・ユニット型共通）'!$C$6:$L$47,10,FALSE))</f>
        <v/>
      </c>
      <c r="AH160" s="159" t="str">
        <f>IF(AH159="","",VLOOKUP(AH159,'シフト記号表（従来型・ユニット型共通）'!$C$6:$L$47,10,FALSE))</f>
        <v/>
      </c>
      <c r="AI160" s="159" t="str">
        <f>IF(AI159="","",VLOOKUP(AI159,'シフト記号表（従来型・ユニット型共通）'!$C$6:$L$47,10,FALSE))</f>
        <v/>
      </c>
      <c r="AJ160" s="160" t="str">
        <f>IF(AJ159="","",VLOOKUP(AJ159,'シフト記号表（従来型・ユニット型共通）'!$C$6:$L$47,10,FALSE))</f>
        <v/>
      </c>
      <c r="AK160" s="158" t="str">
        <f>IF(AK159="","",VLOOKUP(AK159,'シフト記号表（従来型・ユニット型共通）'!$C$6:$L$47,10,FALSE))</f>
        <v/>
      </c>
      <c r="AL160" s="159" t="str">
        <f>IF(AL159="","",VLOOKUP(AL159,'シフト記号表（従来型・ユニット型共通）'!$C$6:$L$47,10,FALSE))</f>
        <v/>
      </c>
      <c r="AM160" s="159" t="str">
        <f>IF(AM159="","",VLOOKUP(AM159,'シフト記号表（従来型・ユニット型共通）'!$C$6:$L$47,10,FALSE))</f>
        <v/>
      </c>
      <c r="AN160" s="159" t="str">
        <f>IF(AN159="","",VLOOKUP(AN159,'シフト記号表（従来型・ユニット型共通）'!$C$6:$L$47,10,FALSE))</f>
        <v/>
      </c>
      <c r="AO160" s="159" t="str">
        <f>IF(AO159="","",VLOOKUP(AO159,'シフト記号表（従来型・ユニット型共通）'!$C$6:$L$47,10,FALSE))</f>
        <v/>
      </c>
      <c r="AP160" s="159" t="str">
        <f>IF(AP159="","",VLOOKUP(AP159,'シフト記号表（従来型・ユニット型共通）'!$C$6:$L$47,10,FALSE))</f>
        <v/>
      </c>
      <c r="AQ160" s="160" t="str">
        <f>IF(AQ159="","",VLOOKUP(AQ159,'シフト記号表（従来型・ユニット型共通）'!$C$6:$L$47,10,FALSE))</f>
        <v/>
      </c>
      <c r="AR160" s="158" t="str">
        <f>IF(AR159="","",VLOOKUP(AR159,'シフト記号表（従来型・ユニット型共通）'!$C$6:$L$47,10,FALSE))</f>
        <v/>
      </c>
      <c r="AS160" s="159" t="str">
        <f>IF(AS159="","",VLOOKUP(AS159,'シフト記号表（従来型・ユニット型共通）'!$C$6:$L$47,10,FALSE))</f>
        <v/>
      </c>
      <c r="AT160" s="159" t="str">
        <f>IF(AT159="","",VLOOKUP(AT159,'シフト記号表（従来型・ユニット型共通）'!$C$6:$L$47,10,FALSE))</f>
        <v/>
      </c>
      <c r="AU160" s="159" t="str">
        <f>IF(AU159="","",VLOOKUP(AU159,'シフト記号表（従来型・ユニット型共通）'!$C$6:$L$47,10,FALSE))</f>
        <v/>
      </c>
      <c r="AV160" s="159" t="str">
        <f>IF(AV159="","",VLOOKUP(AV159,'シフト記号表（従来型・ユニット型共通）'!$C$6:$L$47,10,FALSE))</f>
        <v/>
      </c>
      <c r="AW160" s="159" t="str">
        <f>IF(AW159="","",VLOOKUP(AW159,'シフト記号表（従来型・ユニット型共通）'!$C$6:$L$47,10,FALSE))</f>
        <v/>
      </c>
      <c r="AX160" s="160" t="str">
        <f>IF(AX159="","",VLOOKUP(AX159,'シフト記号表（従来型・ユニット型共通）'!$C$6:$L$47,10,FALSE))</f>
        <v/>
      </c>
      <c r="AY160" s="158" t="str">
        <f>IF(AY159="","",VLOOKUP(AY159,'シフト記号表（従来型・ユニット型共通）'!$C$6:$L$47,10,FALSE))</f>
        <v/>
      </c>
      <c r="AZ160" s="159" t="str">
        <f>IF(AZ159="","",VLOOKUP(AZ159,'シフト記号表（従来型・ユニット型共通）'!$C$6:$L$47,10,FALSE))</f>
        <v/>
      </c>
      <c r="BA160" s="159" t="str">
        <f>IF(BA159="","",VLOOKUP(BA159,'シフト記号表（従来型・ユニット型共通）'!$C$6:$L$47,10,FALSE))</f>
        <v/>
      </c>
      <c r="BB160" s="1032">
        <f>IF($BE$3="４週",SUM(W160:AX160),IF($BE$3="暦月",SUM(W160:BA160),""))</f>
        <v>0</v>
      </c>
      <c r="BC160" s="1033"/>
      <c r="BD160" s="1034">
        <f>IF($BE$3="４週",BB160/4,IF($BE$3="暦月",(BB160/($BE$8/7)),""))</f>
        <v>0</v>
      </c>
      <c r="BE160" s="1033"/>
      <c r="BF160" s="1029"/>
      <c r="BG160" s="1030"/>
      <c r="BH160" s="1030"/>
      <c r="BI160" s="1030"/>
      <c r="BJ160" s="1031"/>
    </row>
    <row r="161" spans="2:62" ht="20.25" customHeight="1" x14ac:dyDescent="0.15">
      <c r="B161" s="1007">
        <f>B159+1</f>
        <v>73</v>
      </c>
      <c r="C161" s="1017"/>
      <c r="D161" s="1018"/>
      <c r="E161" s="153"/>
      <c r="F161" s="154"/>
      <c r="G161" s="153"/>
      <c r="H161" s="154"/>
      <c r="I161" s="1021"/>
      <c r="J161" s="1022"/>
      <c r="K161" s="1025"/>
      <c r="L161" s="1026"/>
      <c r="M161" s="1026"/>
      <c r="N161" s="1018"/>
      <c r="O161" s="986"/>
      <c r="P161" s="987"/>
      <c r="Q161" s="987"/>
      <c r="R161" s="987"/>
      <c r="S161" s="988"/>
      <c r="T161" s="173" t="s">
        <v>192</v>
      </c>
      <c r="V161" s="174"/>
      <c r="W161" s="166"/>
      <c r="X161" s="167"/>
      <c r="Y161" s="167"/>
      <c r="Z161" s="167"/>
      <c r="AA161" s="167"/>
      <c r="AB161" s="167"/>
      <c r="AC161" s="168"/>
      <c r="AD161" s="166"/>
      <c r="AE161" s="167"/>
      <c r="AF161" s="167"/>
      <c r="AG161" s="167"/>
      <c r="AH161" s="167"/>
      <c r="AI161" s="167"/>
      <c r="AJ161" s="168"/>
      <c r="AK161" s="166"/>
      <c r="AL161" s="167"/>
      <c r="AM161" s="167"/>
      <c r="AN161" s="167"/>
      <c r="AO161" s="167"/>
      <c r="AP161" s="167"/>
      <c r="AQ161" s="168"/>
      <c r="AR161" s="166"/>
      <c r="AS161" s="167"/>
      <c r="AT161" s="167"/>
      <c r="AU161" s="167"/>
      <c r="AV161" s="167"/>
      <c r="AW161" s="167"/>
      <c r="AX161" s="168"/>
      <c r="AY161" s="166"/>
      <c r="AZ161" s="167"/>
      <c r="BA161" s="169"/>
      <c r="BB161" s="992"/>
      <c r="BC161" s="993"/>
      <c r="BD161" s="994"/>
      <c r="BE161" s="995"/>
      <c r="BF161" s="996"/>
      <c r="BG161" s="997"/>
      <c r="BH161" s="997"/>
      <c r="BI161" s="997"/>
      <c r="BJ161" s="998"/>
    </row>
    <row r="162" spans="2:62" ht="20.25" customHeight="1" x14ac:dyDescent="0.15">
      <c r="B162" s="1035"/>
      <c r="C162" s="1038"/>
      <c r="D162" s="1039"/>
      <c r="E162" s="175"/>
      <c r="F162" s="176">
        <f>C161</f>
        <v>0</v>
      </c>
      <c r="G162" s="175"/>
      <c r="H162" s="176">
        <f>I161</f>
        <v>0</v>
      </c>
      <c r="I162" s="1040"/>
      <c r="J162" s="1041"/>
      <c r="K162" s="1042"/>
      <c r="L162" s="1043"/>
      <c r="M162" s="1043"/>
      <c r="N162" s="1039"/>
      <c r="O162" s="986"/>
      <c r="P162" s="987"/>
      <c r="Q162" s="987"/>
      <c r="R162" s="987"/>
      <c r="S162" s="988"/>
      <c r="T162" s="170" t="s">
        <v>195</v>
      </c>
      <c r="U162" s="171"/>
      <c r="V162" s="172"/>
      <c r="W162" s="158" t="str">
        <f>IF(W161="","",VLOOKUP(W161,'シフト記号表（従来型・ユニット型共通）'!$C$6:$L$47,10,FALSE))</f>
        <v/>
      </c>
      <c r="X162" s="159" t="str">
        <f>IF(X161="","",VLOOKUP(X161,'シフト記号表（従来型・ユニット型共通）'!$C$6:$L$47,10,FALSE))</f>
        <v/>
      </c>
      <c r="Y162" s="159" t="str">
        <f>IF(Y161="","",VLOOKUP(Y161,'シフト記号表（従来型・ユニット型共通）'!$C$6:$L$47,10,FALSE))</f>
        <v/>
      </c>
      <c r="Z162" s="159" t="str">
        <f>IF(Z161="","",VLOOKUP(Z161,'シフト記号表（従来型・ユニット型共通）'!$C$6:$L$47,10,FALSE))</f>
        <v/>
      </c>
      <c r="AA162" s="159" t="str">
        <f>IF(AA161="","",VLOOKUP(AA161,'シフト記号表（従来型・ユニット型共通）'!$C$6:$L$47,10,FALSE))</f>
        <v/>
      </c>
      <c r="AB162" s="159" t="str">
        <f>IF(AB161="","",VLOOKUP(AB161,'シフト記号表（従来型・ユニット型共通）'!$C$6:$L$47,10,FALSE))</f>
        <v/>
      </c>
      <c r="AC162" s="160" t="str">
        <f>IF(AC161="","",VLOOKUP(AC161,'シフト記号表（従来型・ユニット型共通）'!$C$6:$L$47,10,FALSE))</f>
        <v/>
      </c>
      <c r="AD162" s="158" t="str">
        <f>IF(AD161="","",VLOOKUP(AD161,'シフト記号表（従来型・ユニット型共通）'!$C$6:$L$47,10,FALSE))</f>
        <v/>
      </c>
      <c r="AE162" s="159" t="str">
        <f>IF(AE161="","",VLOOKUP(AE161,'シフト記号表（従来型・ユニット型共通）'!$C$6:$L$47,10,FALSE))</f>
        <v/>
      </c>
      <c r="AF162" s="159" t="str">
        <f>IF(AF161="","",VLOOKUP(AF161,'シフト記号表（従来型・ユニット型共通）'!$C$6:$L$47,10,FALSE))</f>
        <v/>
      </c>
      <c r="AG162" s="159" t="str">
        <f>IF(AG161="","",VLOOKUP(AG161,'シフト記号表（従来型・ユニット型共通）'!$C$6:$L$47,10,FALSE))</f>
        <v/>
      </c>
      <c r="AH162" s="159" t="str">
        <f>IF(AH161="","",VLOOKUP(AH161,'シフト記号表（従来型・ユニット型共通）'!$C$6:$L$47,10,FALSE))</f>
        <v/>
      </c>
      <c r="AI162" s="159" t="str">
        <f>IF(AI161="","",VLOOKUP(AI161,'シフト記号表（従来型・ユニット型共通）'!$C$6:$L$47,10,FALSE))</f>
        <v/>
      </c>
      <c r="AJ162" s="160" t="str">
        <f>IF(AJ161="","",VLOOKUP(AJ161,'シフト記号表（従来型・ユニット型共通）'!$C$6:$L$47,10,FALSE))</f>
        <v/>
      </c>
      <c r="AK162" s="158" t="str">
        <f>IF(AK161="","",VLOOKUP(AK161,'シフト記号表（従来型・ユニット型共通）'!$C$6:$L$47,10,FALSE))</f>
        <v/>
      </c>
      <c r="AL162" s="159" t="str">
        <f>IF(AL161="","",VLOOKUP(AL161,'シフト記号表（従来型・ユニット型共通）'!$C$6:$L$47,10,FALSE))</f>
        <v/>
      </c>
      <c r="AM162" s="159" t="str">
        <f>IF(AM161="","",VLOOKUP(AM161,'シフト記号表（従来型・ユニット型共通）'!$C$6:$L$47,10,FALSE))</f>
        <v/>
      </c>
      <c r="AN162" s="159" t="str">
        <f>IF(AN161="","",VLOOKUP(AN161,'シフト記号表（従来型・ユニット型共通）'!$C$6:$L$47,10,FALSE))</f>
        <v/>
      </c>
      <c r="AO162" s="159" t="str">
        <f>IF(AO161="","",VLOOKUP(AO161,'シフト記号表（従来型・ユニット型共通）'!$C$6:$L$47,10,FALSE))</f>
        <v/>
      </c>
      <c r="AP162" s="159" t="str">
        <f>IF(AP161="","",VLOOKUP(AP161,'シフト記号表（従来型・ユニット型共通）'!$C$6:$L$47,10,FALSE))</f>
        <v/>
      </c>
      <c r="AQ162" s="160" t="str">
        <f>IF(AQ161="","",VLOOKUP(AQ161,'シフト記号表（従来型・ユニット型共通）'!$C$6:$L$47,10,FALSE))</f>
        <v/>
      </c>
      <c r="AR162" s="158" t="str">
        <f>IF(AR161="","",VLOOKUP(AR161,'シフト記号表（従来型・ユニット型共通）'!$C$6:$L$47,10,FALSE))</f>
        <v/>
      </c>
      <c r="AS162" s="159" t="str">
        <f>IF(AS161="","",VLOOKUP(AS161,'シフト記号表（従来型・ユニット型共通）'!$C$6:$L$47,10,FALSE))</f>
        <v/>
      </c>
      <c r="AT162" s="159" t="str">
        <f>IF(AT161="","",VLOOKUP(AT161,'シフト記号表（従来型・ユニット型共通）'!$C$6:$L$47,10,FALSE))</f>
        <v/>
      </c>
      <c r="AU162" s="159" t="str">
        <f>IF(AU161="","",VLOOKUP(AU161,'シフト記号表（従来型・ユニット型共通）'!$C$6:$L$47,10,FALSE))</f>
        <v/>
      </c>
      <c r="AV162" s="159" t="str">
        <f>IF(AV161="","",VLOOKUP(AV161,'シフト記号表（従来型・ユニット型共通）'!$C$6:$L$47,10,FALSE))</f>
        <v/>
      </c>
      <c r="AW162" s="159" t="str">
        <f>IF(AW161="","",VLOOKUP(AW161,'シフト記号表（従来型・ユニット型共通）'!$C$6:$L$47,10,FALSE))</f>
        <v/>
      </c>
      <c r="AX162" s="160" t="str">
        <f>IF(AX161="","",VLOOKUP(AX161,'シフト記号表（従来型・ユニット型共通）'!$C$6:$L$47,10,FALSE))</f>
        <v/>
      </c>
      <c r="AY162" s="158" t="str">
        <f>IF(AY161="","",VLOOKUP(AY161,'シフト記号表（従来型・ユニット型共通）'!$C$6:$L$47,10,FALSE))</f>
        <v/>
      </c>
      <c r="AZ162" s="159" t="str">
        <f>IF(AZ161="","",VLOOKUP(AZ161,'シフト記号表（従来型・ユニット型共通）'!$C$6:$L$47,10,FALSE))</f>
        <v/>
      </c>
      <c r="BA162" s="159" t="str">
        <f>IF(BA161="","",VLOOKUP(BA161,'シフト記号表（従来型・ユニット型共通）'!$C$6:$L$47,10,FALSE))</f>
        <v/>
      </c>
      <c r="BB162" s="1032">
        <f>IF($BE$3="４週",SUM(W162:AX162),IF($BE$3="暦月",SUM(W162:BA162),""))</f>
        <v>0</v>
      </c>
      <c r="BC162" s="1033"/>
      <c r="BD162" s="1034">
        <f>IF($BE$3="４週",BB162/4,IF($BE$3="暦月",(BB162/($BE$8/7)),""))</f>
        <v>0</v>
      </c>
      <c r="BE162" s="1033"/>
      <c r="BF162" s="1029"/>
      <c r="BG162" s="1030"/>
      <c r="BH162" s="1030"/>
      <c r="BI162" s="1030"/>
      <c r="BJ162" s="1031"/>
    </row>
    <row r="163" spans="2:62" ht="20.25" customHeight="1" x14ac:dyDescent="0.15">
      <c r="B163" s="1007">
        <f>B161+1</f>
        <v>74</v>
      </c>
      <c r="C163" s="1017"/>
      <c r="D163" s="1018"/>
      <c r="E163" s="153"/>
      <c r="F163" s="154"/>
      <c r="G163" s="153"/>
      <c r="H163" s="154"/>
      <c r="I163" s="1021"/>
      <c r="J163" s="1022"/>
      <c r="K163" s="1025"/>
      <c r="L163" s="1026"/>
      <c r="M163" s="1026"/>
      <c r="N163" s="1018"/>
      <c r="O163" s="986"/>
      <c r="P163" s="987"/>
      <c r="Q163" s="987"/>
      <c r="R163" s="987"/>
      <c r="S163" s="988"/>
      <c r="T163" s="173" t="s">
        <v>192</v>
      </c>
      <c r="V163" s="174"/>
      <c r="W163" s="166"/>
      <c r="X163" s="167"/>
      <c r="Y163" s="167"/>
      <c r="Z163" s="167"/>
      <c r="AA163" s="167"/>
      <c r="AB163" s="167"/>
      <c r="AC163" s="168"/>
      <c r="AD163" s="166"/>
      <c r="AE163" s="167"/>
      <c r="AF163" s="167"/>
      <c r="AG163" s="167"/>
      <c r="AH163" s="167"/>
      <c r="AI163" s="167"/>
      <c r="AJ163" s="168"/>
      <c r="AK163" s="166"/>
      <c r="AL163" s="167"/>
      <c r="AM163" s="167"/>
      <c r="AN163" s="167"/>
      <c r="AO163" s="167"/>
      <c r="AP163" s="167"/>
      <c r="AQ163" s="168"/>
      <c r="AR163" s="166"/>
      <c r="AS163" s="167"/>
      <c r="AT163" s="167"/>
      <c r="AU163" s="167"/>
      <c r="AV163" s="167"/>
      <c r="AW163" s="167"/>
      <c r="AX163" s="168"/>
      <c r="AY163" s="166"/>
      <c r="AZ163" s="167"/>
      <c r="BA163" s="169"/>
      <c r="BB163" s="992"/>
      <c r="BC163" s="993"/>
      <c r="BD163" s="994"/>
      <c r="BE163" s="995"/>
      <c r="BF163" s="996"/>
      <c r="BG163" s="997"/>
      <c r="BH163" s="997"/>
      <c r="BI163" s="997"/>
      <c r="BJ163" s="998"/>
    </row>
    <row r="164" spans="2:62" ht="20.25" customHeight="1" x14ac:dyDescent="0.15">
      <c r="B164" s="1035"/>
      <c r="C164" s="1038"/>
      <c r="D164" s="1039"/>
      <c r="E164" s="175"/>
      <c r="F164" s="176">
        <f>C163</f>
        <v>0</v>
      </c>
      <c r="G164" s="175"/>
      <c r="H164" s="176">
        <f>I163</f>
        <v>0</v>
      </c>
      <c r="I164" s="1040"/>
      <c r="J164" s="1041"/>
      <c r="K164" s="1042"/>
      <c r="L164" s="1043"/>
      <c r="M164" s="1043"/>
      <c r="N164" s="1039"/>
      <c r="O164" s="986"/>
      <c r="P164" s="987"/>
      <c r="Q164" s="987"/>
      <c r="R164" s="987"/>
      <c r="S164" s="988"/>
      <c r="T164" s="170" t="s">
        <v>195</v>
      </c>
      <c r="U164" s="171"/>
      <c r="V164" s="172"/>
      <c r="W164" s="158" t="str">
        <f>IF(W163="","",VLOOKUP(W163,'シフト記号表（従来型・ユニット型共通）'!$C$6:$L$47,10,FALSE))</f>
        <v/>
      </c>
      <c r="X164" s="159" t="str">
        <f>IF(X163="","",VLOOKUP(X163,'シフト記号表（従来型・ユニット型共通）'!$C$6:$L$47,10,FALSE))</f>
        <v/>
      </c>
      <c r="Y164" s="159" t="str">
        <f>IF(Y163="","",VLOOKUP(Y163,'シフト記号表（従来型・ユニット型共通）'!$C$6:$L$47,10,FALSE))</f>
        <v/>
      </c>
      <c r="Z164" s="159" t="str">
        <f>IF(Z163="","",VLOOKUP(Z163,'シフト記号表（従来型・ユニット型共通）'!$C$6:$L$47,10,FALSE))</f>
        <v/>
      </c>
      <c r="AA164" s="159" t="str">
        <f>IF(AA163="","",VLOOKUP(AA163,'シフト記号表（従来型・ユニット型共通）'!$C$6:$L$47,10,FALSE))</f>
        <v/>
      </c>
      <c r="AB164" s="159" t="str">
        <f>IF(AB163="","",VLOOKUP(AB163,'シフト記号表（従来型・ユニット型共通）'!$C$6:$L$47,10,FALSE))</f>
        <v/>
      </c>
      <c r="AC164" s="160" t="str">
        <f>IF(AC163="","",VLOOKUP(AC163,'シフト記号表（従来型・ユニット型共通）'!$C$6:$L$47,10,FALSE))</f>
        <v/>
      </c>
      <c r="AD164" s="158" t="str">
        <f>IF(AD163="","",VLOOKUP(AD163,'シフト記号表（従来型・ユニット型共通）'!$C$6:$L$47,10,FALSE))</f>
        <v/>
      </c>
      <c r="AE164" s="159" t="str">
        <f>IF(AE163="","",VLOOKUP(AE163,'シフト記号表（従来型・ユニット型共通）'!$C$6:$L$47,10,FALSE))</f>
        <v/>
      </c>
      <c r="AF164" s="159" t="str">
        <f>IF(AF163="","",VLOOKUP(AF163,'シフト記号表（従来型・ユニット型共通）'!$C$6:$L$47,10,FALSE))</f>
        <v/>
      </c>
      <c r="AG164" s="159" t="str">
        <f>IF(AG163="","",VLOOKUP(AG163,'シフト記号表（従来型・ユニット型共通）'!$C$6:$L$47,10,FALSE))</f>
        <v/>
      </c>
      <c r="AH164" s="159" t="str">
        <f>IF(AH163="","",VLOOKUP(AH163,'シフト記号表（従来型・ユニット型共通）'!$C$6:$L$47,10,FALSE))</f>
        <v/>
      </c>
      <c r="AI164" s="159" t="str">
        <f>IF(AI163="","",VLOOKUP(AI163,'シフト記号表（従来型・ユニット型共通）'!$C$6:$L$47,10,FALSE))</f>
        <v/>
      </c>
      <c r="AJ164" s="160" t="str">
        <f>IF(AJ163="","",VLOOKUP(AJ163,'シフト記号表（従来型・ユニット型共通）'!$C$6:$L$47,10,FALSE))</f>
        <v/>
      </c>
      <c r="AK164" s="158" t="str">
        <f>IF(AK163="","",VLOOKUP(AK163,'シフト記号表（従来型・ユニット型共通）'!$C$6:$L$47,10,FALSE))</f>
        <v/>
      </c>
      <c r="AL164" s="159" t="str">
        <f>IF(AL163="","",VLOOKUP(AL163,'シフト記号表（従来型・ユニット型共通）'!$C$6:$L$47,10,FALSE))</f>
        <v/>
      </c>
      <c r="AM164" s="159" t="str">
        <f>IF(AM163="","",VLOOKUP(AM163,'シフト記号表（従来型・ユニット型共通）'!$C$6:$L$47,10,FALSE))</f>
        <v/>
      </c>
      <c r="AN164" s="159" t="str">
        <f>IF(AN163="","",VLOOKUP(AN163,'シフト記号表（従来型・ユニット型共通）'!$C$6:$L$47,10,FALSE))</f>
        <v/>
      </c>
      <c r="AO164" s="159" t="str">
        <f>IF(AO163="","",VLOOKUP(AO163,'シフト記号表（従来型・ユニット型共通）'!$C$6:$L$47,10,FALSE))</f>
        <v/>
      </c>
      <c r="AP164" s="159" t="str">
        <f>IF(AP163="","",VLOOKUP(AP163,'シフト記号表（従来型・ユニット型共通）'!$C$6:$L$47,10,FALSE))</f>
        <v/>
      </c>
      <c r="AQ164" s="160" t="str">
        <f>IF(AQ163="","",VLOOKUP(AQ163,'シフト記号表（従来型・ユニット型共通）'!$C$6:$L$47,10,FALSE))</f>
        <v/>
      </c>
      <c r="AR164" s="158" t="str">
        <f>IF(AR163="","",VLOOKUP(AR163,'シフト記号表（従来型・ユニット型共通）'!$C$6:$L$47,10,FALSE))</f>
        <v/>
      </c>
      <c r="AS164" s="159" t="str">
        <f>IF(AS163="","",VLOOKUP(AS163,'シフト記号表（従来型・ユニット型共通）'!$C$6:$L$47,10,FALSE))</f>
        <v/>
      </c>
      <c r="AT164" s="159" t="str">
        <f>IF(AT163="","",VLOOKUP(AT163,'シフト記号表（従来型・ユニット型共通）'!$C$6:$L$47,10,FALSE))</f>
        <v/>
      </c>
      <c r="AU164" s="159" t="str">
        <f>IF(AU163="","",VLOOKUP(AU163,'シフト記号表（従来型・ユニット型共通）'!$C$6:$L$47,10,FALSE))</f>
        <v/>
      </c>
      <c r="AV164" s="159" t="str">
        <f>IF(AV163="","",VLOOKUP(AV163,'シフト記号表（従来型・ユニット型共通）'!$C$6:$L$47,10,FALSE))</f>
        <v/>
      </c>
      <c r="AW164" s="159" t="str">
        <f>IF(AW163="","",VLOOKUP(AW163,'シフト記号表（従来型・ユニット型共通）'!$C$6:$L$47,10,FALSE))</f>
        <v/>
      </c>
      <c r="AX164" s="160" t="str">
        <f>IF(AX163="","",VLOOKUP(AX163,'シフト記号表（従来型・ユニット型共通）'!$C$6:$L$47,10,FALSE))</f>
        <v/>
      </c>
      <c r="AY164" s="158" t="str">
        <f>IF(AY163="","",VLOOKUP(AY163,'シフト記号表（従来型・ユニット型共通）'!$C$6:$L$47,10,FALSE))</f>
        <v/>
      </c>
      <c r="AZ164" s="159" t="str">
        <f>IF(AZ163="","",VLOOKUP(AZ163,'シフト記号表（従来型・ユニット型共通）'!$C$6:$L$47,10,FALSE))</f>
        <v/>
      </c>
      <c r="BA164" s="159" t="str">
        <f>IF(BA163="","",VLOOKUP(BA163,'シフト記号表（従来型・ユニット型共通）'!$C$6:$L$47,10,FALSE))</f>
        <v/>
      </c>
      <c r="BB164" s="1032">
        <f>IF($BE$3="４週",SUM(W164:AX164),IF($BE$3="暦月",SUM(W164:BA164),""))</f>
        <v>0</v>
      </c>
      <c r="BC164" s="1033"/>
      <c r="BD164" s="1034">
        <f>IF($BE$3="４週",BB164/4,IF($BE$3="暦月",(BB164/($BE$8/7)),""))</f>
        <v>0</v>
      </c>
      <c r="BE164" s="1033"/>
      <c r="BF164" s="1029"/>
      <c r="BG164" s="1030"/>
      <c r="BH164" s="1030"/>
      <c r="BI164" s="1030"/>
      <c r="BJ164" s="1031"/>
    </row>
    <row r="165" spans="2:62" ht="20.25" customHeight="1" x14ac:dyDescent="0.15">
      <c r="B165" s="1007">
        <f>B163+1</f>
        <v>75</v>
      </c>
      <c r="C165" s="1017"/>
      <c r="D165" s="1018"/>
      <c r="E165" s="153"/>
      <c r="F165" s="154"/>
      <c r="G165" s="153"/>
      <c r="H165" s="154"/>
      <c r="I165" s="1021"/>
      <c r="J165" s="1022"/>
      <c r="K165" s="1025"/>
      <c r="L165" s="1026"/>
      <c r="M165" s="1026"/>
      <c r="N165" s="1018"/>
      <c r="O165" s="986"/>
      <c r="P165" s="987"/>
      <c r="Q165" s="987"/>
      <c r="R165" s="987"/>
      <c r="S165" s="988"/>
      <c r="T165" s="173" t="s">
        <v>192</v>
      </c>
      <c r="V165" s="174"/>
      <c r="W165" s="166"/>
      <c r="X165" s="167"/>
      <c r="Y165" s="167"/>
      <c r="Z165" s="167"/>
      <c r="AA165" s="167"/>
      <c r="AB165" s="167"/>
      <c r="AC165" s="168"/>
      <c r="AD165" s="166"/>
      <c r="AE165" s="167"/>
      <c r="AF165" s="167"/>
      <c r="AG165" s="167"/>
      <c r="AH165" s="167"/>
      <c r="AI165" s="167"/>
      <c r="AJ165" s="168"/>
      <c r="AK165" s="166"/>
      <c r="AL165" s="167"/>
      <c r="AM165" s="167"/>
      <c r="AN165" s="167"/>
      <c r="AO165" s="167"/>
      <c r="AP165" s="167"/>
      <c r="AQ165" s="168"/>
      <c r="AR165" s="166"/>
      <c r="AS165" s="167"/>
      <c r="AT165" s="167"/>
      <c r="AU165" s="167"/>
      <c r="AV165" s="167"/>
      <c r="AW165" s="167"/>
      <c r="AX165" s="168"/>
      <c r="AY165" s="166"/>
      <c r="AZ165" s="167"/>
      <c r="BA165" s="169"/>
      <c r="BB165" s="992"/>
      <c r="BC165" s="993"/>
      <c r="BD165" s="994"/>
      <c r="BE165" s="995"/>
      <c r="BF165" s="996"/>
      <c r="BG165" s="997"/>
      <c r="BH165" s="997"/>
      <c r="BI165" s="997"/>
      <c r="BJ165" s="998"/>
    </row>
    <row r="166" spans="2:62" ht="20.25" customHeight="1" x14ac:dyDescent="0.15">
      <c r="B166" s="1035"/>
      <c r="C166" s="1038"/>
      <c r="D166" s="1039"/>
      <c r="E166" s="175"/>
      <c r="F166" s="176">
        <f>C165</f>
        <v>0</v>
      </c>
      <c r="G166" s="175"/>
      <c r="H166" s="176">
        <f>I165</f>
        <v>0</v>
      </c>
      <c r="I166" s="1040"/>
      <c r="J166" s="1041"/>
      <c r="K166" s="1042"/>
      <c r="L166" s="1043"/>
      <c r="M166" s="1043"/>
      <c r="N166" s="1039"/>
      <c r="O166" s="986"/>
      <c r="P166" s="987"/>
      <c r="Q166" s="987"/>
      <c r="R166" s="987"/>
      <c r="S166" s="988"/>
      <c r="T166" s="170" t="s">
        <v>195</v>
      </c>
      <c r="U166" s="171"/>
      <c r="V166" s="172"/>
      <c r="W166" s="158" t="str">
        <f>IF(W165="","",VLOOKUP(W165,'シフト記号表（従来型・ユニット型共通）'!$C$6:$L$47,10,FALSE))</f>
        <v/>
      </c>
      <c r="X166" s="159" t="str">
        <f>IF(X165="","",VLOOKUP(X165,'シフト記号表（従来型・ユニット型共通）'!$C$6:$L$47,10,FALSE))</f>
        <v/>
      </c>
      <c r="Y166" s="159" t="str">
        <f>IF(Y165="","",VLOOKUP(Y165,'シフト記号表（従来型・ユニット型共通）'!$C$6:$L$47,10,FALSE))</f>
        <v/>
      </c>
      <c r="Z166" s="159" t="str">
        <f>IF(Z165="","",VLOOKUP(Z165,'シフト記号表（従来型・ユニット型共通）'!$C$6:$L$47,10,FALSE))</f>
        <v/>
      </c>
      <c r="AA166" s="159" t="str">
        <f>IF(AA165="","",VLOOKUP(AA165,'シフト記号表（従来型・ユニット型共通）'!$C$6:$L$47,10,FALSE))</f>
        <v/>
      </c>
      <c r="AB166" s="159" t="str">
        <f>IF(AB165="","",VLOOKUP(AB165,'シフト記号表（従来型・ユニット型共通）'!$C$6:$L$47,10,FALSE))</f>
        <v/>
      </c>
      <c r="AC166" s="160" t="str">
        <f>IF(AC165="","",VLOOKUP(AC165,'シフト記号表（従来型・ユニット型共通）'!$C$6:$L$47,10,FALSE))</f>
        <v/>
      </c>
      <c r="AD166" s="158" t="str">
        <f>IF(AD165="","",VLOOKUP(AD165,'シフト記号表（従来型・ユニット型共通）'!$C$6:$L$47,10,FALSE))</f>
        <v/>
      </c>
      <c r="AE166" s="159" t="str">
        <f>IF(AE165="","",VLOOKUP(AE165,'シフト記号表（従来型・ユニット型共通）'!$C$6:$L$47,10,FALSE))</f>
        <v/>
      </c>
      <c r="AF166" s="159" t="str">
        <f>IF(AF165="","",VLOOKUP(AF165,'シフト記号表（従来型・ユニット型共通）'!$C$6:$L$47,10,FALSE))</f>
        <v/>
      </c>
      <c r="AG166" s="159" t="str">
        <f>IF(AG165="","",VLOOKUP(AG165,'シフト記号表（従来型・ユニット型共通）'!$C$6:$L$47,10,FALSE))</f>
        <v/>
      </c>
      <c r="AH166" s="159" t="str">
        <f>IF(AH165="","",VLOOKUP(AH165,'シフト記号表（従来型・ユニット型共通）'!$C$6:$L$47,10,FALSE))</f>
        <v/>
      </c>
      <c r="AI166" s="159" t="str">
        <f>IF(AI165="","",VLOOKUP(AI165,'シフト記号表（従来型・ユニット型共通）'!$C$6:$L$47,10,FALSE))</f>
        <v/>
      </c>
      <c r="AJ166" s="160" t="str">
        <f>IF(AJ165="","",VLOOKUP(AJ165,'シフト記号表（従来型・ユニット型共通）'!$C$6:$L$47,10,FALSE))</f>
        <v/>
      </c>
      <c r="AK166" s="158" t="str">
        <f>IF(AK165="","",VLOOKUP(AK165,'シフト記号表（従来型・ユニット型共通）'!$C$6:$L$47,10,FALSE))</f>
        <v/>
      </c>
      <c r="AL166" s="159" t="str">
        <f>IF(AL165="","",VLOOKUP(AL165,'シフト記号表（従来型・ユニット型共通）'!$C$6:$L$47,10,FALSE))</f>
        <v/>
      </c>
      <c r="AM166" s="159" t="str">
        <f>IF(AM165="","",VLOOKUP(AM165,'シフト記号表（従来型・ユニット型共通）'!$C$6:$L$47,10,FALSE))</f>
        <v/>
      </c>
      <c r="AN166" s="159" t="str">
        <f>IF(AN165="","",VLOOKUP(AN165,'シフト記号表（従来型・ユニット型共通）'!$C$6:$L$47,10,FALSE))</f>
        <v/>
      </c>
      <c r="AO166" s="159" t="str">
        <f>IF(AO165="","",VLOOKUP(AO165,'シフト記号表（従来型・ユニット型共通）'!$C$6:$L$47,10,FALSE))</f>
        <v/>
      </c>
      <c r="AP166" s="159" t="str">
        <f>IF(AP165="","",VLOOKUP(AP165,'シフト記号表（従来型・ユニット型共通）'!$C$6:$L$47,10,FALSE))</f>
        <v/>
      </c>
      <c r="AQ166" s="160" t="str">
        <f>IF(AQ165="","",VLOOKUP(AQ165,'シフト記号表（従来型・ユニット型共通）'!$C$6:$L$47,10,FALSE))</f>
        <v/>
      </c>
      <c r="AR166" s="158" t="str">
        <f>IF(AR165="","",VLOOKUP(AR165,'シフト記号表（従来型・ユニット型共通）'!$C$6:$L$47,10,FALSE))</f>
        <v/>
      </c>
      <c r="AS166" s="159" t="str">
        <f>IF(AS165="","",VLOOKUP(AS165,'シフト記号表（従来型・ユニット型共通）'!$C$6:$L$47,10,FALSE))</f>
        <v/>
      </c>
      <c r="AT166" s="159" t="str">
        <f>IF(AT165="","",VLOOKUP(AT165,'シフト記号表（従来型・ユニット型共通）'!$C$6:$L$47,10,FALSE))</f>
        <v/>
      </c>
      <c r="AU166" s="159" t="str">
        <f>IF(AU165="","",VLOOKUP(AU165,'シフト記号表（従来型・ユニット型共通）'!$C$6:$L$47,10,FALSE))</f>
        <v/>
      </c>
      <c r="AV166" s="159" t="str">
        <f>IF(AV165="","",VLOOKUP(AV165,'シフト記号表（従来型・ユニット型共通）'!$C$6:$L$47,10,FALSE))</f>
        <v/>
      </c>
      <c r="AW166" s="159" t="str">
        <f>IF(AW165="","",VLOOKUP(AW165,'シフト記号表（従来型・ユニット型共通）'!$C$6:$L$47,10,FALSE))</f>
        <v/>
      </c>
      <c r="AX166" s="160" t="str">
        <f>IF(AX165="","",VLOOKUP(AX165,'シフト記号表（従来型・ユニット型共通）'!$C$6:$L$47,10,FALSE))</f>
        <v/>
      </c>
      <c r="AY166" s="158" t="str">
        <f>IF(AY165="","",VLOOKUP(AY165,'シフト記号表（従来型・ユニット型共通）'!$C$6:$L$47,10,FALSE))</f>
        <v/>
      </c>
      <c r="AZ166" s="159" t="str">
        <f>IF(AZ165="","",VLOOKUP(AZ165,'シフト記号表（従来型・ユニット型共通）'!$C$6:$L$47,10,FALSE))</f>
        <v/>
      </c>
      <c r="BA166" s="159" t="str">
        <f>IF(BA165="","",VLOOKUP(BA165,'シフト記号表（従来型・ユニット型共通）'!$C$6:$L$47,10,FALSE))</f>
        <v/>
      </c>
      <c r="BB166" s="1032">
        <f>IF($BE$3="４週",SUM(W166:AX166),IF($BE$3="暦月",SUM(W166:BA166),""))</f>
        <v>0</v>
      </c>
      <c r="BC166" s="1033"/>
      <c r="BD166" s="1034">
        <f>IF($BE$3="４週",BB166/4,IF($BE$3="暦月",(BB166/($BE$8/7)),""))</f>
        <v>0</v>
      </c>
      <c r="BE166" s="1033"/>
      <c r="BF166" s="1029"/>
      <c r="BG166" s="1030"/>
      <c r="BH166" s="1030"/>
      <c r="BI166" s="1030"/>
      <c r="BJ166" s="1031"/>
    </row>
    <row r="167" spans="2:62" ht="20.25" customHeight="1" x14ac:dyDescent="0.15">
      <c r="B167" s="1007">
        <f>B165+1</f>
        <v>76</v>
      </c>
      <c r="C167" s="1017"/>
      <c r="D167" s="1018"/>
      <c r="E167" s="153"/>
      <c r="F167" s="154"/>
      <c r="G167" s="153"/>
      <c r="H167" s="154"/>
      <c r="I167" s="1021"/>
      <c r="J167" s="1022"/>
      <c r="K167" s="1025"/>
      <c r="L167" s="1026"/>
      <c r="M167" s="1026"/>
      <c r="N167" s="1018"/>
      <c r="O167" s="986"/>
      <c r="P167" s="987"/>
      <c r="Q167" s="987"/>
      <c r="R167" s="987"/>
      <c r="S167" s="988"/>
      <c r="T167" s="173" t="s">
        <v>192</v>
      </c>
      <c r="V167" s="174"/>
      <c r="W167" s="166"/>
      <c r="X167" s="167"/>
      <c r="Y167" s="167"/>
      <c r="Z167" s="167"/>
      <c r="AA167" s="167"/>
      <c r="AB167" s="167"/>
      <c r="AC167" s="168"/>
      <c r="AD167" s="166"/>
      <c r="AE167" s="167"/>
      <c r="AF167" s="167"/>
      <c r="AG167" s="167"/>
      <c r="AH167" s="167"/>
      <c r="AI167" s="167"/>
      <c r="AJ167" s="168"/>
      <c r="AK167" s="166"/>
      <c r="AL167" s="167"/>
      <c r="AM167" s="167"/>
      <c r="AN167" s="167"/>
      <c r="AO167" s="167"/>
      <c r="AP167" s="167"/>
      <c r="AQ167" s="168"/>
      <c r="AR167" s="166"/>
      <c r="AS167" s="167"/>
      <c r="AT167" s="167"/>
      <c r="AU167" s="167"/>
      <c r="AV167" s="167"/>
      <c r="AW167" s="167"/>
      <c r="AX167" s="168"/>
      <c r="AY167" s="166"/>
      <c r="AZ167" s="167"/>
      <c r="BA167" s="169"/>
      <c r="BB167" s="992"/>
      <c r="BC167" s="993"/>
      <c r="BD167" s="994"/>
      <c r="BE167" s="995"/>
      <c r="BF167" s="996"/>
      <c r="BG167" s="997"/>
      <c r="BH167" s="997"/>
      <c r="BI167" s="997"/>
      <c r="BJ167" s="998"/>
    </row>
    <row r="168" spans="2:62" ht="20.25" customHeight="1" x14ac:dyDescent="0.15">
      <c r="B168" s="1035"/>
      <c r="C168" s="1038"/>
      <c r="D168" s="1039"/>
      <c r="E168" s="175"/>
      <c r="F168" s="176">
        <f>C167</f>
        <v>0</v>
      </c>
      <c r="G168" s="175"/>
      <c r="H168" s="176">
        <f>I167</f>
        <v>0</v>
      </c>
      <c r="I168" s="1040"/>
      <c r="J168" s="1041"/>
      <c r="K168" s="1042"/>
      <c r="L168" s="1043"/>
      <c r="M168" s="1043"/>
      <c r="N168" s="1039"/>
      <c r="O168" s="986"/>
      <c r="P168" s="987"/>
      <c r="Q168" s="987"/>
      <c r="R168" s="987"/>
      <c r="S168" s="988"/>
      <c r="T168" s="170" t="s">
        <v>195</v>
      </c>
      <c r="U168" s="171"/>
      <c r="V168" s="172"/>
      <c r="W168" s="158" t="str">
        <f>IF(W167="","",VLOOKUP(W167,'シフト記号表（従来型・ユニット型共通）'!$C$6:$L$47,10,FALSE))</f>
        <v/>
      </c>
      <c r="X168" s="159" t="str">
        <f>IF(X167="","",VLOOKUP(X167,'シフト記号表（従来型・ユニット型共通）'!$C$6:$L$47,10,FALSE))</f>
        <v/>
      </c>
      <c r="Y168" s="159" t="str">
        <f>IF(Y167="","",VLOOKUP(Y167,'シフト記号表（従来型・ユニット型共通）'!$C$6:$L$47,10,FALSE))</f>
        <v/>
      </c>
      <c r="Z168" s="159" t="str">
        <f>IF(Z167="","",VLOOKUP(Z167,'シフト記号表（従来型・ユニット型共通）'!$C$6:$L$47,10,FALSE))</f>
        <v/>
      </c>
      <c r="AA168" s="159" t="str">
        <f>IF(AA167="","",VLOOKUP(AA167,'シフト記号表（従来型・ユニット型共通）'!$C$6:$L$47,10,FALSE))</f>
        <v/>
      </c>
      <c r="AB168" s="159" t="str">
        <f>IF(AB167="","",VLOOKUP(AB167,'シフト記号表（従来型・ユニット型共通）'!$C$6:$L$47,10,FALSE))</f>
        <v/>
      </c>
      <c r="AC168" s="160" t="str">
        <f>IF(AC167="","",VLOOKUP(AC167,'シフト記号表（従来型・ユニット型共通）'!$C$6:$L$47,10,FALSE))</f>
        <v/>
      </c>
      <c r="AD168" s="158" t="str">
        <f>IF(AD167="","",VLOOKUP(AD167,'シフト記号表（従来型・ユニット型共通）'!$C$6:$L$47,10,FALSE))</f>
        <v/>
      </c>
      <c r="AE168" s="159" t="str">
        <f>IF(AE167="","",VLOOKUP(AE167,'シフト記号表（従来型・ユニット型共通）'!$C$6:$L$47,10,FALSE))</f>
        <v/>
      </c>
      <c r="AF168" s="159" t="str">
        <f>IF(AF167="","",VLOOKUP(AF167,'シフト記号表（従来型・ユニット型共通）'!$C$6:$L$47,10,FALSE))</f>
        <v/>
      </c>
      <c r="AG168" s="159" t="str">
        <f>IF(AG167="","",VLOOKUP(AG167,'シフト記号表（従来型・ユニット型共通）'!$C$6:$L$47,10,FALSE))</f>
        <v/>
      </c>
      <c r="AH168" s="159" t="str">
        <f>IF(AH167="","",VLOOKUP(AH167,'シフト記号表（従来型・ユニット型共通）'!$C$6:$L$47,10,FALSE))</f>
        <v/>
      </c>
      <c r="AI168" s="159" t="str">
        <f>IF(AI167="","",VLOOKUP(AI167,'シフト記号表（従来型・ユニット型共通）'!$C$6:$L$47,10,FALSE))</f>
        <v/>
      </c>
      <c r="AJ168" s="160" t="str">
        <f>IF(AJ167="","",VLOOKUP(AJ167,'シフト記号表（従来型・ユニット型共通）'!$C$6:$L$47,10,FALSE))</f>
        <v/>
      </c>
      <c r="AK168" s="158" t="str">
        <f>IF(AK167="","",VLOOKUP(AK167,'シフト記号表（従来型・ユニット型共通）'!$C$6:$L$47,10,FALSE))</f>
        <v/>
      </c>
      <c r="AL168" s="159" t="str">
        <f>IF(AL167="","",VLOOKUP(AL167,'シフト記号表（従来型・ユニット型共通）'!$C$6:$L$47,10,FALSE))</f>
        <v/>
      </c>
      <c r="AM168" s="159" t="str">
        <f>IF(AM167="","",VLOOKUP(AM167,'シフト記号表（従来型・ユニット型共通）'!$C$6:$L$47,10,FALSE))</f>
        <v/>
      </c>
      <c r="AN168" s="159" t="str">
        <f>IF(AN167="","",VLOOKUP(AN167,'シフト記号表（従来型・ユニット型共通）'!$C$6:$L$47,10,FALSE))</f>
        <v/>
      </c>
      <c r="AO168" s="159" t="str">
        <f>IF(AO167="","",VLOOKUP(AO167,'シフト記号表（従来型・ユニット型共通）'!$C$6:$L$47,10,FALSE))</f>
        <v/>
      </c>
      <c r="AP168" s="159" t="str">
        <f>IF(AP167="","",VLOOKUP(AP167,'シフト記号表（従来型・ユニット型共通）'!$C$6:$L$47,10,FALSE))</f>
        <v/>
      </c>
      <c r="AQ168" s="160" t="str">
        <f>IF(AQ167="","",VLOOKUP(AQ167,'シフト記号表（従来型・ユニット型共通）'!$C$6:$L$47,10,FALSE))</f>
        <v/>
      </c>
      <c r="AR168" s="158" t="str">
        <f>IF(AR167="","",VLOOKUP(AR167,'シフト記号表（従来型・ユニット型共通）'!$C$6:$L$47,10,FALSE))</f>
        <v/>
      </c>
      <c r="AS168" s="159" t="str">
        <f>IF(AS167="","",VLOOKUP(AS167,'シフト記号表（従来型・ユニット型共通）'!$C$6:$L$47,10,FALSE))</f>
        <v/>
      </c>
      <c r="AT168" s="159" t="str">
        <f>IF(AT167="","",VLOOKUP(AT167,'シフト記号表（従来型・ユニット型共通）'!$C$6:$L$47,10,FALSE))</f>
        <v/>
      </c>
      <c r="AU168" s="159" t="str">
        <f>IF(AU167="","",VLOOKUP(AU167,'シフト記号表（従来型・ユニット型共通）'!$C$6:$L$47,10,FALSE))</f>
        <v/>
      </c>
      <c r="AV168" s="159" t="str">
        <f>IF(AV167="","",VLOOKUP(AV167,'シフト記号表（従来型・ユニット型共通）'!$C$6:$L$47,10,FALSE))</f>
        <v/>
      </c>
      <c r="AW168" s="159" t="str">
        <f>IF(AW167="","",VLOOKUP(AW167,'シフト記号表（従来型・ユニット型共通）'!$C$6:$L$47,10,FALSE))</f>
        <v/>
      </c>
      <c r="AX168" s="160" t="str">
        <f>IF(AX167="","",VLOOKUP(AX167,'シフト記号表（従来型・ユニット型共通）'!$C$6:$L$47,10,FALSE))</f>
        <v/>
      </c>
      <c r="AY168" s="158" t="str">
        <f>IF(AY167="","",VLOOKUP(AY167,'シフト記号表（従来型・ユニット型共通）'!$C$6:$L$47,10,FALSE))</f>
        <v/>
      </c>
      <c r="AZ168" s="159" t="str">
        <f>IF(AZ167="","",VLOOKUP(AZ167,'シフト記号表（従来型・ユニット型共通）'!$C$6:$L$47,10,FALSE))</f>
        <v/>
      </c>
      <c r="BA168" s="159" t="str">
        <f>IF(BA167="","",VLOOKUP(BA167,'シフト記号表（従来型・ユニット型共通）'!$C$6:$L$47,10,FALSE))</f>
        <v/>
      </c>
      <c r="BB168" s="1032">
        <f>IF($BE$3="４週",SUM(W168:AX168),IF($BE$3="暦月",SUM(W168:BA168),""))</f>
        <v>0</v>
      </c>
      <c r="BC168" s="1033"/>
      <c r="BD168" s="1034">
        <f>IF($BE$3="４週",BB168/4,IF($BE$3="暦月",(BB168/($BE$8/7)),""))</f>
        <v>0</v>
      </c>
      <c r="BE168" s="1033"/>
      <c r="BF168" s="1029"/>
      <c r="BG168" s="1030"/>
      <c r="BH168" s="1030"/>
      <c r="BI168" s="1030"/>
      <c r="BJ168" s="1031"/>
    </row>
    <row r="169" spans="2:62" ht="20.25" customHeight="1" x14ac:dyDescent="0.15">
      <c r="B169" s="1007">
        <f>B167+1</f>
        <v>77</v>
      </c>
      <c r="C169" s="1017"/>
      <c r="D169" s="1018"/>
      <c r="E169" s="153"/>
      <c r="F169" s="154"/>
      <c r="G169" s="153"/>
      <c r="H169" s="154"/>
      <c r="I169" s="1021"/>
      <c r="J169" s="1022"/>
      <c r="K169" s="1025"/>
      <c r="L169" s="1026"/>
      <c r="M169" s="1026"/>
      <c r="N169" s="1018"/>
      <c r="O169" s="986"/>
      <c r="P169" s="987"/>
      <c r="Q169" s="987"/>
      <c r="R169" s="987"/>
      <c r="S169" s="988"/>
      <c r="T169" s="173" t="s">
        <v>192</v>
      </c>
      <c r="V169" s="174"/>
      <c r="W169" s="166"/>
      <c r="X169" s="167"/>
      <c r="Y169" s="167"/>
      <c r="Z169" s="167"/>
      <c r="AA169" s="167"/>
      <c r="AB169" s="167"/>
      <c r="AC169" s="168"/>
      <c r="AD169" s="166"/>
      <c r="AE169" s="167"/>
      <c r="AF169" s="167"/>
      <c r="AG169" s="167"/>
      <c r="AH169" s="167"/>
      <c r="AI169" s="167"/>
      <c r="AJ169" s="168"/>
      <c r="AK169" s="166"/>
      <c r="AL169" s="167"/>
      <c r="AM169" s="167"/>
      <c r="AN169" s="167"/>
      <c r="AO169" s="167"/>
      <c r="AP169" s="167"/>
      <c r="AQ169" s="168"/>
      <c r="AR169" s="166"/>
      <c r="AS169" s="167"/>
      <c r="AT169" s="167"/>
      <c r="AU169" s="167"/>
      <c r="AV169" s="167"/>
      <c r="AW169" s="167"/>
      <c r="AX169" s="168"/>
      <c r="AY169" s="166"/>
      <c r="AZ169" s="167"/>
      <c r="BA169" s="169"/>
      <c r="BB169" s="992"/>
      <c r="BC169" s="993"/>
      <c r="BD169" s="994"/>
      <c r="BE169" s="995"/>
      <c r="BF169" s="996"/>
      <c r="BG169" s="997"/>
      <c r="BH169" s="997"/>
      <c r="BI169" s="997"/>
      <c r="BJ169" s="998"/>
    </row>
    <row r="170" spans="2:62" ht="20.25" customHeight="1" x14ac:dyDescent="0.15">
      <c r="B170" s="1035"/>
      <c r="C170" s="1038"/>
      <c r="D170" s="1039"/>
      <c r="E170" s="175"/>
      <c r="F170" s="176">
        <f>C169</f>
        <v>0</v>
      </c>
      <c r="G170" s="175"/>
      <c r="H170" s="176">
        <f>I169</f>
        <v>0</v>
      </c>
      <c r="I170" s="1040"/>
      <c r="J170" s="1041"/>
      <c r="K170" s="1042"/>
      <c r="L170" s="1043"/>
      <c r="M170" s="1043"/>
      <c r="N170" s="1039"/>
      <c r="O170" s="986"/>
      <c r="P170" s="987"/>
      <c r="Q170" s="987"/>
      <c r="R170" s="987"/>
      <c r="S170" s="988"/>
      <c r="T170" s="170" t="s">
        <v>195</v>
      </c>
      <c r="U170" s="171"/>
      <c r="V170" s="172"/>
      <c r="W170" s="158" t="str">
        <f>IF(W169="","",VLOOKUP(W169,'シフト記号表（従来型・ユニット型共通）'!$C$6:$L$47,10,FALSE))</f>
        <v/>
      </c>
      <c r="X170" s="159" t="str">
        <f>IF(X169="","",VLOOKUP(X169,'シフト記号表（従来型・ユニット型共通）'!$C$6:$L$47,10,FALSE))</f>
        <v/>
      </c>
      <c r="Y170" s="159" t="str">
        <f>IF(Y169="","",VLOOKUP(Y169,'シフト記号表（従来型・ユニット型共通）'!$C$6:$L$47,10,FALSE))</f>
        <v/>
      </c>
      <c r="Z170" s="159" t="str">
        <f>IF(Z169="","",VLOOKUP(Z169,'シフト記号表（従来型・ユニット型共通）'!$C$6:$L$47,10,FALSE))</f>
        <v/>
      </c>
      <c r="AA170" s="159" t="str">
        <f>IF(AA169="","",VLOOKUP(AA169,'シフト記号表（従来型・ユニット型共通）'!$C$6:$L$47,10,FALSE))</f>
        <v/>
      </c>
      <c r="AB170" s="159" t="str">
        <f>IF(AB169="","",VLOOKUP(AB169,'シフト記号表（従来型・ユニット型共通）'!$C$6:$L$47,10,FALSE))</f>
        <v/>
      </c>
      <c r="AC170" s="160" t="str">
        <f>IF(AC169="","",VLOOKUP(AC169,'シフト記号表（従来型・ユニット型共通）'!$C$6:$L$47,10,FALSE))</f>
        <v/>
      </c>
      <c r="AD170" s="158" t="str">
        <f>IF(AD169="","",VLOOKUP(AD169,'シフト記号表（従来型・ユニット型共通）'!$C$6:$L$47,10,FALSE))</f>
        <v/>
      </c>
      <c r="AE170" s="159" t="str">
        <f>IF(AE169="","",VLOOKUP(AE169,'シフト記号表（従来型・ユニット型共通）'!$C$6:$L$47,10,FALSE))</f>
        <v/>
      </c>
      <c r="AF170" s="159" t="str">
        <f>IF(AF169="","",VLOOKUP(AF169,'シフト記号表（従来型・ユニット型共通）'!$C$6:$L$47,10,FALSE))</f>
        <v/>
      </c>
      <c r="AG170" s="159" t="str">
        <f>IF(AG169="","",VLOOKUP(AG169,'シフト記号表（従来型・ユニット型共通）'!$C$6:$L$47,10,FALSE))</f>
        <v/>
      </c>
      <c r="AH170" s="159" t="str">
        <f>IF(AH169="","",VLOOKUP(AH169,'シフト記号表（従来型・ユニット型共通）'!$C$6:$L$47,10,FALSE))</f>
        <v/>
      </c>
      <c r="AI170" s="159" t="str">
        <f>IF(AI169="","",VLOOKUP(AI169,'シフト記号表（従来型・ユニット型共通）'!$C$6:$L$47,10,FALSE))</f>
        <v/>
      </c>
      <c r="AJ170" s="160" t="str">
        <f>IF(AJ169="","",VLOOKUP(AJ169,'シフト記号表（従来型・ユニット型共通）'!$C$6:$L$47,10,FALSE))</f>
        <v/>
      </c>
      <c r="AK170" s="158" t="str">
        <f>IF(AK169="","",VLOOKUP(AK169,'シフト記号表（従来型・ユニット型共通）'!$C$6:$L$47,10,FALSE))</f>
        <v/>
      </c>
      <c r="AL170" s="159" t="str">
        <f>IF(AL169="","",VLOOKUP(AL169,'シフト記号表（従来型・ユニット型共通）'!$C$6:$L$47,10,FALSE))</f>
        <v/>
      </c>
      <c r="AM170" s="159" t="str">
        <f>IF(AM169="","",VLOOKUP(AM169,'シフト記号表（従来型・ユニット型共通）'!$C$6:$L$47,10,FALSE))</f>
        <v/>
      </c>
      <c r="AN170" s="159" t="str">
        <f>IF(AN169="","",VLOOKUP(AN169,'シフト記号表（従来型・ユニット型共通）'!$C$6:$L$47,10,FALSE))</f>
        <v/>
      </c>
      <c r="AO170" s="159" t="str">
        <f>IF(AO169="","",VLOOKUP(AO169,'シフト記号表（従来型・ユニット型共通）'!$C$6:$L$47,10,FALSE))</f>
        <v/>
      </c>
      <c r="AP170" s="159" t="str">
        <f>IF(AP169="","",VLOOKUP(AP169,'シフト記号表（従来型・ユニット型共通）'!$C$6:$L$47,10,FALSE))</f>
        <v/>
      </c>
      <c r="AQ170" s="160" t="str">
        <f>IF(AQ169="","",VLOOKUP(AQ169,'シフト記号表（従来型・ユニット型共通）'!$C$6:$L$47,10,FALSE))</f>
        <v/>
      </c>
      <c r="AR170" s="158" t="str">
        <f>IF(AR169="","",VLOOKUP(AR169,'シフト記号表（従来型・ユニット型共通）'!$C$6:$L$47,10,FALSE))</f>
        <v/>
      </c>
      <c r="AS170" s="159" t="str">
        <f>IF(AS169="","",VLOOKUP(AS169,'シフト記号表（従来型・ユニット型共通）'!$C$6:$L$47,10,FALSE))</f>
        <v/>
      </c>
      <c r="AT170" s="159" t="str">
        <f>IF(AT169="","",VLOOKUP(AT169,'シフト記号表（従来型・ユニット型共通）'!$C$6:$L$47,10,FALSE))</f>
        <v/>
      </c>
      <c r="AU170" s="159" t="str">
        <f>IF(AU169="","",VLOOKUP(AU169,'シフト記号表（従来型・ユニット型共通）'!$C$6:$L$47,10,FALSE))</f>
        <v/>
      </c>
      <c r="AV170" s="159" t="str">
        <f>IF(AV169="","",VLOOKUP(AV169,'シフト記号表（従来型・ユニット型共通）'!$C$6:$L$47,10,FALSE))</f>
        <v/>
      </c>
      <c r="AW170" s="159" t="str">
        <f>IF(AW169="","",VLOOKUP(AW169,'シフト記号表（従来型・ユニット型共通）'!$C$6:$L$47,10,FALSE))</f>
        <v/>
      </c>
      <c r="AX170" s="160" t="str">
        <f>IF(AX169="","",VLOOKUP(AX169,'シフト記号表（従来型・ユニット型共通）'!$C$6:$L$47,10,FALSE))</f>
        <v/>
      </c>
      <c r="AY170" s="158" t="str">
        <f>IF(AY169="","",VLOOKUP(AY169,'シフト記号表（従来型・ユニット型共通）'!$C$6:$L$47,10,FALSE))</f>
        <v/>
      </c>
      <c r="AZ170" s="159" t="str">
        <f>IF(AZ169="","",VLOOKUP(AZ169,'シフト記号表（従来型・ユニット型共通）'!$C$6:$L$47,10,FALSE))</f>
        <v/>
      </c>
      <c r="BA170" s="159" t="str">
        <f>IF(BA169="","",VLOOKUP(BA169,'シフト記号表（従来型・ユニット型共通）'!$C$6:$L$47,10,FALSE))</f>
        <v/>
      </c>
      <c r="BB170" s="1032">
        <f>IF($BE$3="４週",SUM(W170:AX170),IF($BE$3="暦月",SUM(W170:BA170),""))</f>
        <v>0</v>
      </c>
      <c r="BC170" s="1033"/>
      <c r="BD170" s="1034">
        <f>IF($BE$3="４週",BB170/4,IF($BE$3="暦月",(BB170/($BE$8/7)),""))</f>
        <v>0</v>
      </c>
      <c r="BE170" s="1033"/>
      <c r="BF170" s="1029"/>
      <c r="BG170" s="1030"/>
      <c r="BH170" s="1030"/>
      <c r="BI170" s="1030"/>
      <c r="BJ170" s="1031"/>
    </row>
    <row r="171" spans="2:62" ht="20.25" customHeight="1" x14ac:dyDescent="0.15">
      <c r="B171" s="1007">
        <f>B169+1</f>
        <v>78</v>
      </c>
      <c r="C171" s="1017"/>
      <c r="D171" s="1018"/>
      <c r="E171" s="153"/>
      <c r="F171" s="154"/>
      <c r="G171" s="153"/>
      <c r="H171" s="154"/>
      <c r="I171" s="1021"/>
      <c r="J171" s="1022"/>
      <c r="K171" s="1025"/>
      <c r="L171" s="1026"/>
      <c r="M171" s="1026"/>
      <c r="N171" s="1018"/>
      <c r="O171" s="986"/>
      <c r="P171" s="987"/>
      <c r="Q171" s="987"/>
      <c r="R171" s="987"/>
      <c r="S171" s="988"/>
      <c r="T171" s="173" t="s">
        <v>192</v>
      </c>
      <c r="V171" s="174"/>
      <c r="W171" s="166"/>
      <c r="X171" s="167"/>
      <c r="Y171" s="167"/>
      <c r="Z171" s="167"/>
      <c r="AA171" s="167"/>
      <c r="AB171" s="167"/>
      <c r="AC171" s="168"/>
      <c r="AD171" s="166"/>
      <c r="AE171" s="167"/>
      <c r="AF171" s="167"/>
      <c r="AG171" s="167"/>
      <c r="AH171" s="167"/>
      <c r="AI171" s="167"/>
      <c r="AJ171" s="168"/>
      <c r="AK171" s="166"/>
      <c r="AL171" s="167"/>
      <c r="AM171" s="167"/>
      <c r="AN171" s="167"/>
      <c r="AO171" s="167"/>
      <c r="AP171" s="167"/>
      <c r="AQ171" s="168"/>
      <c r="AR171" s="166"/>
      <c r="AS171" s="167"/>
      <c r="AT171" s="167"/>
      <c r="AU171" s="167"/>
      <c r="AV171" s="167"/>
      <c r="AW171" s="167"/>
      <c r="AX171" s="168"/>
      <c r="AY171" s="166"/>
      <c r="AZ171" s="167"/>
      <c r="BA171" s="169"/>
      <c r="BB171" s="992"/>
      <c r="BC171" s="993"/>
      <c r="BD171" s="994"/>
      <c r="BE171" s="995"/>
      <c r="BF171" s="996"/>
      <c r="BG171" s="997"/>
      <c r="BH171" s="997"/>
      <c r="BI171" s="997"/>
      <c r="BJ171" s="998"/>
    </row>
    <row r="172" spans="2:62" ht="20.25" customHeight="1" x14ac:dyDescent="0.15">
      <c r="B172" s="1035"/>
      <c r="C172" s="1038"/>
      <c r="D172" s="1039"/>
      <c r="E172" s="175"/>
      <c r="F172" s="176">
        <f>C171</f>
        <v>0</v>
      </c>
      <c r="G172" s="175"/>
      <c r="H172" s="176">
        <f>I171</f>
        <v>0</v>
      </c>
      <c r="I172" s="1040"/>
      <c r="J172" s="1041"/>
      <c r="K172" s="1042"/>
      <c r="L172" s="1043"/>
      <c r="M172" s="1043"/>
      <c r="N172" s="1039"/>
      <c r="O172" s="986"/>
      <c r="P172" s="987"/>
      <c r="Q172" s="987"/>
      <c r="R172" s="987"/>
      <c r="S172" s="988"/>
      <c r="T172" s="170" t="s">
        <v>195</v>
      </c>
      <c r="U172" s="171"/>
      <c r="V172" s="172"/>
      <c r="W172" s="158" t="str">
        <f>IF(W171="","",VLOOKUP(W171,'シフト記号表（従来型・ユニット型共通）'!$C$6:$L$47,10,FALSE))</f>
        <v/>
      </c>
      <c r="X172" s="159" t="str">
        <f>IF(X171="","",VLOOKUP(X171,'シフト記号表（従来型・ユニット型共通）'!$C$6:$L$47,10,FALSE))</f>
        <v/>
      </c>
      <c r="Y172" s="159" t="str">
        <f>IF(Y171="","",VLOOKUP(Y171,'シフト記号表（従来型・ユニット型共通）'!$C$6:$L$47,10,FALSE))</f>
        <v/>
      </c>
      <c r="Z172" s="159" t="str">
        <f>IF(Z171="","",VLOOKUP(Z171,'シフト記号表（従来型・ユニット型共通）'!$C$6:$L$47,10,FALSE))</f>
        <v/>
      </c>
      <c r="AA172" s="159" t="str">
        <f>IF(AA171="","",VLOOKUP(AA171,'シフト記号表（従来型・ユニット型共通）'!$C$6:$L$47,10,FALSE))</f>
        <v/>
      </c>
      <c r="AB172" s="159" t="str">
        <f>IF(AB171="","",VLOOKUP(AB171,'シフト記号表（従来型・ユニット型共通）'!$C$6:$L$47,10,FALSE))</f>
        <v/>
      </c>
      <c r="AC172" s="160" t="str">
        <f>IF(AC171="","",VLOOKUP(AC171,'シフト記号表（従来型・ユニット型共通）'!$C$6:$L$47,10,FALSE))</f>
        <v/>
      </c>
      <c r="AD172" s="158" t="str">
        <f>IF(AD171="","",VLOOKUP(AD171,'シフト記号表（従来型・ユニット型共通）'!$C$6:$L$47,10,FALSE))</f>
        <v/>
      </c>
      <c r="AE172" s="159" t="str">
        <f>IF(AE171="","",VLOOKUP(AE171,'シフト記号表（従来型・ユニット型共通）'!$C$6:$L$47,10,FALSE))</f>
        <v/>
      </c>
      <c r="AF172" s="159" t="str">
        <f>IF(AF171="","",VLOOKUP(AF171,'シフト記号表（従来型・ユニット型共通）'!$C$6:$L$47,10,FALSE))</f>
        <v/>
      </c>
      <c r="AG172" s="159" t="str">
        <f>IF(AG171="","",VLOOKUP(AG171,'シフト記号表（従来型・ユニット型共通）'!$C$6:$L$47,10,FALSE))</f>
        <v/>
      </c>
      <c r="AH172" s="159" t="str">
        <f>IF(AH171="","",VLOOKUP(AH171,'シフト記号表（従来型・ユニット型共通）'!$C$6:$L$47,10,FALSE))</f>
        <v/>
      </c>
      <c r="AI172" s="159" t="str">
        <f>IF(AI171="","",VLOOKUP(AI171,'シフト記号表（従来型・ユニット型共通）'!$C$6:$L$47,10,FALSE))</f>
        <v/>
      </c>
      <c r="AJ172" s="160" t="str">
        <f>IF(AJ171="","",VLOOKUP(AJ171,'シフト記号表（従来型・ユニット型共通）'!$C$6:$L$47,10,FALSE))</f>
        <v/>
      </c>
      <c r="AK172" s="158" t="str">
        <f>IF(AK171="","",VLOOKUP(AK171,'シフト記号表（従来型・ユニット型共通）'!$C$6:$L$47,10,FALSE))</f>
        <v/>
      </c>
      <c r="AL172" s="159" t="str">
        <f>IF(AL171="","",VLOOKUP(AL171,'シフト記号表（従来型・ユニット型共通）'!$C$6:$L$47,10,FALSE))</f>
        <v/>
      </c>
      <c r="AM172" s="159" t="str">
        <f>IF(AM171="","",VLOOKUP(AM171,'シフト記号表（従来型・ユニット型共通）'!$C$6:$L$47,10,FALSE))</f>
        <v/>
      </c>
      <c r="AN172" s="159" t="str">
        <f>IF(AN171="","",VLOOKUP(AN171,'シフト記号表（従来型・ユニット型共通）'!$C$6:$L$47,10,FALSE))</f>
        <v/>
      </c>
      <c r="AO172" s="159" t="str">
        <f>IF(AO171="","",VLOOKUP(AO171,'シフト記号表（従来型・ユニット型共通）'!$C$6:$L$47,10,FALSE))</f>
        <v/>
      </c>
      <c r="AP172" s="159" t="str">
        <f>IF(AP171="","",VLOOKUP(AP171,'シフト記号表（従来型・ユニット型共通）'!$C$6:$L$47,10,FALSE))</f>
        <v/>
      </c>
      <c r="AQ172" s="160" t="str">
        <f>IF(AQ171="","",VLOOKUP(AQ171,'シフト記号表（従来型・ユニット型共通）'!$C$6:$L$47,10,FALSE))</f>
        <v/>
      </c>
      <c r="AR172" s="158" t="str">
        <f>IF(AR171="","",VLOOKUP(AR171,'シフト記号表（従来型・ユニット型共通）'!$C$6:$L$47,10,FALSE))</f>
        <v/>
      </c>
      <c r="AS172" s="159" t="str">
        <f>IF(AS171="","",VLOOKUP(AS171,'シフト記号表（従来型・ユニット型共通）'!$C$6:$L$47,10,FALSE))</f>
        <v/>
      </c>
      <c r="AT172" s="159" t="str">
        <f>IF(AT171="","",VLOOKUP(AT171,'シフト記号表（従来型・ユニット型共通）'!$C$6:$L$47,10,FALSE))</f>
        <v/>
      </c>
      <c r="AU172" s="159" t="str">
        <f>IF(AU171="","",VLOOKUP(AU171,'シフト記号表（従来型・ユニット型共通）'!$C$6:$L$47,10,FALSE))</f>
        <v/>
      </c>
      <c r="AV172" s="159" t="str">
        <f>IF(AV171="","",VLOOKUP(AV171,'シフト記号表（従来型・ユニット型共通）'!$C$6:$L$47,10,FALSE))</f>
        <v/>
      </c>
      <c r="AW172" s="159" t="str">
        <f>IF(AW171="","",VLOOKUP(AW171,'シフト記号表（従来型・ユニット型共通）'!$C$6:$L$47,10,FALSE))</f>
        <v/>
      </c>
      <c r="AX172" s="160" t="str">
        <f>IF(AX171="","",VLOOKUP(AX171,'シフト記号表（従来型・ユニット型共通）'!$C$6:$L$47,10,FALSE))</f>
        <v/>
      </c>
      <c r="AY172" s="158" t="str">
        <f>IF(AY171="","",VLOOKUP(AY171,'シフト記号表（従来型・ユニット型共通）'!$C$6:$L$47,10,FALSE))</f>
        <v/>
      </c>
      <c r="AZ172" s="159" t="str">
        <f>IF(AZ171="","",VLOOKUP(AZ171,'シフト記号表（従来型・ユニット型共通）'!$C$6:$L$47,10,FALSE))</f>
        <v/>
      </c>
      <c r="BA172" s="159" t="str">
        <f>IF(BA171="","",VLOOKUP(BA171,'シフト記号表（従来型・ユニット型共通）'!$C$6:$L$47,10,FALSE))</f>
        <v/>
      </c>
      <c r="BB172" s="1032">
        <f>IF($BE$3="４週",SUM(W172:AX172),IF($BE$3="暦月",SUM(W172:BA172),""))</f>
        <v>0</v>
      </c>
      <c r="BC172" s="1033"/>
      <c r="BD172" s="1034">
        <f>IF($BE$3="４週",BB172/4,IF($BE$3="暦月",(BB172/($BE$8/7)),""))</f>
        <v>0</v>
      </c>
      <c r="BE172" s="1033"/>
      <c r="BF172" s="1029"/>
      <c r="BG172" s="1030"/>
      <c r="BH172" s="1030"/>
      <c r="BI172" s="1030"/>
      <c r="BJ172" s="1031"/>
    </row>
    <row r="173" spans="2:62" ht="20.25" customHeight="1" x14ac:dyDescent="0.15">
      <c r="B173" s="1007">
        <f>B171+1</f>
        <v>79</v>
      </c>
      <c r="C173" s="1017"/>
      <c r="D173" s="1018"/>
      <c r="E173" s="153"/>
      <c r="F173" s="154"/>
      <c r="G173" s="153"/>
      <c r="H173" s="154"/>
      <c r="I173" s="1021"/>
      <c r="J173" s="1022"/>
      <c r="K173" s="1025"/>
      <c r="L173" s="1026"/>
      <c r="M173" s="1026"/>
      <c r="N173" s="1018"/>
      <c r="O173" s="986"/>
      <c r="P173" s="987"/>
      <c r="Q173" s="987"/>
      <c r="R173" s="987"/>
      <c r="S173" s="988"/>
      <c r="T173" s="173" t="s">
        <v>192</v>
      </c>
      <c r="V173" s="174"/>
      <c r="W173" s="166"/>
      <c r="X173" s="167"/>
      <c r="Y173" s="167"/>
      <c r="Z173" s="167"/>
      <c r="AA173" s="167"/>
      <c r="AB173" s="167"/>
      <c r="AC173" s="168"/>
      <c r="AD173" s="166"/>
      <c r="AE173" s="167"/>
      <c r="AF173" s="167"/>
      <c r="AG173" s="167"/>
      <c r="AH173" s="167"/>
      <c r="AI173" s="167"/>
      <c r="AJ173" s="168"/>
      <c r="AK173" s="166"/>
      <c r="AL173" s="167"/>
      <c r="AM173" s="167"/>
      <c r="AN173" s="167"/>
      <c r="AO173" s="167"/>
      <c r="AP173" s="167"/>
      <c r="AQ173" s="168"/>
      <c r="AR173" s="166"/>
      <c r="AS173" s="167"/>
      <c r="AT173" s="167"/>
      <c r="AU173" s="167"/>
      <c r="AV173" s="167"/>
      <c r="AW173" s="167"/>
      <c r="AX173" s="168"/>
      <c r="AY173" s="166"/>
      <c r="AZ173" s="167"/>
      <c r="BA173" s="169"/>
      <c r="BB173" s="992"/>
      <c r="BC173" s="993"/>
      <c r="BD173" s="994"/>
      <c r="BE173" s="995"/>
      <c r="BF173" s="996"/>
      <c r="BG173" s="997"/>
      <c r="BH173" s="997"/>
      <c r="BI173" s="997"/>
      <c r="BJ173" s="998"/>
    </row>
    <row r="174" spans="2:62" ht="20.25" customHeight="1" x14ac:dyDescent="0.15">
      <c r="B174" s="1035"/>
      <c r="C174" s="1038"/>
      <c r="D174" s="1039"/>
      <c r="E174" s="175"/>
      <c r="F174" s="176">
        <f>C173</f>
        <v>0</v>
      </c>
      <c r="G174" s="175"/>
      <c r="H174" s="176">
        <f>I173</f>
        <v>0</v>
      </c>
      <c r="I174" s="1040"/>
      <c r="J174" s="1041"/>
      <c r="K174" s="1042"/>
      <c r="L174" s="1043"/>
      <c r="M174" s="1043"/>
      <c r="N174" s="1039"/>
      <c r="O174" s="986"/>
      <c r="P174" s="987"/>
      <c r="Q174" s="987"/>
      <c r="R174" s="987"/>
      <c r="S174" s="988"/>
      <c r="T174" s="170" t="s">
        <v>195</v>
      </c>
      <c r="U174" s="171"/>
      <c r="V174" s="172"/>
      <c r="W174" s="158" t="str">
        <f>IF(W173="","",VLOOKUP(W173,'シフト記号表（従来型・ユニット型共通）'!$C$6:$L$47,10,FALSE))</f>
        <v/>
      </c>
      <c r="X174" s="159" t="str">
        <f>IF(X173="","",VLOOKUP(X173,'シフト記号表（従来型・ユニット型共通）'!$C$6:$L$47,10,FALSE))</f>
        <v/>
      </c>
      <c r="Y174" s="159" t="str">
        <f>IF(Y173="","",VLOOKUP(Y173,'シフト記号表（従来型・ユニット型共通）'!$C$6:$L$47,10,FALSE))</f>
        <v/>
      </c>
      <c r="Z174" s="159" t="str">
        <f>IF(Z173="","",VLOOKUP(Z173,'シフト記号表（従来型・ユニット型共通）'!$C$6:$L$47,10,FALSE))</f>
        <v/>
      </c>
      <c r="AA174" s="159" t="str">
        <f>IF(AA173="","",VLOOKUP(AA173,'シフト記号表（従来型・ユニット型共通）'!$C$6:$L$47,10,FALSE))</f>
        <v/>
      </c>
      <c r="AB174" s="159" t="str">
        <f>IF(AB173="","",VLOOKUP(AB173,'シフト記号表（従来型・ユニット型共通）'!$C$6:$L$47,10,FALSE))</f>
        <v/>
      </c>
      <c r="AC174" s="160" t="str">
        <f>IF(AC173="","",VLOOKUP(AC173,'シフト記号表（従来型・ユニット型共通）'!$C$6:$L$47,10,FALSE))</f>
        <v/>
      </c>
      <c r="AD174" s="158" t="str">
        <f>IF(AD173="","",VLOOKUP(AD173,'シフト記号表（従来型・ユニット型共通）'!$C$6:$L$47,10,FALSE))</f>
        <v/>
      </c>
      <c r="AE174" s="159" t="str">
        <f>IF(AE173="","",VLOOKUP(AE173,'シフト記号表（従来型・ユニット型共通）'!$C$6:$L$47,10,FALSE))</f>
        <v/>
      </c>
      <c r="AF174" s="159" t="str">
        <f>IF(AF173="","",VLOOKUP(AF173,'シフト記号表（従来型・ユニット型共通）'!$C$6:$L$47,10,FALSE))</f>
        <v/>
      </c>
      <c r="AG174" s="159" t="str">
        <f>IF(AG173="","",VLOOKUP(AG173,'シフト記号表（従来型・ユニット型共通）'!$C$6:$L$47,10,FALSE))</f>
        <v/>
      </c>
      <c r="AH174" s="159" t="str">
        <f>IF(AH173="","",VLOOKUP(AH173,'シフト記号表（従来型・ユニット型共通）'!$C$6:$L$47,10,FALSE))</f>
        <v/>
      </c>
      <c r="AI174" s="159" t="str">
        <f>IF(AI173="","",VLOOKUP(AI173,'シフト記号表（従来型・ユニット型共通）'!$C$6:$L$47,10,FALSE))</f>
        <v/>
      </c>
      <c r="AJ174" s="160" t="str">
        <f>IF(AJ173="","",VLOOKUP(AJ173,'シフト記号表（従来型・ユニット型共通）'!$C$6:$L$47,10,FALSE))</f>
        <v/>
      </c>
      <c r="AK174" s="158" t="str">
        <f>IF(AK173="","",VLOOKUP(AK173,'シフト記号表（従来型・ユニット型共通）'!$C$6:$L$47,10,FALSE))</f>
        <v/>
      </c>
      <c r="AL174" s="159" t="str">
        <f>IF(AL173="","",VLOOKUP(AL173,'シフト記号表（従来型・ユニット型共通）'!$C$6:$L$47,10,FALSE))</f>
        <v/>
      </c>
      <c r="AM174" s="159" t="str">
        <f>IF(AM173="","",VLOOKUP(AM173,'シフト記号表（従来型・ユニット型共通）'!$C$6:$L$47,10,FALSE))</f>
        <v/>
      </c>
      <c r="AN174" s="159" t="str">
        <f>IF(AN173="","",VLOOKUP(AN173,'シフト記号表（従来型・ユニット型共通）'!$C$6:$L$47,10,FALSE))</f>
        <v/>
      </c>
      <c r="AO174" s="159" t="str">
        <f>IF(AO173="","",VLOOKUP(AO173,'シフト記号表（従来型・ユニット型共通）'!$C$6:$L$47,10,FALSE))</f>
        <v/>
      </c>
      <c r="AP174" s="159" t="str">
        <f>IF(AP173="","",VLOOKUP(AP173,'シフト記号表（従来型・ユニット型共通）'!$C$6:$L$47,10,FALSE))</f>
        <v/>
      </c>
      <c r="AQ174" s="160" t="str">
        <f>IF(AQ173="","",VLOOKUP(AQ173,'シフト記号表（従来型・ユニット型共通）'!$C$6:$L$47,10,FALSE))</f>
        <v/>
      </c>
      <c r="AR174" s="158" t="str">
        <f>IF(AR173="","",VLOOKUP(AR173,'シフト記号表（従来型・ユニット型共通）'!$C$6:$L$47,10,FALSE))</f>
        <v/>
      </c>
      <c r="AS174" s="159" t="str">
        <f>IF(AS173="","",VLOOKUP(AS173,'シフト記号表（従来型・ユニット型共通）'!$C$6:$L$47,10,FALSE))</f>
        <v/>
      </c>
      <c r="AT174" s="159" t="str">
        <f>IF(AT173="","",VLOOKUP(AT173,'シフト記号表（従来型・ユニット型共通）'!$C$6:$L$47,10,FALSE))</f>
        <v/>
      </c>
      <c r="AU174" s="159" t="str">
        <f>IF(AU173="","",VLOOKUP(AU173,'シフト記号表（従来型・ユニット型共通）'!$C$6:$L$47,10,FALSE))</f>
        <v/>
      </c>
      <c r="AV174" s="159" t="str">
        <f>IF(AV173="","",VLOOKUP(AV173,'シフト記号表（従来型・ユニット型共通）'!$C$6:$L$47,10,FALSE))</f>
        <v/>
      </c>
      <c r="AW174" s="159" t="str">
        <f>IF(AW173="","",VLOOKUP(AW173,'シフト記号表（従来型・ユニット型共通）'!$C$6:$L$47,10,FALSE))</f>
        <v/>
      </c>
      <c r="AX174" s="160" t="str">
        <f>IF(AX173="","",VLOOKUP(AX173,'シフト記号表（従来型・ユニット型共通）'!$C$6:$L$47,10,FALSE))</f>
        <v/>
      </c>
      <c r="AY174" s="158" t="str">
        <f>IF(AY173="","",VLOOKUP(AY173,'シフト記号表（従来型・ユニット型共通）'!$C$6:$L$47,10,FALSE))</f>
        <v/>
      </c>
      <c r="AZ174" s="159" t="str">
        <f>IF(AZ173="","",VLOOKUP(AZ173,'シフト記号表（従来型・ユニット型共通）'!$C$6:$L$47,10,FALSE))</f>
        <v/>
      </c>
      <c r="BA174" s="159" t="str">
        <f>IF(BA173="","",VLOOKUP(BA173,'シフト記号表（従来型・ユニット型共通）'!$C$6:$L$47,10,FALSE))</f>
        <v/>
      </c>
      <c r="BB174" s="1032">
        <f>IF($BE$3="４週",SUM(W174:AX174),IF($BE$3="暦月",SUM(W174:BA174),""))</f>
        <v>0</v>
      </c>
      <c r="BC174" s="1033"/>
      <c r="BD174" s="1034">
        <f>IF($BE$3="４週",BB174/4,IF($BE$3="暦月",(BB174/($BE$8/7)),""))</f>
        <v>0</v>
      </c>
      <c r="BE174" s="1033"/>
      <c r="BF174" s="1029"/>
      <c r="BG174" s="1030"/>
      <c r="BH174" s="1030"/>
      <c r="BI174" s="1030"/>
      <c r="BJ174" s="1031"/>
    </row>
    <row r="175" spans="2:62" ht="20.25" customHeight="1" x14ac:dyDescent="0.15">
      <c r="B175" s="1007">
        <f>B173+1</f>
        <v>80</v>
      </c>
      <c r="C175" s="1017"/>
      <c r="D175" s="1018"/>
      <c r="E175" s="153"/>
      <c r="F175" s="154"/>
      <c r="G175" s="153"/>
      <c r="H175" s="154"/>
      <c r="I175" s="1021"/>
      <c r="J175" s="1022"/>
      <c r="K175" s="1025"/>
      <c r="L175" s="1026"/>
      <c r="M175" s="1026"/>
      <c r="N175" s="1018"/>
      <c r="O175" s="986"/>
      <c r="P175" s="987"/>
      <c r="Q175" s="987"/>
      <c r="R175" s="987"/>
      <c r="S175" s="988"/>
      <c r="T175" s="173" t="s">
        <v>192</v>
      </c>
      <c r="V175" s="174"/>
      <c r="W175" s="166"/>
      <c r="X175" s="167"/>
      <c r="Y175" s="167"/>
      <c r="Z175" s="167"/>
      <c r="AA175" s="167"/>
      <c r="AB175" s="167"/>
      <c r="AC175" s="168"/>
      <c r="AD175" s="166"/>
      <c r="AE175" s="167"/>
      <c r="AF175" s="167"/>
      <c r="AG175" s="167"/>
      <c r="AH175" s="167"/>
      <c r="AI175" s="167"/>
      <c r="AJ175" s="168"/>
      <c r="AK175" s="166"/>
      <c r="AL175" s="167"/>
      <c r="AM175" s="167"/>
      <c r="AN175" s="167"/>
      <c r="AO175" s="167"/>
      <c r="AP175" s="167"/>
      <c r="AQ175" s="168"/>
      <c r="AR175" s="166"/>
      <c r="AS175" s="167"/>
      <c r="AT175" s="167"/>
      <c r="AU175" s="167"/>
      <c r="AV175" s="167"/>
      <c r="AW175" s="167"/>
      <c r="AX175" s="168"/>
      <c r="AY175" s="166"/>
      <c r="AZ175" s="167"/>
      <c r="BA175" s="169"/>
      <c r="BB175" s="992"/>
      <c r="BC175" s="993"/>
      <c r="BD175" s="994"/>
      <c r="BE175" s="995"/>
      <c r="BF175" s="996"/>
      <c r="BG175" s="997"/>
      <c r="BH175" s="997"/>
      <c r="BI175" s="997"/>
      <c r="BJ175" s="998"/>
    </row>
    <row r="176" spans="2:62" ht="20.25" customHeight="1" x14ac:dyDescent="0.15">
      <c r="B176" s="1035"/>
      <c r="C176" s="1038"/>
      <c r="D176" s="1039"/>
      <c r="E176" s="175"/>
      <c r="F176" s="176">
        <f>C175</f>
        <v>0</v>
      </c>
      <c r="G176" s="175"/>
      <c r="H176" s="176">
        <f>I175</f>
        <v>0</v>
      </c>
      <c r="I176" s="1040"/>
      <c r="J176" s="1041"/>
      <c r="K176" s="1042"/>
      <c r="L176" s="1043"/>
      <c r="M176" s="1043"/>
      <c r="N176" s="1039"/>
      <c r="O176" s="986"/>
      <c r="P176" s="987"/>
      <c r="Q176" s="987"/>
      <c r="R176" s="987"/>
      <c r="S176" s="988"/>
      <c r="T176" s="170" t="s">
        <v>195</v>
      </c>
      <c r="U176" s="171"/>
      <c r="V176" s="172"/>
      <c r="W176" s="158" t="str">
        <f>IF(W175="","",VLOOKUP(W175,'シフト記号表（従来型・ユニット型共通）'!$C$6:$L$47,10,FALSE))</f>
        <v/>
      </c>
      <c r="X176" s="159" t="str">
        <f>IF(X175="","",VLOOKUP(X175,'シフト記号表（従来型・ユニット型共通）'!$C$6:$L$47,10,FALSE))</f>
        <v/>
      </c>
      <c r="Y176" s="159" t="str">
        <f>IF(Y175="","",VLOOKUP(Y175,'シフト記号表（従来型・ユニット型共通）'!$C$6:$L$47,10,FALSE))</f>
        <v/>
      </c>
      <c r="Z176" s="159" t="str">
        <f>IF(Z175="","",VLOOKUP(Z175,'シフト記号表（従来型・ユニット型共通）'!$C$6:$L$47,10,FALSE))</f>
        <v/>
      </c>
      <c r="AA176" s="159" t="str">
        <f>IF(AA175="","",VLOOKUP(AA175,'シフト記号表（従来型・ユニット型共通）'!$C$6:$L$47,10,FALSE))</f>
        <v/>
      </c>
      <c r="AB176" s="159" t="str">
        <f>IF(AB175="","",VLOOKUP(AB175,'シフト記号表（従来型・ユニット型共通）'!$C$6:$L$47,10,FALSE))</f>
        <v/>
      </c>
      <c r="AC176" s="160" t="str">
        <f>IF(AC175="","",VLOOKUP(AC175,'シフト記号表（従来型・ユニット型共通）'!$C$6:$L$47,10,FALSE))</f>
        <v/>
      </c>
      <c r="AD176" s="158" t="str">
        <f>IF(AD175="","",VLOOKUP(AD175,'シフト記号表（従来型・ユニット型共通）'!$C$6:$L$47,10,FALSE))</f>
        <v/>
      </c>
      <c r="AE176" s="159" t="str">
        <f>IF(AE175="","",VLOOKUP(AE175,'シフト記号表（従来型・ユニット型共通）'!$C$6:$L$47,10,FALSE))</f>
        <v/>
      </c>
      <c r="AF176" s="159" t="str">
        <f>IF(AF175="","",VLOOKUP(AF175,'シフト記号表（従来型・ユニット型共通）'!$C$6:$L$47,10,FALSE))</f>
        <v/>
      </c>
      <c r="AG176" s="159" t="str">
        <f>IF(AG175="","",VLOOKUP(AG175,'シフト記号表（従来型・ユニット型共通）'!$C$6:$L$47,10,FALSE))</f>
        <v/>
      </c>
      <c r="AH176" s="159" t="str">
        <f>IF(AH175="","",VLOOKUP(AH175,'シフト記号表（従来型・ユニット型共通）'!$C$6:$L$47,10,FALSE))</f>
        <v/>
      </c>
      <c r="AI176" s="159" t="str">
        <f>IF(AI175="","",VLOOKUP(AI175,'シフト記号表（従来型・ユニット型共通）'!$C$6:$L$47,10,FALSE))</f>
        <v/>
      </c>
      <c r="AJ176" s="160" t="str">
        <f>IF(AJ175="","",VLOOKUP(AJ175,'シフト記号表（従来型・ユニット型共通）'!$C$6:$L$47,10,FALSE))</f>
        <v/>
      </c>
      <c r="AK176" s="158" t="str">
        <f>IF(AK175="","",VLOOKUP(AK175,'シフト記号表（従来型・ユニット型共通）'!$C$6:$L$47,10,FALSE))</f>
        <v/>
      </c>
      <c r="AL176" s="159" t="str">
        <f>IF(AL175="","",VLOOKUP(AL175,'シフト記号表（従来型・ユニット型共通）'!$C$6:$L$47,10,FALSE))</f>
        <v/>
      </c>
      <c r="AM176" s="159" t="str">
        <f>IF(AM175="","",VLOOKUP(AM175,'シフト記号表（従来型・ユニット型共通）'!$C$6:$L$47,10,FALSE))</f>
        <v/>
      </c>
      <c r="AN176" s="159" t="str">
        <f>IF(AN175="","",VLOOKUP(AN175,'シフト記号表（従来型・ユニット型共通）'!$C$6:$L$47,10,FALSE))</f>
        <v/>
      </c>
      <c r="AO176" s="159" t="str">
        <f>IF(AO175="","",VLOOKUP(AO175,'シフト記号表（従来型・ユニット型共通）'!$C$6:$L$47,10,FALSE))</f>
        <v/>
      </c>
      <c r="AP176" s="159" t="str">
        <f>IF(AP175="","",VLOOKUP(AP175,'シフト記号表（従来型・ユニット型共通）'!$C$6:$L$47,10,FALSE))</f>
        <v/>
      </c>
      <c r="AQ176" s="160" t="str">
        <f>IF(AQ175="","",VLOOKUP(AQ175,'シフト記号表（従来型・ユニット型共通）'!$C$6:$L$47,10,FALSE))</f>
        <v/>
      </c>
      <c r="AR176" s="158" t="str">
        <f>IF(AR175="","",VLOOKUP(AR175,'シフト記号表（従来型・ユニット型共通）'!$C$6:$L$47,10,FALSE))</f>
        <v/>
      </c>
      <c r="AS176" s="159" t="str">
        <f>IF(AS175="","",VLOOKUP(AS175,'シフト記号表（従来型・ユニット型共通）'!$C$6:$L$47,10,FALSE))</f>
        <v/>
      </c>
      <c r="AT176" s="159" t="str">
        <f>IF(AT175="","",VLOOKUP(AT175,'シフト記号表（従来型・ユニット型共通）'!$C$6:$L$47,10,FALSE))</f>
        <v/>
      </c>
      <c r="AU176" s="159" t="str">
        <f>IF(AU175="","",VLOOKUP(AU175,'シフト記号表（従来型・ユニット型共通）'!$C$6:$L$47,10,FALSE))</f>
        <v/>
      </c>
      <c r="AV176" s="159" t="str">
        <f>IF(AV175="","",VLOOKUP(AV175,'シフト記号表（従来型・ユニット型共通）'!$C$6:$L$47,10,FALSE))</f>
        <v/>
      </c>
      <c r="AW176" s="159" t="str">
        <f>IF(AW175="","",VLOOKUP(AW175,'シフト記号表（従来型・ユニット型共通）'!$C$6:$L$47,10,FALSE))</f>
        <v/>
      </c>
      <c r="AX176" s="160" t="str">
        <f>IF(AX175="","",VLOOKUP(AX175,'シフト記号表（従来型・ユニット型共通）'!$C$6:$L$47,10,FALSE))</f>
        <v/>
      </c>
      <c r="AY176" s="158" t="str">
        <f>IF(AY175="","",VLOOKUP(AY175,'シフト記号表（従来型・ユニット型共通）'!$C$6:$L$47,10,FALSE))</f>
        <v/>
      </c>
      <c r="AZ176" s="159" t="str">
        <f>IF(AZ175="","",VLOOKUP(AZ175,'シフト記号表（従来型・ユニット型共通）'!$C$6:$L$47,10,FALSE))</f>
        <v/>
      </c>
      <c r="BA176" s="159" t="str">
        <f>IF(BA175="","",VLOOKUP(BA175,'シフト記号表（従来型・ユニット型共通）'!$C$6:$L$47,10,FALSE))</f>
        <v/>
      </c>
      <c r="BB176" s="1032">
        <f>IF($BE$3="４週",SUM(W176:AX176),IF($BE$3="暦月",SUM(W176:BA176),""))</f>
        <v>0</v>
      </c>
      <c r="BC176" s="1033"/>
      <c r="BD176" s="1034">
        <f>IF($BE$3="４週",BB176/4,IF($BE$3="暦月",(BB176/($BE$8/7)),""))</f>
        <v>0</v>
      </c>
      <c r="BE176" s="1033"/>
      <c r="BF176" s="1029"/>
      <c r="BG176" s="1030"/>
      <c r="BH176" s="1030"/>
      <c r="BI176" s="1030"/>
      <c r="BJ176" s="1031"/>
    </row>
    <row r="177" spans="2:62" ht="20.25" customHeight="1" x14ac:dyDescent="0.15">
      <c r="B177" s="1007">
        <f>B175+1</f>
        <v>81</v>
      </c>
      <c r="C177" s="1017"/>
      <c r="D177" s="1018"/>
      <c r="E177" s="153"/>
      <c r="F177" s="154"/>
      <c r="G177" s="153"/>
      <c r="H177" s="154"/>
      <c r="I177" s="1021"/>
      <c r="J177" s="1022"/>
      <c r="K177" s="1025"/>
      <c r="L177" s="1026"/>
      <c r="M177" s="1026"/>
      <c r="N177" s="1018"/>
      <c r="O177" s="986"/>
      <c r="P177" s="987"/>
      <c r="Q177" s="987"/>
      <c r="R177" s="987"/>
      <c r="S177" s="988"/>
      <c r="T177" s="173" t="s">
        <v>192</v>
      </c>
      <c r="V177" s="174"/>
      <c r="W177" s="166"/>
      <c r="X177" s="167"/>
      <c r="Y177" s="167"/>
      <c r="Z177" s="167"/>
      <c r="AA177" s="167"/>
      <c r="AB177" s="167"/>
      <c r="AC177" s="168"/>
      <c r="AD177" s="166"/>
      <c r="AE177" s="167"/>
      <c r="AF177" s="167"/>
      <c r="AG177" s="167"/>
      <c r="AH177" s="167"/>
      <c r="AI177" s="167"/>
      <c r="AJ177" s="168"/>
      <c r="AK177" s="166"/>
      <c r="AL177" s="167"/>
      <c r="AM177" s="167"/>
      <c r="AN177" s="167"/>
      <c r="AO177" s="167"/>
      <c r="AP177" s="167"/>
      <c r="AQ177" s="168"/>
      <c r="AR177" s="166"/>
      <c r="AS177" s="167"/>
      <c r="AT177" s="167"/>
      <c r="AU177" s="167"/>
      <c r="AV177" s="167"/>
      <c r="AW177" s="167"/>
      <c r="AX177" s="168"/>
      <c r="AY177" s="166"/>
      <c r="AZ177" s="167"/>
      <c r="BA177" s="169"/>
      <c r="BB177" s="992"/>
      <c r="BC177" s="993"/>
      <c r="BD177" s="994"/>
      <c r="BE177" s="995"/>
      <c r="BF177" s="996"/>
      <c r="BG177" s="997"/>
      <c r="BH177" s="997"/>
      <c r="BI177" s="997"/>
      <c r="BJ177" s="998"/>
    </row>
    <row r="178" spans="2:62" ht="20.25" customHeight="1" x14ac:dyDescent="0.15">
      <c r="B178" s="1035"/>
      <c r="C178" s="1038"/>
      <c r="D178" s="1039"/>
      <c r="E178" s="175"/>
      <c r="F178" s="176">
        <f>C177</f>
        <v>0</v>
      </c>
      <c r="G178" s="175"/>
      <c r="H178" s="176">
        <f>I177</f>
        <v>0</v>
      </c>
      <c r="I178" s="1040"/>
      <c r="J178" s="1041"/>
      <c r="K178" s="1042"/>
      <c r="L178" s="1043"/>
      <c r="M178" s="1043"/>
      <c r="N178" s="1039"/>
      <c r="O178" s="986"/>
      <c r="P178" s="987"/>
      <c r="Q178" s="987"/>
      <c r="R178" s="987"/>
      <c r="S178" s="988"/>
      <c r="T178" s="170" t="s">
        <v>195</v>
      </c>
      <c r="U178" s="171"/>
      <c r="V178" s="172"/>
      <c r="W178" s="158" t="str">
        <f>IF(W177="","",VLOOKUP(W177,'シフト記号表（従来型・ユニット型共通）'!$C$6:$L$47,10,FALSE))</f>
        <v/>
      </c>
      <c r="X178" s="159" t="str">
        <f>IF(X177="","",VLOOKUP(X177,'シフト記号表（従来型・ユニット型共通）'!$C$6:$L$47,10,FALSE))</f>
        <v/>
      </c>
      <c r="Y178" s="159" t="str">
        <f>IF(Y177="","",VLOOKUP(Y177,'シフト記号表（従来型・ユニット型共通）'!$C$6:$L$47,10,FALSE))</f>
        <v/>
      </c>
      <c r="Z178" s="159" t="str">
        <f>IF(Z177="","",VLOOKUP(Z177,'シフト記号表（従来型・ユニット型共通）'!$C$6:$L$47,10,FALSE))</f>
        <v/>
      </c>
      <c r="AA178" s="159" t="str">
        <f>IF(AA177="","",VLOOKUP(AA177,'シフト記号表（従来型・ユニット型共通）'!$C$6:$L$47,10,FALSE))</f>
        <v/>
      </c>
      <c r="AB178" s="159" t="str">
        <f>IF(AB177="","",VLOOKUP(AB177,'シフト記号表（従来型・ユニット型共通）'!$C$6:$L$47,10,FALSE))</f>
        <v/>
      </c>
      <c r="AC178" s="160" t="str">
        <f>IF(AC177="","",VLOOKUP(AC177,'シフト記号表（従来型・ユニット型共通）'!$C$6:$L$47,10,FALSE))</f>
        <v/>
      </c>
      <c r="AD178" s="158" t="str">
        <f>IF(AD177="","",VLOOKUP(AD177,'シフト記号表（従来型・ユニット型共通）'!$C$6:$L$47,10,FALSE))</f>
        <v/>
      </c>
      <c r="AE178" s="159" t="str">
        <f>IF(AE177="","",VLOOKUP(AE177,'シフト記号表（従来型・ユニット型共通）'!$C$6:$L$47,10,FALSE))</f>
        <v/>
      </c>
      <c r="AF178" s="159" t="str">
        <f>IF(AF177="","",VLOOKUP(AF177,'シフト記号表（従来型・ユニット型共通）'!$C$6:$L$47,10,FALSE))</f>
        <v/>
      </c>
      <c r="AG178" s="159" t="str">
        <f>IF(AG177="","",VLOOKUP(AG177,'シフト記号表（従来型・ユニット型共通）'!$C$6:$L$47,10,FALSE))</f>
        <v/>
      </c>
      <c r="AH178" s="159" t="str">
        <f>IF(AH177="","",VLOOKUP(AH177,'シフト記号表（従来型・ユニット型共通）'!$C$6:$L$47,10,FALSE))</f>
        <v/>
      </c>
      <c r="AI178" s="159" t="str">
        <f>IF(AI177="","",VLOOKUP(AI177,'シフト記号表（従来型・ユニット型共通）'!$C$6:$L$47,10,FALSE))</f>
        <v/>
      </c>
      <c r="AJ178" s="160" t="str">
        <f>IF(AJ177="","",VLOOKUP(AJ177,'シフト記号表（従来型・ユニット型共通）'!$C$6:$L$47,10,FALSE))</f>
        <v/>
      </c>
      <c r="AK178" s="158" t="str">
        <f>IF(AK177="","",VLOOKUP(AK177,'シフト記号表（従来型・ユニット型共通）'!$C$6:$L$47,10,FALSE))</f>
        <v/>
      </c>
      <c r="AL178" s="159" t="str">
        <f>IF(AL177="","",VLOOKUP(AL177,'シフト記号表（従来型・ユニット型共通）'!$C$6:$L$47,10,FALSE))</f>
        <v/>
      </c>
      <c r="AM178" s="159" t="str">
        <f>IF(AM177="","",VLOOKUP(AM177,'シフト記号表（従来型・ユニット型共通）'!$C$6:$L$47,10,FALSE))</f>
        <v/>
      </c>
      <c r="AN178" s="159" t="str">
        <f>IF(AN177="","",VLOOKUP(AN177,'シフト記号表（従来型・ユニット型共通）'!$C$6:$L$47,10,FALSE))</f>
        <v/>
      </c>
      <c r="AO178" s="159" t="str">
        <f>IF(AO177="","",VLOOKUP(AO177,'シフト記号表（従来型・ユニット型共通）'!$C$6:$L$47,10,FALSE))</f>
        <v/>
      </c>
      <c r="AP178" s="159" t="str">
        <f>IF(AP177="","",VLOOKUP(AP177,'シフト記号表（従来型・ユニット型共通）'!$C$6:$L$47,10,FALSE))</f>
        <v/>
      </c>
      <c r="AQ178" s="160" t="str">
        <f>IF(AQ177="","",VLOOKUP(AQ177,'シフト記号表（従来型・ユニット型共通）'!$C$6:$L$47,10,FALSE))</f>
        <v/>
      </c>
      <c r="AR178" s="158" t="str">
        <f>IF(AR177="","",VLOOKUP(AR177,'シフト記号表（従来型・ユニット型共通）'!$C$6:$L$47,10,FALSE))</f>
        <v/>
      </c>
      <c r="AS178" s="159" t="str">
        <f>IF(AS177="","",VLOOKUP(AS177,'シフト記号表（従来型・ユニット型共通）'!$C$6:$L$47,10,FALSE))</f>
        <v/>
      </c>
      <c r="AT178" s="159" t="str">
        <f>IF(AT177="","",VLOOKUP(AT177,'シフト記号表（従来型・ユニット型共通）'!$C$6:$L$47,10,FALSE))</f>
        <v/>
      </c>
      <c r="AU178" s="159" t="str">
        <f>IF(AU177="","",VLOOKUP(AU177,'シフト記号表（従来型・ユニット型共通）'!$C$6:$L$47,10,FALSE))</f>
        <v/>
      </c>
      <c r="AV178" s="159" t="str">
        <f>IF(AV177="","",VLOOKUP(AV177,'シフト記号表（従来型・ユニット型共通）'!$C$6:$L$47,10,FALSE))</f>
        <v/>
      </c>
      <c r="AW178" s="159" t="str">
        <f>IF(AW177="","",VLOOKUP(AW177,'シフト記号表（従来型・ユニット型共通）'!$C$6:$L$47,10,FALSE))</f>
        <v/>
      </c>
      <c r="AX178" s="160" t="str">
        <f>IF(AX177="","",VLOOKUP(AX177,'シフト記号表（従来型・ユニット型共通）'!$C$6:$L$47,10,FALSE))</f>
        <v/>
      </c>
      <c r="AY178" s="158" t="str">
        <f>IF(AY177="","",VLOOKUP(AY177,'シフト記号表（従来型・ユニット型共通）'!$C$6:$L$47,10,FALSE))</f>
        <v/>
      </c>
      <c r="AZ178" s="159" t="str">
        <f>IF(AZ177="","",VLOOKUP(AZ177,'シフト記号表（従来型・ユニット型共通）'!$C$6:$L$47,10,FALSE))</f>
        <v/>
      </c>
      <c r="BA178" s="159" t="str">
        <f>IF(BA177="","",VLOOKUP(BA177,'シフト記号表（従来型・ユニット型共通）'!$C$6:$L$47,10,FALSE))</f>
        <v/>
      </c>
      <c r="BB178" s="1032">
        <f>IF($BE$3="４週",SUM(W178:AX178),IF($BE$3="暦月",SUM(W178:BA178),""))</f>
        <v>0</v>
      </c>
      <c r="BC178" s="1033"/>
      <c r="BD178" s="1034">
        <f>IF($BE$3="４週",BB178/4,IF($BE$3="暦月",(BB178/($BE$8/7)),""))</f>
        <v>0</v>
      </c>
      <c r="BE178" s="1033"/>
      <c r="BF178" s="1029"/>
      <c r="BG178" s="1030"/>
      <c r="BH178" s="1030"/>
      <c r="BI178" s="1030"/>
      <c r="BJ178" s="1031"/>
    </row>
    <row r="179" spans="2:62" ht="20.25" customHeight="1" x14ac:dyDescent="0.15">
      <c r="B179" s="1007">
        <f>B177+1</f>
        <v>82</v>
      </c>
      <c r="C179" s="1017"/>
      <c r="D179" s="1018"/>
      <c r="E179" s="153"/>
      <c r="F179" s="154"/>
      <c r="G179" s="153"/>
      <c r="H179" s="154"/>
      <c r="I179" s="1021"/>
      <c r="J179" s="1022"/>
      <c r="K179" s="1025"/>
      <c r="L179" s="1026"/>
      <c r="M179" s="1026"/>
      <c r="N179" s="1018"/>
      <c r="O179" s="986"/>
      <c r="P179" s="987"/>
      <c r="Q179" s="987"/>
      <c r="R179" s="987"/>
      <c r="S179" s="988"/>
      <c r="T179" s="173" t="s">
        <v>192</v>
      </c>
      <c r="V179" s="174"/>
      <c r="W179" s="166"/>
      <c r="X179" s="167"/>
      <c r="Y179" s="167"/>
      <c r="Z179" s="167"/>
      <c r="AA179" s="167"/>
      <c r="AB179" s="167"/>
      <c r="AC179" s="168"/>
      <c r="AD179" s="166"/>
      <c r="AE179" s="167"/>
      <c r="AF179" s="167"/>
      <c r="AG179" s="167"/>
      <c r="AH179" s="167"/>
      <c r="AI179" s="167"/>
      <c r="AJ179" s="168"/>
      <c r="AK179" s="166"/>
      <c r="AL179" s="167"/>
      <c r="AM179" s="167"/>
      <c r="AN179" s="167"/>
      <c r="AO179" s="167"/>
      <c r="AP179" s="167"/>
      <c r="AQ179" s="168"/>
      <c r="AR179" s="166"/>
      <c r="AS179" s="167"/>
      <c r="AT179" s="167"/>
      <c r="AU179" s="167"/>
      <c r="AV179" s="167"/>
      <c r="AW179" s="167"/>
      <c r="AX179" s="168"/>
      <c r="AY179" s="166"/>
      <c r="AZ179" s="167"/>
      <c r="BA179" s="169"/>
      <c r="BB179" s="992"/>
      <c r="BC179" s="993"/>
      <c r="BD179" s="994"/>
      <c r="BE179" s="995"/>
      <c r="BF179" s="996"/>
      <c r="BG179" s="997"/>
      <c r="BH179" s="997"/>
      <c r="BI179" s="997"/>
      <c r="BJ179" s="998"/>
    </row>
    <row r="180" spans="2:62" ht="20.25" customHeight="1" x14ac:dyDescent="0.15">
      <c r="B180" s="1035"/>
      <c r="C180" s="1038"/>
      <c r="D180" s="1039"/>
      <c r="E180" s="175"/>
      <c r="F180" s="176">
        <f>C179</f>
        <v>0</v>
      </c>
      <c r="G180" s="175"/>
      <c r="H180" s="176">
        <f>I179</f>
        <v>0</v>
      </c>
      <c r="I180" s="1040"/>
      <c r="J180" s="1041"/>
      <c r="K180" s="1042"/>
      <c r="L180" s="1043"/>
      <c r="M180" s="1043"/>
      <c r="N180" s="1039"/>
      <c r="O180" s="986"/>
      <c r="P180" s="987"/>
      <c r="Q180" s="987"/>
      <c r="R180" s="987"/>
      <c r="S180" s="988"/>
      <c r="T180" s="170" t="s">
        <v>195</v>
      </c>
      <c r="U180" s="171"/>
      <c r="V180" s="172"/>
      <c r="W180" s="158" t="str">
        <f>IF(W179="","",VLOOKUP(W179,'シフト記号表（従来型・ユニット型共通）'!$C$6:$L$47,10,FALSE))</f>
        <v/>
      </c>
      <c r="X180" s="159" t="str">
        <f>IF(X179="","",VLOOKUP(X179,'シフト記号表（従来型・ユニット型共通）'!$C$6:$L$47,10,FALSE))</f>
        <v/>
      </c>
      <c r="Y180" s="159" t="str">
        <f>IF(Y179="","",VLOOKUP(Y179,'シフト記号表（従来型・ユニット型共通）'!$C$6:$L$47,10,FALSE))</f>
        <v/>
      </c>
      <c r="Z180" s="159" t="str">
        <f>IF(Z179="","",VLOOKUP(Z179,'シフト記号表（従来型・ユニット型共通）'!$C$6:$L$47,10,FALSE))</f>
        <v/>
      </c>
      <c r="AA180" s="159" t="str">
        <f>IF(AA179="","",VLOOKUP(AA179,'シフト記号表（従来型・ユニット型共通）'!$C$6:$L$47,10,FALSE))</f>
        <v/>
      </c>
      <c r="AB180" s="159" t="str">
        <f>IF(AB179="","",VLOOKUP(AB179,'シフト記号表（従来型・ユニット型共通）'!$C$6:$L$47,10,FALSE))</f>
        <v/>
      </c>
      <c r="AC180" s="160" t="str">
        <f>IF(AC179="","",VLOOKUP(AC179,'シフト記号表（従来型・ユニット型共通）'!$C$6:$L$47,10,FALSE))</f>
        <v/>
      </c>
      <c r="AD180" s="158" t="str">
        <f>IF(AD179="","",VLOOKUP(AD179,'シフト記号表（従来型・ユニット型共通）'!$C$6:$L$47,10,FALSE))</f>
        <v/>
      </c>
      <c r="AE180" s="159" t="str">
        <f>IF(AE179="","",VLOOKUP(AE179,'シフト記号表（従来型・ユニット型共通）'!$C$6:$L$47,10,FALSE))</f>
        <v/>
      </c>
      <c r="AF180" s="159" t="str">
        <f>IF(AF179="","",VLOOKUP(AF179,'シフト記号表（従来型・ユニット型共通）'!$C$6:$L$47,10,FALSE))</f>
        <v/>
      </c>
      <c r="AG180" s="159" t="str">
        <f>IF(AG179="","",VLOOKUP(AG179,'シフト記号表（従来型・ユニット型共通）'!$C$6:$L$47,10,FALSE))</f>
        <v/>
      </c>
      <c r="AH180" s="159" t="str">
        <f>IF(AH179="","",VLOOKUP(AH179,'シフト記号表（従来型・ユニット型共通）'!$C$6:$L$47,10,FALSE))</f>
        <v/>
      </c>
      <c r="AI180" s="159" t="str">
        <f>IF(AI179="","",VLOOKUP(AI179,'シフト記号表（従来型・ユニット型共通）'!$C$6:$L$47,10,FALSE))</f>
        <v/>
      </c>
      <c r="AJ180" s="160" t="str">
        <f>IF(AJ179="","",VLOOKUP(AJ179,'シフト記号表（従来型・ユニット型共通）'!$C$6:$L$47,10,FALSE))</f>
        <v/>
      </c>
      <c r="AK180" s="158" t="str">
        <f>IF(AK179="","",VLOOKUP(AK179,'シフト記号表（従来型・ユニット型共通）'!$C$6:$L$47,10,FALSE))</f>
        <v/>
      </c>
      <c r="AL180" s="159" t="str">
        <f>IF(AL179="","",VLOOKUP(AL179,'シフト記号表（従来型・ユニット型共通）'!$C$6:$L$47,10,FALSE))</f>
        <v/>
      </c>
      <c r="AM180" s="159" t="str">
        <f>IF(AM179="","",VLOOKUP(AM179,'シフト記号表（従来型・ユニット型共通）'!$C$6:$L$47,10,FALSE))</f>
        <v/>
      </c>
      <c r="AN180" s="159" t="str">
        <f>IF(AN179="","",VLOOKUP(AN179,'シフト記号表（従来型・ユニット型共通）'!$C$6:$L$47,10,FALSE))</f>
        <v/>
      </c>
      <c r="AO180" s="159" t="str">
        <f>IF(AO179="","",VLOOKUP(AO179,'シフト記号表（従来型・ユニット型共通）'!$C$6:$L$47,10,FALSE))</f>
        <v/>
      </c>
      <c r="AP180" s="159" t="str">
        <f>IF(AP179="","",VLOOKUP(AP179,'シフト記号表（従来型・ユニット型共通）'!$C$6:$L$47,10,FALSE))</f>
        <v/>
      </c>
      <c r="AQ180" s="160" t="str">
        <f>IF(AQ179="","",VLOOKUP(AQ179,'シフト記号表（従来型・ユニット型共通）'!$C$6:$L$47,10,FALSE))</f>
        <v/>
      </c>
      <c r="AR180" s="158" t="str">
        <f>IF(AR179="","",VLOOKUP(AR179,'シフト記号表（従来型・ユニット型共通）'!$C$6:$L$47,10,FALSE))</f>
        <v/>
      </c>
      <c r="AS180" s="159" t="str">
        <f>IF(AS179="","",VLOOKUP(AS179,'シフト記号表（従来型・ユニット型共通）'!$C$6:$L$47,10,FALSE))</f>
        <v/>
      </c>
      <c r="AT180" s="159" t="str">
        <f>IF(AT179="","",VLOOKUP(AT179,'シフト記号表（従来型・ユニット型共通）'!$C$6:$L$47,10,FALSE))</f>
        <v/>
      </c>
      <c r="AU180" s="159" t="str">
        <f>IF(AU179="","",VLOOKUP(AU179,'シフト記号表（従来型・ユニット型共通）'!$C$6:$L$47,10,FALSE))</f>
        <v/>
      </c>
      <c r="AV180" s="159" t="str">
        <f>IF(AV179="","",VLOOKUP(AV179,'シフト記号表（従来型・ユニット型共通）'!$C$6:$L$47,10,FALSE))</f>
        <v/>
      </c>
      <c r="AW180" s="159" t="str">
        <f>IF(AW179="","",VLOOKUP(AW179,'シフト記号表（従来型・ユニット型共通）'!$C$6:$L$47,10,FALSE))</f>
        <v/>
      </c>
      <c r="AX180" s="160" t="str">
        <f>IF(AX179="","",VLOOKUP(AX179,'シフト記号表（従来型・ユニット型共通）'!$C$6:$L$47,10,FALSE))</f>
        <v/>
      </c>
      <c r="AY180" s="158" t="str">
        <f>IF(AY179="","",VLOOKUP(AY179,'シフト記号表（従来型・ユニット型共通）'!$C$6:$L$47,10,FALSE))</f>
        <v/>
      </c>
      <c r="AZ180" s="159" t="str">
        <f>IF(AZ179="","",VLOOKUP(AZ179,'シフト記号表（従来型・ユニット型共通）'!$C$6:$L$47,10,FALSE))</f>
        <v/>
      </c>
      <c r="BA180" s="159" t="str">
        <f>IF(BA179="","",VLOOKUP(BA179,'シフト記号表（従来型・ユニット型共通）'!$C$6:$L$47,10,FALSE))</f>
        <v/>
      </c>
      <c r="BB180" s="1032">
        <f>IF($BE$3="４週",SUM(W180:AX180),IF($BE$3="暦月",SUM(W180:BA180),""))</f>
        <v>0</v>
      </c>
      <c r="BC180" s="1033"/>
      <c r="BD180" s="1034">
        <f>IF($BE$3="４週",BB180/4,IF($BE$3="暦月",(BB180/($BE$8/7)),""))</f>
        <v>0</v>
      </c>
      <c r="BE180" s="1033"/>
      <c r="BF180" s="1029"/>
      <c r="BG180" s="1030"/>
      <c r="BH180" s="1030"/>
      <c r="BI180" s="1030"/>
      <c r="BJ180" s="1031"/>
    </row>
    <row r="181" spans="2:62" ht="20.25" customHeight="1" x14ac:dyDescent="0.15">
      <c r="B181" s="1007">
        <f>B179+1</f>
        <v>83</v>
      </c>
      <c r="C181" s="1017"/>
      <c r="D181" s="1018"/>
      <c r="E181" s="153"/>
      <c r="F181" s="154"/>
      <c r="G181" s="153"/>
      <c r="H181" s="154"/>
      <c r="I181" s="1021"/>
      <c r="J181" s="1022"/>
      <c r="K181" s="1025"/>
      <c r="L181" s="1026"/>
      <c r="M181" s="1026"/>
      <c r="N181" s="1018"/>
      <c r="O181" s="986"/>
      <c r="P181" s="987"/>
      <c r="Q181" s="987"/>
      <c r="R181" s="987"/>
      <c r="S181" s="988"/>
      <c r="T181" s="173" t="s">
        <v>192</v>
      </c>
      <c r="V181" s="174"/>
      <c r="W181" s="166"/>
      <c r="X181" s="167"/>
      <c r="Y181" s="167"/>
      <c r="Z181" s="167"/>
      <c r="AA181" s="167"/>
      <c r="AB181" s="167"/>
      <c r="AC181" s="168"/>
      <c r="AD181" s="166"/>
      <c r="AE181" s="167"/>
      <c r="AF181" s="167"/>
      <c r="AG181" s="167"/>
      <c r="AH181" s="167"/>
      <c r="AI181" s="167"/>
      <c r="AJ181" s="168"/>
      <c r="AK181" s="166"/>
      <c r="AL181" s="167"/>
      <c r="AM181" s="167"/>
      <c r="AN181" s="167"/>
      <c r="AO181" s="167"/>
      <c r="AP181" s="167"/>
      <c r="AQ181" s="168"/>
      <c r="AR181" s="166"/>
      <c r="AS181" s="167"/>
      <c r="AT181" s="167"/>
      <c r="AU181" s="167"/>
      <c r="AV181" s="167"/>
      <c r="AW181" s="167"/>
      <c r="AX181" s="168"/>
      <c r="AY181" s="166"/>
      <c r="AZ181" s="167"/>
      <c r="BA181" s="169"/>
      <c r="BB181" s="992"/>
      <c r="BC181" s="993"/>
      <c r="BD181" s="994"/>
      <c r="BE181" s="995"/>
      <c r="BF181" s="996"/>
      <c r="BG181" s="997"/>
      <c r="BH181" s="997"/>
      <c r="BI181" s="997"/>
      <c r="BJ181" s="998"/>
    </row>
    <row r="182" spans="2:62" ht="20.25" customHeight="1" x14ac:dyDescent="0.15">
      <c r="B182" s="1035"/>
      <c r="C182" s="1038"/>
      <c r="D182" s="1039"/>
      <c r="E182" s="175"/>
      <c r="F182" s="176">
        <f>C181</f>
        <v>0</v>
      </c>
      <c r="G182" s="175"/>
      <c r="H182" s="176">
        <f>I181</f>
        <v>0</v>
      </c>
      <c r="I182" s="1040"/>
      <c r="J182" s="1041"/>
      <c r="K182" s="1042"/>
      <c r="L182" s="1043"/>
      <c r="M182" s="1043"/>
      <c r="N182" s="1039"/>
      <c r="O182" s="986"/>
      <c r="P182" s="987"/>
      <c r="Q182" s="987"/>
      <c r="R182" s="987"/>
      <c r="S182" s="988"/>
      <c r="T182" s="170" t="s">
        <v>195</v>
      </c>
      <c r="U182" s="171"/>
      <c r="V182" s="172"/>
      <c r="W182" s="158" t="str">
        <f>IF(W181="","",VLOOKUP(W181,'シフト記号表（従来型・ユニット型共通）'!$C$6:$L$47,10,FALSE))</f>
        <v/>
      </c>
      <c r="X182" s="159" t="str">
        <f>IF(X181="","",VLOOKUP(X181,'シフト記号表（従来型・ユニット型共通）'!$C$6:$L$47,10,FALSE))</f>
        <v/>
      </c>
      <c r="Y182" s="159" t="str">
        <f>IF(Y181="","",VLOOKUP(Y181,'シフト記号表（従来型・ユニット型共通）'!$C$6:$L$47,10,FALSE))</f>
        <v/>
      </c>
      <c r="Z182" s="159" t="str">
        <f>IF(Z181="","",VLOOKUP(Z181,'シフト記号表（従来型・ユニット型共通）'!$C$6:$L$47,10,FALSE))</f>
        <v/>
      </c>
      <c r="AA182" s="159" t="str">
        <f>IF(AA181="","",VLOOKUP(AA181,'シフト記号表（従来型・ユニット型共通）'!$C$6:$L$47,10,FALSE))</f>
        <v/>
      </c>
      <c r="AB182" s="159" t="str">
        <f>IF(AB181="","",VLOOKUP(AB181,'シフト記号表（従来型・ユニット型共通）'!$C$6:$L$47,10,FALSE))</f>
        <v/>
      </c>
      <c r="AC182" s="160" t="str">
        <f>IF(AC181="","",VLOOKUP(AC181,'シフト記号表（従来型・ユニット型共通）'!$C$6:$L$47,10,FALSE))</f>
        <v/>
      </c>
      <c r="AD182" s="158" t="str">
        <f>IF(AD181="","",VLOOKUP(AD181,'シフト記号表（従来型・ユニット型共通）'!$C$6:$L$47,10,FALSE))</f>
        <v/>
      </c>
      <c r="AE182" s="159" t="str">
        <f>IF(AE181="","",VLOOKUP(AE181,'シフト記号表（従来型・ユニット型共通）'!$C$6:$L$47,10,FALSE))</f>
        <v/>
      </c>
      <c r="AF182" s="159" t="str">
        <f>IF(AF181="","",VLOOKUP(AF181,'シフト記号表（従来型・ユニット型共通）'!$C$6:$L$47,10,FALSE))</f>
        <v/>
      </c>
      <c r="AG182" s="159" t="str">
        <f>IF(AG181="","",VLOOKUP(AG181,'シフト記号表（従来型・ユニット型共通）'!$C$6:$L$47,10,FALSE))</f>
        <v/>
      </c>
      <c r="AH182" s="159" t="str">
        <f>IF(AH181="","",VLOOKUP(AH181,'シフト記号表（従来型・ユニット型共通）'!$C$6:$L$47,10,FALSE))</f>
        <v/>
      </c>
      <c r="AI182" s="159" t="str">
        <f>IF(AI181="","",VLOOKUP(AI181,'シフト記号表（従来型・ユニット型共通）'!$C$6:$L$47,10,FALSE))</f>
        <v/>
      </c>
      <c r="AJ182" s="160" t="str">
        <f>IF(AJ181="","",VLOOKUP(AJ181,'シフト記号表（従来型・ユニット型共通）'!$C$6:$L$47,10,FALSE))</f>
        <v/>
      </c>
      <c r="AK182" s="158" t="str">
        <f>IF(AK181="","",VLOOKUP(AK181,'シフト記号表（従来型・ユニット型共通）'!$C$6:$L$47,10,FALSE))</f>
        <v/>
      </c>
      <c r="AL182" s="159" t="str">
        <f>IF(AL181="","",VLOOKUP(AL181,'シフト記号表（従来型・ユニット型共通）'!$C$6:$L$47,10,FALSE))</f>
        <v/>
      </c>
      <c r="AM182" s="159" t="str">
        <f>IF(AM181="","",VLOOKUP(AM181,'シフト記号表（従来型・ユニット型共通）'!$C$6:$L$47,10,FALSE))</f>
        <v/>
      </c>
      <c r="AN182" s="159" t="str">
        <f>IF(AN181="","",VLOOKUP(AN181,'シフト記号表（従来型・ユニット型共通）'!$C$6:$L$47,10,FALSE))</f>
        <v/>
      </c>
      <c r="AO182" s="159" t="str">
        <f>IF(AO181="","",VLOOKUP(AO181,'シフト記号表（従来型・ユニット型共通）'!$C$6:$L$47,10,FALSE))</f>
        <v/>
      </c>
      <c r="AP182" s="159" t="str">
        <f>IF(AP181="","",VLOOKUP(AP181,'シフト記号表（従来型・ユニット型共通）'!$C$6:$L$47,10,FALSE))</f>
        <v/>
      </c>
      <c r="AQ182" s="160" t="str">
        <f>IF(AQ181="","",VLOOKUP(AQ181,'シフト記号表（従来型・ユニット型共通）'!$C$6:$L$47,10,FALSE))</f>
        <v/>
      </c>
      <c r="AR182" s="158" t="str">
        <f>IF(AR181="","",VLOOKUP(AR181,'シフト記号表（従来型・ユニット型共通）'!$C$6:$L$47,10,FALSE))</f>
        <v/>
      </c>
      <c r="AS182" s="159" t="str">
        <f>IF(AS181="","",VLOOKUP(AS181,'シフト記号表（従来型・ユニット型共通）'!$C$6:$L$47,10,FALSE))</f>
        <v/>
      </c>
      <c r="AT182" s="159" t="str">
        <f>IF(AT181="","",VLOOKUP(AT181,'シフト記号表（従来型・ユニット型共通）'!$C$6:$L$47,10,FALSE))</f>
        <v/>
      </c>
      <c r="AU182" s="159" t="str">
        <f>IF(AU181="","",VLOOKUP(AU181,'シフト記号表（従来型・ユニット型共通）'!$C$6:$L$47,10,FALSE))</f>
        <v/>
      </c>
      <c r="AV182" s="159" t="str">
        <f>IF(AV181="","",VLOOKUP(AV181,'シフト記号表（従来型・ユニット型共通）'!$C$6:$L$47,10,FALSE))</f>
        <v/>
      </c>
      <c r="AW182" s="159" t="str">
        <f>IF(AW181="","",VLOOKUP(AW181,'シフト記号表（従来型・ユニット型共通）'!$C$6:$L$47,10,FALSE))</f>
        <v/>
      </c>
      <c r="AX182" s="160" t="str">
        <f>IF(AX181="","",VLOOKUP(AX181,'シフト記号表（従来型・ユニット型共通）'!$C$6:$L$47,10,FALSE))</f>
        <v/>
      </c>
      <c r="AY182" s="158" t="str">
        <f>IF(AY181="","",VLOOKUP(AY181,'シフト記号表（従来型・ユニット型共通）'!$C$6:$L$47,10,FALSE))</f>
        <v/>
      </c>
      <c r="AZ182" s="159" t="str">
        <f>IF(AZ181="","",VLOOKUP(AZ181,'シフト記号表（従来型・ユニット型共通）'!$C$6:$L$47,10,FALSE))</f>
        <v/>
      </c>
      <c r="BA182" s="159" t="str">
        <f>IF(BA181="","",VLOOKUP(BA181,'シフト記号表（従来型・ユニット型共通）'!$C$6:$L$47,10,FALSE))</f>
        <v/>
      </c>
      <c r="BB182" s="1032">
        <f>IF($BE$3="４週",SUM(W182:AX182),IF($BE$3="暦月",SUM(W182:BA182),""))</f>
        <v>0</v>
      </c>
      <c r="BC182" s="1033"/>
      <c r="BD182" s="1034">
        <f>IF($BE$3="４週",BB182/4,IF($BE$3="暦月",(BB182/($BE$8/7)),""))</f>
        <v>0</v>
      </c>
      <c r="BE182" s="1033"/>
      <c r="BF182" s="1029"/>
      <c r="BG182" s="1030"/>
      <c r="BH182" s="1030"/>
      <c r="BI182" s="1030"/>
      <c r="BJ182" s="1031"/>
    </row>
    <row r="183" spans="2:62" ht="20.25" customHeight="1" x14ac:dyDescent="0.15">
      <c r="B183" s="1007">
        <f>B181+1</f>
        <v>84</v>
      </c>
      <c r="C183" s="1017"/>
      <c r="D183" s="1018"/>
      <c r="E183" s="153"/>
      <c r="F183" s="154"/>
      <c r="G183" s="153"/>
      <c r="H183" s="154"/>
      <c r="I183" s="1021"/>
      <c r="J183" s="1022"/>
      <c r="K183" s="1025"/>
      <c r="L183" s="1026"/>
      <c r="M183" s="1026"/>
      <c r="N183" s="1018"/>
      <c r="O183" s="986"/>
      <c r="P183" s="987"/>
      <c r="Q183" s="987"/>
      <c r="R183" s="987"/>
      <c r="S183" s="988"/>
      <c r="T183" s="173" t="s">
        <v>192</v>
      </c>
      <c r="V183" s="174"/>
      <c r="W183" s="166"/>
      <c r="X183" s="167"/>
      <c r="Y183" s="167"/>
      <c r="Z183" s="167"/>
      <c r="AA183" s="167"/>
      <c r="AB183" s="167"/>
      <c r="AC183" s="168"/>
      <c r="AD183" s="166"/>
      <c r="AE183" s="167"/>
      <c r="AF183" s="167"/>
      <c r="AG183" s="167"/>
      <c r="AH183" s="167"/>
      <c r="AI183" s="167"/>
      <c r="AJ183" s="168"/>
      <c r="AK183" s="166"/>
      <c r="AL183" s="167"/>
      <c r="AM183" s="167"/>
      <c r="AN183" s="167"/>
      <c r="AO183" s="167"/>
      <c r="AP183" s="167"/>
      <c r="AQ183" s="168"/>
      <c r="AR183" s="166"/>
      <c r="AS183" s="167"/>
      <c r="AT183" s="167"/>
      <c r="AU183" s="167"/>
      <c r="AV183" s="167"/>
      <c r="AW183" s="167"/>
      <c r="AX183" s="168"/>
      <c r="AY183" s="166"/>
      <c r="AZ183" s="167"/>
      <c r="BA183" s="169"/>
      <c r="BB183" s="992"/>
      <c r="BC183" s="993"/>
      <c r="BD183" s="994"/>
      <c r="BE183" s="995"/>
      <c r="BF183" s="996"/>
      <c r="BG183" s="997"/>
      <c r="BH183" s="997"/>
      <c r="BI183" s="997"/>
      <c r="BJ183" s="998"/>
    </row>
    <row r="184" spans="2:62" ht="20.25" customHeight="1" x14ac:dyDescent="0.15">
      <c r="B184" s="1035"/>
      <c r="C184" s="1038"/>
      <c r="D184" s="1039"/>
      <c r="E184" s="175"/>
      <c r="F184" s="176">
        <f>C183</f>
        <v>0</v>
      </c>
      <c r="G184" s="175"/>
      <c r="H184" s="176">
        <f>I183</f>
        <v>0</v>
      </c>
      <c r="I184" s="1040"/>
      <c r="J184" s="1041"/>
      <c r="K184" s="1042"/>
      <c r="L184" s="1043"/>
      <c r="M184" s="1043"/>
      <c r="N184" s="1039"/>
      <c r="O184" s="986"/>
      <c r="P184" s="987"/>
      <c r="Q184" s="987"/>
      <c r="R184" s="987"/>
      <c r="S184" s="988"/>
      <c r="T184" s="170" t="s">
        <v>195</v>
      </c>
      <c r="U184" s="171"/>
      <c r="V184" s="172"/>
      <c r="W184" s="158" t="str">
        <f>IF(W183="","",VLOOKUP(W183,'シフト記号表（従来型・ユニット型共通）'!$C$6:$L$47,10,FALSE))</f>
        <v/>
      </c>
      <c r="X184" s="159" t="str">
        <f>IF(X183="","",VLOOKUP(X183,'シフト記号表（従来型・ユニット型共通）'!$C$6:$L$47,10,FALSE))</f>
        <v/>
      </c>
      <c r="Y184" s="159" t="str">
        <f>IF(Y183="","",VLOOKUP(Y183,'シフト記号表（従来型・ユニット型共通）'!$C$6:$L$47,10,FALSE))</f>
        <v/>
      </c>
      <c r="Z184" s="159" t="str">
        <f>IF(Z183="","",VLOOKUP(Z183,'シフト記号表（従来型・ユニット型共通）'!$C$6:$L$47,10,FALSE))</f>
        <v/>
      </c>
      <c r="AA184" s="159" t="str">
        <f>IF(AA183="","",VLOOKUP(AA183,'シフト記号表（従来型・ユニット型共通）'!$C$6:$L$47,10,FALSE))</f>
        <v/>
      </c>
      <c r="AB184" s="159" t="str">
        <f>IF(AB183="","",VLOOKUP(AB183,'シフト記号表（従来型・ユニット型共通）'!$C$6:$L$47,10,FALSE))</f>
        <v/>
      </c>
      <c r="AC184" s="160" t="str">
        <f>IF(AC183="","",VLOOKUP(AC183,'シフト記号表（従来型・ユニット型共通）'!$C$6:$L$47,10,FALSE))</f>
        <v/>
      </c>
      <c r="AD184" s="158" t="str">
        <f>IF(AD183="","",VLOOKUP(AD183,'シフト記号表（従来型・ユニット型共通）'!$C$6:$L$47,10,FALSE))</f>
        <v/>
      </c>
      <c r="AE184" s="159" t="str">
        <f>IF(AE183="","",VLOOKUP(AE183,'シフト記号表（従来型・ユニット型共通）'!$C$6:$L$47,10,FALSE))</f>
        <v/>
      </c>
      <c r="AF184" s="159" t="str">
        <f>IF(AF183="","",VLOOKUP(AF183,'シフト記号表（従来型・ユニット型共通）'!$C$6:$L$47,10,FALSE))</f>
        <v/>
      </c>
      <c r="AG184" s="159" t="str">
        <f>IF(AG183="","",VLOOKUP(AG183,'シフト記号表（従来型・ユニット型共通）'!$C$6:$L$47,10,FALSE))</f>
        <v/>
      </c>
      <c r="AH184" s="159" t="str">
        <f>IF(AH183="","",VLOOKUP(AH183,'シフト記号表（従来型・ユニット型共通）'!$C$6:$L$47,10,FALSE))</f>
        <v/>
      </c>
      <c r="AI184" s="159" t="str">
        <f>IF(AI183="","",VLOOKUP(AI183,'シフト記号表（従来型・ユニット型共通）'!$C$6:$L$47,10,FALSE))</f>
        <v/>
      </c>
      <c r="AJ184" s="160" t="str">
        <f>IF(AJ183="","",VLOOKUP(AJ183,'シフト記号表（従来型・ユニット型共通）'!$C$6:$L$47,10,FALSE))</f>
        <v/>
      </c>
      <c r="AK184" s="158" t="str">
        <f>IF(AK183="","",VLOOKUP(AK183,'シフト記号表（従来型・ユニット型共通）'!$C$6:$L$47,10,FALSE))</f>
        <v/>
      </c>
      <c r="AL184" s="159" t="str">
        <f>IF(AL183="","",VLOOKUP(AL183,'シフト記号表（従来型・ユニット型共通）'!$C$6:$L$47,10,FALSE))</f>
        <v/>
      </c>
      <c r="AM184" s="159" t="str">
        <f>IF(AM183="","",VLOOKUP(AM183,'シフト記号表（従来型・ユニット型共通）'!$C$6:$L$47,10,FALSE))</f>
        <v/>
      </c>
      <c r="AN184" s="159" t="str">
        <f>IF(AN183="","",VLOOKUP(AN183,'シフト記号表（従来型・ユニット型共通）'!$C$6:$L$47,10,FALSE))</f>
        <v/>
      </c>
      <c r="AO184" s="159" t="str">
        <f>IF(AO183="","",VLOOKUP(AO183,'シフト記号表（従来型・ユニット型共通）'!$C$6:$L$47,10,FALSE))</f>
        <v/>
      </c>
      <c r="AP184" s="159" t="str">
        <f>IF(AP183="","",VLOOKUP(AP183,'シフト記号表（従来型・ユニット型共通）'!$C$6:$L$47,10,FALSE))</f>
        <v/>
      </c>
      <c r="AQ184" s="160" t="str">
        <f>IF(AQ183="","",VLOOKUP(AQ183,'シフト記号表（従来型・ユニット型共通）'!$C$6:$L$47,10,FALSE))</f>
        <v/>
      </c>
      <c r="AR184" s="158" t="str">
        <f>IF(AR183="","",VLOOKUP(AR183,'シフト記号表（従来型・ユニット型共通）'!$C$6:$L$47,10,FALSE))</f>
        <v/>
      </c>
      <c r="AS184" s="159" t="str">
        <f>IF(AS183="","",VLOOKUP(AS183,'シフト記号表（従来型・ユニット型共通）'!$C$6:$L$47,10,FALSE))</f>
        <v/>
      </c>
      <c r="AT184" s="159" t="str">
        <f>IF(AT183="","",VLOOKUP(AT183,'シフト記号表（従来型・ユニット型共通）'!$C$6:$L$47,10,FALSE))</f>
        <v/>
      </c>
      <c r="AU184" s="159" t="str">
        <f>IF(AU183="","",VLOOKUP(AU183,'シフト記号表（従来型・ユニット型共通）'!$C$6:$L$47,10,FALSE))</f>
        <v/>
      </c>
      <c r="AV184" s="159" t="str">
        <f>IF(AV183="","",VLOOKUP(AV183,'シフト記号表（従来型・ユニット型共通）'!$C$6:$L$47,10,FALSE))</f>
        <v/>
      </c>
      <c r="AW184" s="159" t="str">
        <f>IF(AW183="","",VLOOKUP(AW183,'シフト記号表（従来型・ユニット型共通）'!$C$6:$L$47,10,FALSE))</f>
        <v/>
      </c>
      <c r="AX184" s="160" t="str">
        <f>IF(AX183="","",VLOOKUP(AX183,'シフト記号表（従来型・ユニット型共通）'!$C$6:$L$47,10,FALSE))</f>
        <v/>
      </c>
      <c r="AY184" s="158" t="str">
        <f>IF(AY183="","",VLOOKUP(AY183,'シフト記号表（従来型・ユニット型共通）'!$C$6:$L$47,10,FALSE))</f>
        <v/>
      </c>
      <c r="AZ184" s="159" t="str">
        <f>IF(AZ183="","",VLOOKUP(AZ183,'シフト記号表（従来型・ユニット型共通）'!$C$6:$L$47,10,FALSE))</f>
        <v/>
      </c>
      <c r="BA184" s="159" t="str">
        <f>IF(BA183="","",VLOOKUP(BA183,'シフト記号表（従来型・ユニット型共通）'!$C$6:$L$47,10,FALSE))</f>
        <v/>
      </c>
      <c r="BB184" s="1032">
        <f>IF($BE$3="４週",SUM(W184:AX184),IF($BE$3="暦月",SUM(W184:BA184),""))</f>
        <v>0</v>
      </c>
      <c r="BC184" s="1033"/>
      <c r="BD184" s="1034">
        <f>IF($BE$3="４週",BB184/4,IF($BE$3="暦月",(BB184/($BE$8/7)),""))</f>
        <v>0</v>
      </c>
      <c r="BE184" s="1033"/>
      <c r="BF184" s="1029"/>
      <c r="BG184" s="1030"/>
      <c r="BH184" s="1030"/>
      <c r="BI184" s="1030"/>
      <c r="BJ184" s="1031"/>
    </row>
    <row r="185" spans="2:62" ht="20.25" customHeight="1" x14ac:dyDescent="0.15">
      <c r="B185" s="1007">
        <f>B183+1</f>
        <v>85</v>
      </c>
      <c r="C185" s="1017"/>
      <c r="D185" s="1018"/>
      <c r="E185" s="153"/>
      <c r="F185" s="154"/>
      <c r="G185" s="153"/>
      <c r="H185" s="154"/>
      <c r="I185" s="1021"/>
      <c r="J185" s="1022"/>
      <c r="K185" s="1025"/>
      <c r="L185" s="1026"/>
      <c r="M185" s="1026"/>
      <c r="N185" s="1018"/>
      <c r="O185" s="986"/>
      <c r="P185" s="987"/>
      <c r="Q185" s="987"/>
      <c r="R185" s="987"/>
      <c r="S185" s="988"/>
      <c r="T185" s="173" t="s">
        <v>192</v>
      </c>
      <c r="V185" s="174"/>
      <c r="W185" s="166"/>
      <c r="X185" s="167"/>
      <c r="Y185" s="167"/>
      <c r="Z185" s="167"/>
      <c r="AA185" s="167"/>
      <c r="AB185" s="167"/>
      <c r="AC185" s="168"/>
      <c r="AD185" s="166"/>
      <c r="AE185" s="167"/>
      <c r="AF185" s="167"/>
      <c r="AG185" s="167"/>
      <c r="AH185" s="167"/>
      <c r="AI185" s="167"/>
      <c r="AJ185" s="168"/>
      <c r="AK185" s="166"/>
      <c r="AL185" s="167"/>
      <c r="AM185" s="167"/>
      <c r="AN185" s="167"/>
      <c r="AO185" s="167"/>
      <c r="AP185" s="167"/>
      <c r="AQ185" s="168"/>
      <c r="AR185" s="166"/>
      <c r="AS185" s="167"/>
      <c r="AT185" s="167"/>
      <c r="AU185" s="167"/>
      <c r="AV185" s="167"/>
      <c r="AW185" s="167"/>
      <c r="AX185" s="168"/>
      <c r="AY185" s="166"/>
      <c r="AZ185" s="167"/>
      <c r="BA185" s="169"/>
      <c r="BB185" s="992"/>
      <c r="BC185" s="993"/>
      <c r="BD185" s="994"/>
      <c r="BE185" s="995"/>
      <c r="BF185" s="996"/>
      <c r="BG185" s="997"/>
      <c r="BH185" s="997"/>
      <c r="BI185" s="997"/>
      <c r="BJ185" s="998"/>
    </row>
    <row r="186" spans="2:62" ht="20.25" customHeight="1" x14ac:dyDescent="0.15">
      <c r="B186" s="1035"/>
      <c r="C186" s="1038"/>
      <c r="D186" s="1039"/>
      <c r="E186" s="175"/>
      <c r="F186" s="176">
        <f>C185</f>
        <v>0</v>
      </c>
      <c r="G186" s="175"/>
      <c r="H186" s="176">
        <f>I185</f>
        <v>0</v>
      </c>
      <c r="I186" s="1040"/>
      <c r="J186" s="1041"/>
      <c r="K186" s="1042"/>
      <c r="L186" s="1043"/>
      <c r="M186" s="1043"/>
      <c r="N186" s="1039"/>
      <c r="O186" s="986"/>
      <c r="P186" s="987"/>
      <c r="Q186" s="987"/>
      <c r="R186" s="987"/>
      <c r="S186" s="988"/>
      <c r="T186" s="170" t="s">
        <v>195</v>
      </c>
      <c r="U186" s="171"/>
      <c r="V186" s="172"/>
      <c r="W186" s="158" t="str">
        <f>IF(W185="","",VLOOKUP(W185,'シフト記号表（従来型・ユニット型共通）'!$C$6:$L$47,10,FALSE))</f>
        <v/>
      </c>
      <c r="X186" s="159" t="str">
        <f>IF(X185="","",VLOOKUP(X185,'シフト記号表（従来型・ユニット型共通）'!$C$6:$L$47,10,FALSE))</f>
        <v/>
      </c>
      <c r="Y186" s="159" t="str">
        <f>IF(Y185="","",VLOOKUP(Y185,'シフト記号表（従来型・ユニット型共通）'!$C$6:$L$47,10,FALSE))</f>
        <v/>
      </c>
      <c r="Z186" s="159" t="str">
        <f>IF(Z185="","",VLOOKUP(Z185,'シフト記号表（従来型・ユニット型共通）'!$C$6:$L$47,10,FALSE))</f>
        <v/>
      </c>
      <c r="AA186" s="159" t="str">
        <f>IF(AA185="","",VLOOKUP(AA185,'シフト記号表（従来型・ユニット型共通）'!$C$6:$L$47,10,FALSE))</f>
        <v/>
      </c>
      <c r="AB186" s="159" t="str">
        <f>IF(AB185="","",VLOOKUP(AB185,'シフト記号表（従来型・ユニット型共通）'!$C$6:$L$47,10,FALSE))</f>
        <v/>
      </c>
      <c r="AC186" s="160" t="str">
        <f>IF(AC185="","",VLOOKUP(AC185,'シフト記号表（従来型・ユニット型共通）'!$C$6:$L$47,10,FALSE))</f>
        <v/>
      </c>
      <c r="AD186" s="158" t="str">
        <f>IF(AD185="","",VLOOKUP(AD185,'シフト記号表（従来型・ユニット型共通）'!$C$6:$L$47,10,FALSE))</f>
        <v/>
      </c>
      <c r="AE186" s="159" t="str">
        <f>IF(AE185="","",VLOOKUP(AE185,'シフト記号表（従来型・ユニット型共通）'!$C$6:$L$47,10,FALSE))</f>
        <v/>
      </c>
      <c r="AF186" s="159" t="str">
        <f>IF(AF185="","",VLOOKUP(AF185,'シフト記号表（従来型・ユニット型共通）'!$C$6:$L$47,10,FALSE))</f>
        <v/>
      </c>
      <c r="AG186" s="159" t="str">
        <f>IF(AG185="","",VLOOKUP(AG185,'シフト記号表（従来型・ユニット型共通）'!$C$6:$L$47,10,FALSE))</f>
        <v/>
      </c>
      <c r="AH186" s="159" t="str">
        <f>IF(AH185="","",VLOOKUP(AH185,'シフト記号表（従来型・ユニット型共通）'!$C$6:$L$47,10,FALSE))</f>
        <v/>
      </c>
      <c r="AI186" s="159" t="str">
        <f>IF(AI185="","",VLOOKUP(AI185,'シフト記号表（従来型・ユニット型共通）'!$C$6:$L$47,10,FALSE))</f>
        <v/>
      </c>
      <c r="AJ186" s="160" t="str">
        <f>IF(AJ185="","",VLOOKUP(AJ185,'シフト記号表（従来型・ユニット型共通）'!$C$6:$L$47,10,FALSE))</f>
        <v/>
      </c>
      <c r="AK186" s="158" t="str">
        <f>IF(AK185="","",VLOOKUP(AK185,'シフト記号表（従来型・ユニット型共通）'!$C$6:$L$47,10,FALSE))</f>
        <v/>
      </c>
      <c r="AL186" s="159" t="str">
        <f>IF(AL185="","",VLOOKUP(AL185,'シフト記号表（従来型・ユニット型共通）'!$C$6:$L$47,10,FALSE))</f>
        <v/>
      </c>
      <c r="AM186" s="159" t="str">
        <f>IF(AM185="","",VLOOKUP(AM185,'シフト記号表（従来型・ユニット型共通）'!$C$6:$L$47,10,FALSE))</f>
        <v/>
      </c>
      <c r="AN186" s="159" t="str">
        <f>IF(AN185="","",VLOOKUP(AN185,'シフト記号表（従来型・ユニット型共通）'!$C$6:$L$47,10,FALSE))</f>
        <v/>
      </c>
      <c r="AO186" s="159" t="str">
        <f>IF(AO185="","",VLOOKUP(AO185,'シフト記号表（従来型・ユニット型共通）'!$C$6:$L$47,10,FALSE))</f>
        <v/>
      </c>
      <c r="AP186" s="159" t="str">
        <f>IF(AP185="","",VLOOKUP(AP185,'シフト記号表（従来型・ユニット型共通）'!$C$6:$L$47,10,FALSE))</f>
        <v/>
      </c>
      <c r="AQ186" s="160" t="str">
        <f>IF(AQ185="","",VLOOKUP(AQ185,'シフト記号表（従来型・ユニット型共通）'!$C$6:$L$47,10,FALSE))</f>
        <v/>
      </c>
      <c r="AR186" s="158" t="str">
        <f>IF(AR185="","",VLOOKUP(AR185,'シフト記号表（従来型・ユニット型共通）'!$C$6:$L$47,10,FALSE))</f>
        <v/>
      </c>
      <c r="AS186" s="159" t="str">
        <f>IF(AS185="","",VLOOKUP(AS185,'シフト記号表（従来型・ユニット型共通）'!$C$6:$L$47,10,FALSE))</f>
        <v/>
      </c>
      <c r="AT186" s="159" t="str">
        <f>IF(AT185="","",VLOOKUP(AT185,'シフト記号表（従来型・ユニット型共通）'!$C$6:$L$47,10,FALSE))</f>
        <v/>
      </c>
      <c r="AU186" s="159" t="str">
        <f>IF(AU185="","",VLOOKUP(AU185,'シフト記号表（従来型・ユニット型共通）'!$C$6:$L$47,10,FALSE))</f>
        <v/>
      </c>
      <c r="AV186" s="159" t="str">
        <f>IF(AV185="","",VLOOKUP(AV185,'シフト記号表（従来型・ユニット型共通）'!$C$6:$L$47,10,FALSE))</f>
        <v/>
      </c>
      <c r="AW186" s="159" t="str">
        <f>IF(AW185="","",VLOOKUP(AW185,'シフト記号表（従来型・ユニット型共通）'!$C$6:$L$47,10,FALSE))</f>
        <v/>
      </c>
      <c r="AX186" s="160" t="str">
        <f>IF(AX185="","",VLOOKUP(AX185,'シフト記号表（従来型・ユニット型共通）'!$C$6:$L$47,10,FALSE))</f>
        <v/>
      </c>
      <c r="AY186" s="158" t="str">
        <f>IF(AY185="","",VLOOKUP(AY185,'シフト記号表（従来型・ユニット型共通）'!$C$6:$L$47,10,FALSE))</f>
        <v/>
      </c>
      <c r="AZ186" s="159" t="str">
        <f>IF(AZ185="","",VLOOKUP(AZ185,'シフト記号表（従来型・ユニット型共通）'!$C$6:$L$47,10,FALSE))</f>
        <v/>
      </c>
      <c r="BA186" s="159" t="str">
        <f>IF(BA185="","",VLOOKUP(BA185,'シフト記号表（従来型・ユニット型共通）'!$C$6:$L$47,10,FALSE))</f>
        <v/>
      </c>
      <c r="BB186" s="1032">
        <f>IF($BE$3="４週",SUM(W186:AX186),IF($BE$3="暦月",SUM(W186:BA186),""))</f>
        <v>0</v>
      </c>
      <c r="BC186" s="1033"/>
      <c r="BD186" s="1034">
        <f>IF($BE$3="４週",BB186/4,IF($BE$3="暦月",(BB186/($BE$8/7)),""))</f>
        <v>0</v>
      </c>
      <c r="BE186" s="1033"/>
      <c r="BF186" s="1029"/>
      <c r="BG186" s="1030"/>
      <c r="BH186" s="1030"/>
      <c r="BI186" s="1030"/>
      <c r="BJ186" s="1031"/>
    </row>
    <row r="187" spans="2:62" ht="20.25" customHeight="1" x14ac:dyDescent="0.15">
      <c r="B187" s="1007">
        <f>B185+1</f>
        <v>86</v>
      </c>
      <c r="C187" s="1017"/>
      <c r="D187" s="1018"/>
      <c r="E187" s="153"/>
      <c r="F187" s="154"/>
      <c r="G187" s="153"/>
      <c r="H187" s="154"/>
      <c r="I187" s="1021"/>
      <c r="J187" s="1022"/>
      <c r="K187" s="1025"/>
      <c r="L187" s="1026"/>
      <c r="M187" s="1026"/>
      <c r="N187" s="1018"/>
      <c r="O187" s="986"/>
      <c r="P187" s="987"/>
      <c r="Q187" s="987"/>
      <c r="R187" s="987"/>
      <c r="S187" s="988"/>
      <c r="T187" s="173" t="s">
        <v>192</v>
      </c>
      <c r="V187" s="174"/>
      <c r="W187" s="166"/>
      <c r="X187" s="167"/>
      <c r="Y187" s="167"/>
      <c r="Z187" s="167"/>
      <c r="AA187" s="167"/>
      <c r="AB187" s="167"/>
      <c r="AC187" s="168"/>
      <c r="AD187" s="166"/>
      <c r="AE187" s="167"/>
      <c r="AF187" s="167"/>
      <c r="AG187" s="167"/>
      <c r="AH187" s="167"/>
      <c r="AI187" s="167"/>
      <c r="AJ187" s="168"/>
      <c r="AK187" s="166"/>
      <c r="AL187" s="167"/>
      <c r="AM187" s="167"/>
      <c r="AN187" s="167"/>
      <c r="AO187" s="167"/>
      <c r="AP187" s="167"/>
      <c r="AQ187" s="168"/>
      <c r="AR187" s="166"/>
      <c r="AS187" s="167"/>
      <c r="AT187" s="167"/>
      <c r="AU187" s="167"/>
      <c r="AV187" s="167"/>
      <c r="AW187" s="167"/>
      <c r="AX187" s="168"/>
      <c r="AY187" s="166"/>
      <c r="AZ187" s="167"/>
      <c r="BA187" s="169"/>
      <c r="BB187" s="992"/>
      <c r="BC187" s="993"/>
      <c r="BD187" s="994"/>
      <c r="BE187" s="995"/>
      <c r="BF187" s="996"/>
      <c r="BG187" s="997"/>
      <c r="BH187" s="997"/>
      <c r="BI187" s="997"/>
      <c r="BJ187" s="998"/>
    </row>
    <row r="188" spans="2:62" ht="20.25" customHeight="1" x14ac:dyDescent="0.15">
      <c r="B188" s="1035"/>
      <c r="C188" s="1038"/>
      <c r="D188" s="1039"/>
      <c r="E188" s="175"/>
      <c r="F188" s="176">
        <f>C187</f>
        <v>0</v>
      </c>
      <c r="G188" s="175"/>
      <c r="H188" s="176">
        <f>I187</f>
        <v>0</v>
      </c>
      <c r="I188" s="1040"/>
      <c r="J188" s="1041"/>
      <c r="K188" s="1042"/>
      <c r="L188" s="1043"/>
      <c r="M188" s="1043"/>
      <c r="N188" s="1039"/>
      <c r="O188" s="986"/>
      <c r="P188" s="987"/>
      <c r="Q188" s="987"/>
      <c r="R188" s="987"/>
      <c r="S188" s="988"/>
      <c r="T188" s="170" t="s">
        <v>195</v>
      </c>
      <c r="U188" s="171"/>
      <c r="V188" s="172"/>
      <c r="W188" s="158" t="str">
        <f>IF(W187="","",VLOOKUP(W187,'シフト記号表（従来型・ユニット型共通）'!$C$6:$L$47,10,FALSE))</f>
        <v/>
      </c>
      <c r="X188" s="159" t="str">
        <f>IF(X187="","",VLOOKUP(X187,'シフト記号表（従来型・ユニット型共通）'!$C$6:$L$47,10,FALSE))</f>
        <v/>
      </c>
      <c r="Y188" s="159" t="str">
        <f>IF(Y187="","",VLOOKUP(Y187,'シフト記号表（従来型・ユニット型共通）'!$C$6:$L$47,10,FALSE))</f>
        <v/>
      </c>
      <c r="Z188" s="159" t="str">
        <f>IF(Z187="","",VLOOKUP(Z187,'シフト記号表（従来型・ユニット型共通）'!$C$6:$L$47,10,FALSE))</f>
        <v/>
      </c>
      <c r="AA188" s="159" t="str">
        <f>IF(AA187="","",VLOOKUP(AA187,'シフト記号表（従来型・ユニット型共通）'!$C$6:$L$47,10,FALSE))</f>
        <v/>
      </c>
      <c r="AB188" s="159" t="str">
        <f>IF(AB187="","",VLOOKUP(AB187,'シフト記号表（従来型・ユニット型共通）'!$C$6:$L$47,10,FALSE))</f>
        <v/>
      </c>
      <c r="AC188" s="160" t="str">
        <f>IF(AC187="","",VLOOKUP(AC187,'シフト記号表（従来型・ユニット型共通）'!$C$6:$L$47,10,FALSE))</f>
        <v/>
      </c>
      <c r="AD188" s="158" t="str">
        <f>IF(AD187="","",VLOOKUP(AD187,'シフト記号表（従来型・ユニット型共通）'!$C$6:$L$47,10,FALSE))</f>
        <v/>
      </c>
      <c r="AE188" s="159" t="str">
        <f>IF(AE187="","",VLOOKUP(AE187,'シフト記号表（従来型・ユニット型共通）'!$C$6:$L$47,10,FALSE))</f>
        <v/>
      </c>
      <c r="AF188" s="159" t="str">
        <f>IF(AF187="","",VLOOKUP(AF187,'シフト記号表（従来型・ユニット型共通）'!$C$6:$L$47,10,FALSE))</f>
        <v/>
      </c>
      <c r="AG188" s="159" t="str">
        <f>IF(AG187="","",VLOOKUP(AG187,'シフト記号表（従来型・ユニット型共通）'!$C$6:$L$47,10,FALSE))</f>
        <v/>
      </c>
      <c r="AH188" s="159" t="str">
        <f>IF(AH187="","",VLOOKUP(AH187,'シフト記号表（従来型・ユニット型共通）'!$C$6:$L$47,10,FALSE))</f>
        <v/>
      </c>
      <c r="AI188" s="159" t="str">
        <f>IF(AI187="","",VLOOKUP(AI187,'シフト記号表（従来型・ユニット型共通）'!$C$6:$L$47,10,FALSE))</f>
        <v/>
      </c>
      <c r="AJ188" s="160" t="str">
        <f>IF(AJ187="","",VLOOKUP(AJ187,'シフト記号表（従来型・ユニット型共通）'!$C$6:$L$47,10,FALSE))</f>
        <v/>
      </c>
      <c r="AK188" s="158" t="str">
        <f>IF(AK187="","",VLOOKUP(AK187,'シフト記号表（従来型・ユニット型共通）'!$C$6:$L$47,10,FALSE))</f>
        <v/>
      </c>
      <c r="AL188" s="159" t="str">
        <f>IF(AL187="","",VLOOKUP(AL187,'シフト記号表（従来型・ユニット型共通）'!$C$6:$L$47,10,FALSE))</f>
        <v/>
      </c>
      <c r="AM188" s="159" t="str">
        <f>IF(AM187="","",VLOOKUP(AM187,'シフト記号表（従来型・ユニット型共通）'!$C$6:$L$47,10,FALSE))</f>
        <v/>
      </c>
      <c r="AN188" s="159" t="str">
        <f>IF(AN187="","",VLOOKUP(AN187,'シフト記号表（従来型・ユニット型共通）'!$C$6:$L$47,10,FALSE))</f>
        <v/>
      </c>
      <c r="AO188" s="159" t="str">
        <f>IF(AO187="","",VLOOKUP(AO187,'シフト記号表（従来型・ユニット型共通）'!$C$6:$L$47,10,FALSE))</f>
        <v/>
      </c>
      <c r="AP188" s="159" t="str">
        <f>IF(AP187="","",VLOOKUP(AP187,'シフト記号表（従来型・ユニット型共通）'!$C$6:$L$47,10,FALSE))</f>
        <v/>
      </c>
      <c r="AQ188" s="160" t="str">
        <f>IF(AQ187="","",VLOOKUP(AQ187,'シフト記号表（従来型・ユニット型共通）'!$C$6:$L$47,10,FALSE))</f>
        <v/>
      </c>
      <c r="AR188" s="158" t="str">
        <f>IF(AR187="","",VLOOKUP(AR187,'シフト記号表（従来型・ユニット型共通）'!$C$6:$L$47,10,FALSE))</f>
        <v/>
      </c>
      <c r="AS188" s="159" t="str">
        <f>IF(AS187="","",VLOOKUP(AS187,'シフト記号表（従来型・ユニット型共通）'!$C$6:$L$47,10,FALSE))</f>
        <v/>
      </c>
      <c r="AT188" s="159" t="str">
        <f>IF(AT187="","",VLOOKUP(AT187,'シフト記号表（従来型・ユニット型共通）'!$C$6:$L$47,10,FALSE))</f>
        <v/>
      </c>
      <c r="AU188" s="159" t="str">
        <f>IF(AU187="","",VLOOKUP(AU187,'シフト記号表（従来型・ユニット型共通）'!$C$6:$L$47,10,FALSE))</f>
        <v/>
      </c>
      <c r="AV188" s="159" t="str">
        <f>IF(AV187="","",VLOOKUP(AV187,'シフト記号表（従来型・ユニット型共通）'!$C$6:$L$47,10,FALSE))</f>
        <v/>
      </c>
      <c r="AW188" s="159" t="str">
        <f>IF(AW187="","",VLOOKUP(AW187,'シフト記号表（従来型・ユニット型共通）'!$C$6:$L$47,10,FALSE))</f>
        <v/>
      </c>
      <c r="AX188" s="160" t="str">
        <f>IF(AX187="","",VLOOKUP(AX187,'シフト記号表（従来型・ユニット型共通）'!$C$6:$L$47,10,FALSE))</f>
        <v/>
      </c>
      <c r="AY188" s="158" t="str">
        <f>IF(AY187="","",VLOOKUP(AY187,'シフト記号表（従来型・ユニット型共通）'!$C$6:$L$47,10,FALSE))</f>
        <v/>
      </c>
      <c r="AZ188" s="159" t="str">
        <f>IF(AZ187="","",VLOOKUP(AZ187,'シフト記号表（従来型・ユニット型共通）'!$C$6:$L$47,10,FALSE))</f>
        <v/>
      </c>
      <c r="BA188" s="159" t="str">
        <f>IF(BA187="","",VLOOKUP(BA187,'シフト記号表（従来型・ユニット型共通）'!$C$6:$L$47,10,FALSE))</f>
        <v/>
      </c>
      <c r="BB188" s="1032">
        <f>IF($BE$3="４週",SUM(W188:AX188),IF($BE$3="暦月",SUM(W188:BA188),""))</f>
        <v>0</v>
      </c>
      <c r="BC188" s="1033"/>
      <c r="BD188" s="1034">
        <f>IF($BE$3="４週",BB188/4,IF($BE$3="暦月",(BB188/($BE$8/7)),""))</f>
        <v>0</v>
      </c>
      <c r="BE188" s="1033"/>
      <c r="BF188" s="1029"/>
      <c r="BG188" s="1030"/>
      <c r="BH188" s="1030"/>
      <c r="BI188" s="1030"/>
      <c r="BJ188" s="1031"/>
    </row>
    <row r="189" spans="2:62" ht="20.25" customHeight="1" x14ac:dyDescent="0.15">
      <c r="B189" s="1007">
        <f>B187+1</f>
        <v>87</v>
      </c>
      <c r="C189" s="1017"/>
      <c r="D189" s="1018"/>
      <c r="E189" s="153"/>
      <c r="F189" s="154"/>
      <c r="G189" s="153"/>
      <c r="H189" s="154"/>
      <c r="I189" s="1021"/>
      <c r="J189" s="1022"/>
      <c r="K189" s="1025"/>
      <c r="L189" s="1026"/>
      <c r="M189" s="1026"/>
      <c r="N189" s="1018"/>
      <c r="O189" s="986"/>
      <c r="P189" s="987"/>
      <c r="Q189" s="987"/>
      <c r="R189" s="987"/>
      <c r="S189" s="988"/>
      <c r="T189" s="173" t="s">
        <v>192</v>
      </c>
      <c r="V189" s="174"/>
      <c r="W189" s="166"/>
      <c r="X189" s="167"/>
      <c r="Y189" s="167"/>
      <c r="Z189" s="167"/>
      <c r="AA189" s="167"/>
      <c r="AB189" s="167"/>
      <c r="AC189" s="168"/>
      <c r="AD189" s="166"/>
      <c r="AE189" s="167"/>
      <c r="AF189" s="167"/>
      <c r="AG189" s="167"/>
      <c r="AH189" s="167"/>
      <c r="AI189" s="167"/>
      <c r="AJ189" s="168"/>
      <c r="AK189" s="166"/>
      <c r="AL189" s="167"/>
      <c r="AM189" s="167"/>
      <c r="AN189" s="167"/>
      <c r="AO189" s="167"/>
      <c r="AP189" s="167"/>
      <c r="AQ189" s="168"/>
      <c r="AR189" s="166"/>
      <c r="AS189" s="167"/>
      <c r="AT189" s="167"/>
      <c r="AU189" s="167"/>
      <c r="AV189" s="167"/>
      <c r="AW189" s="167"/>
      <c r="AX189" s="168"/>
      <c r="AY189" s="166"/>
      <c r="AZ189" s="167"/>
      <c r="BA189" s="169"/>
      <c r="BB189" s="992"/>
      <c r="BC189" s="993"/>
      <c r="BD189" s="994"/>
      <c r="BE189" s="995"/>
      <c r="BF189" s="996"/>
      <c r="BG189" s="997"/>
      <c r="BH189" s="997"/>
      <c r="BI189" s="997"/>
      <c r="BJ189" s="998"/>
    </row>
    <row r="190" spans="2:62" ht="20.25" customHeight="1" x14ac:dyDescent="0.15">
      <c r="B190" s="1035"/>
      <c r="C190" s="1038"/>
      <c r="D190" s="1039"/>
      <c r="E190" s="175"/>
      <c r="F190" s="176">
        <f>C189</f>
        <v>0</v>
      </c>
      <c r="G190" s="175"/>
      <c r="H190" s="176">
        <f>I189</f>
        <v>0</v>
      </c>
      <c r="I190" s="1040"/>
      <c r="J190" s="1041"/>
      <c r="K190" s="1042"/>
      <c r="L190" s="1043"/>
      <c r="M190" s="1043"/>
      <c r="N190" s="1039"/>
      <c r="O190" s="986"/>
      <c r="P190" s="987"/>
      <c r="Q190" s="987"/>
      <c r="R190" s="987"/>
      <c r="S190" s="988"/>
      <c r="T190" s="170" t="s">
        <v>195</v>
      </c>
      <c r="U190" s="171"/>
      <c r="V190" s="172"/>
      <c r="W190" s="158" t="str">
        <f>IF(W189="","",VLOOKUP(W189,'シフト記号表（従来型・ユニット型共通）'!$C$6:$L$47,10,FALSE))</f>
        <v/>
      </c>
      <c r="X190" s="159" t="str">
        <f>IF(X189="","",VLOOKUP(X189,'シフト記号表（従来型・ユニット型共通）'!$C$6:$L$47,10,FALSE))</f>
        <v/>
      </c>
      <c r="Y190" s="159" t="str">
        <f>IF(Y189="","",VLOOKUP(Y189,'シフト記号表（従来型・ユニット型共通）'!$C$6:$L$47,10,FALSE))</f>
        <v/>
      </c>
      <c r="Z190" s="159" t="str">
        <f>IF(Z189="","",VLOOKUP(Z189,'シフト記号表（従来型・ユニット型共通）'!$C$6:$L$47,10,FALSE))</f>
        <v/>
      </c>
      <c r="AA190" s="159" t="str">
        <f>IF(AA189="","",VLOOKUP(AA189,'シフト記号表（従来型・ユニット型共通）'!$C$6:$L$47,10,FALSE))</f>
        <v/>
      </c>
      <c r="AB190" s="159" t="str">
        <f>IF(AB189="","",VLOOKUP(AB189,'シフト記号表（従来型・ユニット型共通）'!$C$6:$L$47,10,FALSE))</f>
        <v/>
      </c>
      <c r="AC190" s="160" t="str">
        <f>IF(AC189="","",VLOOKUP(AC189,'シフト記号表（従来型・ユニット型共通）'!$C$6:$L$47,10,FALSE))</f>
        <v/>
      </c>
      <c r="AD190" s="158" t="str">
        <f>IF(AD189="","",VLOOKUP(AD189,'シフト記号表（従来型・ユニット型共通）'!$C$6:$L$47,10,FALSE))</f>
        <v/>
      </c>
      <c r="AE190" s="159" t="str">
        <f>IF(AE189="","",VLOOKUP(AE189,'シフト記号表（従来型・ユニット型共通）'!$C$6:$L$47,10,FALSE))</f>
        <v/>
      </c>
      <c r="AF190" s="159" t="str">
        <f>IF(AF189="","",VLOOKUP(AF189,'シフト記号表（従来型・ユニット型共通）'!$C$6:$L$47,10,FALSE))</f>
        <v/>
      </c>
      <c r="AG190" s="159" t="str">
        <f>IF(AG189="","",VLOOKUP(AG189,'シフト記号表（従来型・ユニット型共通）'!$C$6:$L$47,10,FALSE))</f>
        <v/>
      </c>
      <c r="AH190" s="159" t="str">
        <f>IF(AH189="","",VLOOKUP(AH189,'シフト記号表（従来型・ユニット型共通）'!$C$6:$L$47,10,FALSE))</f>
        <v/>
      </c>
      <c r="AI190" s="159" t="str">
        <f>IF(AI189="","",VLOOKUP(AI189,'シフト記号表（従来型・ユニット型共通）'!$C$6:$L$47,10,FALSE))</f>
        <v/>
      </c>
      <c r="AJ190" s="160" t="str">
        <f>IF(AJ189="","",VLOOKUP(AJ189,'シフト記号表（従来型・ユニット型共通）'!$C$6:$L$47,10,FALSE))</f>
        <v/>
      </c>
      <c r="AK190" s="158" t="str">
        <f>IF(AK189="","",VLOOKUP(AK189,'シフト記号表（従来型・ユニット型共通）'!$C$6:$L$47,10,FALSE))</f>
        <v/>
      </c>
      <c r="AL190" s="159" t="str">
        <f>IF(AL189="","",VLOOKUP(AL189,'シフト記号表（従来型・ユニット型共通）'!$C$6:$L$47,10,FALSE))</f>
        <v/>
      </c>
      <c r="AM190" s="159" t="str">
        <f>IF(AM189="","",VLOOKUP(AM189,'シフト記号表（従来型・ユニット型共通）'!$C$6:$L$47,10,FALSE))</f>
        <v/>
      </c>
      <c r="AN190" s="159" t="str">
        <f>IF(AN189="","",VLOOKUP(AN189,'シフト記号表（従来型・ユニット型共通）'!$C$6:$L$47,10,FALSE))</f>
        <v/>
      </c>
      <c r="AO190" s="159" t="str">
        <f>IF(AO189="","",VLOOKUP(AO189,'シフト記号表（従来型・ユニット型共通）'!$C$6:$L$47,10,FALSE))</f>
        <v/>
      </c>
      <c r="AP190" s="159" t="str">
        <f>IF(AP189="","",VLOOKUP(AP189,'シフト記号表（従来型・ユニット型共通）'!$C$6:$L$47,10,FALSE))</f>
        <v/>
      </c>
      <c r="AQ190" s="160" t="str">
        <f>IF(AQ189="","",VLOOKUP(AQ189,'シフト記号表（従来型・ユニット型共通）'!$C$6:$L$47,10,FALSE))</f>
        <v/>
      </c>
      <c r="AR190" s="158" t="str">
        <f>IF(AR189="","",VLOOKUP(AR189,'シフト記号表（従来型・ユニット型共通）'!$C$6:$L$47,10,FALSE))</f>
        <v/>
      </c>
      <c r="AS190" s="159" t="str">
        <f>IF(AS189="","",VLOOKUP(AS189,'シフト記号表（従来型・ユニット型共通）'!$C$6:$L$47,10,FALSE))</f>
        <v/>
      </c>
      <c r="AT190" s="159" t="str">
        <f>IF(AT189="","",VLOOKUP(AT189,'シフト記号表（従来型・ユニット型共通）'!$C$6:$L$47,10,FALSE))</f>
        <v/>
      </c>
      <c r="AU190" s="159" t="str">
        <f>IF(AU189="","",VLOOKUP(AU189,'シフト記号表（従来型・ユニット型共通）'!$C$6:$L$47,10,FALSE))</f>
        <v/>
      </c>
      <c r="AV190" s="159" t="str">
        <f>IF(AV189="","",VLOOKUP(AV189,'シフト記号表（従来型・ユニット型共通）'!$C$6:$L$47,10,FALSE))</f>
        <v/>
      </c>
      <c r="AW190" s="159" t="str">
        <f>IF(AW189="","",VLOOKUP(AW189,'シフト記号表（従来型・ユニット型共通）'!$C$6:$L$47,10,FALSE))</f>
        <v/>
      </c>
      <c r="AX190" s="160" t="str">
        <f>IF(AX189="","",VLOOKUP(AX189,'シフト記号表（従来型・ユニット型共通）'!$C$6:$L$47,10,FALSE))</f>
        <v/>
      </c>
      <c r="AY190" s="158" t="str">
        <f>IF(AY189="","",VLOOKUP(AY189,'シフト記号表（従来型・ユニット型共通）'!$C$6:$L$47,10,FALSE))</f>
        <v/>
      </c>
      <c r="AZ190" s="159" t="str">
        <f>IF(AZ189="","",VLOOKUP(AZ189,'シフト記号表（従来型・ユニット型共通）'!$C$6:$L$47,10,FALSE))</f>
        <v/>
      </c>
      <c r="BA190" s="159" t="str">
        <f>IF(BA189="","",VLOOKUP(BA189,'シフト記号表（従来型・ユニット型共通）'!$C$6:$L$47,10,FALSE))</f>
        <v/>
      </c>
      <c r="BB190" s="1032">
        <f>IF($BE$3="４週",SUM(W190:AX190),IF($BE$3="暦月",SUM(W190:BA190),""))</f>
        <v>0</v>
      </c>
      <c r="BC190" s="1033"/>
      <c r="BD190" s="1034">
        <f>IF($BE$3="４週",BB190/4,IF($BE$3="暦月",(BB190/($BE$8/7)),""))</f>
        <v>0</v>
      </c>
      <c r="BE190" s="1033"/>
      <c r="BF190" s="1029"/>
      <c r="BG190" s="1030"/>
      <c r="BH190" s="1030"/>
      <c r="BI190" s="1030"/>
      <c r="BJ190" s="1031"/>
    </row>
    <row r="191" spans="2:62" ht="20.25" customHeight="1" x14ac:dyDescent="0.15">
      <c r="B191" s="1007">
        <f>B189+1</f>
        <v>88</v>
      </c>
      <c r="C191" s="1017"/>
      <c r="D191" s="1018"/>
      <c r="E191" s="153"/>
      <c r="F191" s="154"/>
      <c r="G191" s="153"/>
      <c r="H191" s="154"/>
      <c r="I191" s="1021"/>
      <c r="J191" s="1022"/>
      <c r="K191" s="1025"/>
      <c r="L191" s="1026"/>
      <c r="M191" s="1026"/>
      <c r="N191" s="1018"/>
      <c r="O191" s="986"/>
      <c r="P191" s="987"/>
      <c r="Q191" s="987"/>
      <c r="R191" s="987"/>
      <c r="S191" s="988"/>
      <c r="T191" s="173" t="s">
        <v>192</v>
      </c>
      <c r="V191" s="174"/>
      <c r="W191" s="166"/>
      <c r="X191" s="167"/>
      <c r="Y191" s="167"/>
      <c r="Z191" s="167"/>
      <c r="AA191" s="167"/>
      <c r="AB191" s="167"/>
      <c r="AC191" s="168"/>
      <c r="AD191" s="166"/>
      <c r="AE191" s="167"/>
      <c r="AF191" s="167"/>
      <c r="AG191" s="167"/>
      <c r="AH191" s="167"/>
      <c r="AI191" s="167"/>
      <c r="AJ191" s="168"/>
      <c r="AK191" s="166"/>
      <c r="AL191" s="167"/>
      <c r="AM191" s="167"/>
      <c r="AN191" s="167"/>
      <c r="AO191" s="167"/>
      <c r="AP191" s="167"/>
      <c r="AQ191" s="168"/>
      <c r="AR191" s="166"/>
      <c r="AS191" s="167"/>
      <c r="AT191" s="167"/>
      <c r="AU191" s="167"/>
      <c r="AV191" s="167"/>
      <c r="AW191" s="167"/>
      <c r="AX191" s="168"/>
      <c r="AY191" s="166"/>
      <c r="AZ191" s="167"/>
      <c r="BA191" s="169"/>
      <c r="BB191" s="992"/>
      <c r="BC191" s="993"/>
      <c r="BD191" s="994"/>
      <c r="BE191" s="995"/>
      <c r="BF191" s="996"/>
      <c r="BG191" s="997"/>
      <c r="BH191" s="997"/>
      <c r="BI191" s="997"/>
      <c r="BJ191" s="998"/>
    </row>
    <row r="192" spans="2:62" ht="20.25" customHeight="1" x14ac:dyDescent="0.15">
      <c r="B192" s="1035"/>
      <c r="C192" s="1038"/>
      <c r="D192" s="1039"/>
      <c r="E192" s="175"/>
      <c r="F192" s="176">
        <f>C191</f>
        <v>0</v>
      </c>
      <c r="G192" s="175"/>
      <c r="H192" s="176">
        <f>I191</f>
        <v>0</v>
      </c>
      <c r="I192" s="1040"/>
      <c r="J192" s="1041"/>
      <c r="K192" s="1042"/>
      <c r="L192" s="1043"/>
      <c r="M192" s="1043"/>
      <c r="N192" s="1039"/>
      <c r="O192" s="986"/>
      <c r="P192" s="987"/>
      <c r="Q192" s="987"/>
      <c r="R192" s="987"/>
      <c r="S192" s="988"/>
      <c r="T192" s="170" t="s">
        <v>195</v>
      </c>
      <c r="U192" s="171"/>
      <c r="V192" s="172"/>
      <c r="W192" s="158" t="str">
        <f>IF(W191="","",VLOOKUP(W191,'シフト記号表（従来型・ユニット型共通）'!$C$6:$L$47,10,FALSE))</f>
        <v/>
      </c>
      <c r="X192" s="159" t="str">
        <f>IF(X191="","",VLOOKUP(X191,'シフト記号表（従来型・ユニット型共通）'!$C$6:$L$47,10,FALSE))</f>
        <v/>
      </c>
      <c r="Y192" s="159" t="str">
        <f>IF(Y191="","",VLOOKUP(Y191,'シフト記号表（従来型・ユニット型共通）'!$C$6:$L$47,10,FALSE))</f>
        <v/>
      </c>
      <c r="Z192" s="159" t="str">
        <f>IF(Z191="","",VLOOKUP(Z191,'シフト記号表（従来型・ユニット型共通）'!$C$6:$L$47,10,FALSE))</f>
        <v/>
      </c>
      <c r="AA192" s="159" t="str">
        <f>IF(AA191="","",VLOOKUP(AA191,'シフト記号表（従来型・ユニット型共通）'!$C$6:$L$47,10,FALSE))</f>
        <v/>
      </c>
      <c r="AB192" s="159" t="str">
        <f>IF(AB191="","",VLOOKUP(AB191,'シフト記号表（従来型・ユニット型共通）'!$C$6:$L$47,10,FALSE))</f>
        <v/>
      </c>
      <c r="AC192" s="160" t="str">
        <f>IF(AC191="","",VLOOKUP(AC191,'シフト記号表（従来型・ユニット型共通）'!$C$6:$L$47,10,FALSE))</f>
        <v/>
      </c>
      <c r="AD192" s="158" t="str">
        <f>IF(AD191="","",VLOOKUP(AD191,'シフト記号表（従来型・ユニット型共通）'!$C$6:$L$47,10,FALSE))</f>
        <v/>
      </c>
      <c r="AE192" s="159" t="str">
        <f>IF(AE191="","",VLOOKUP(AE191,'シフト記号表（従来型・ユニット型共通）'!$C$6:$L$47,10,FALSE))</f>
        <v/>
      </c>
      <c r="AF192" s="159" t="str">
        <f>IF(AF191="","",VLOOKUP(AF191,'シフト記号表（従来型・ユニット型共通）'!$C$6:$L$47,10,FALSE))</f>
        <v/>
      </c>
      <c r="AG192" s="159" t="str">
        <f>IF(AG191="","",VLOOKUP(AG191,'シフト記号表（従来型・ユニット型共通）'!$C$6:$L$47,10,FALSE))</f>
        <v/>
      </c>
      <c r="AH192" s="159" t="str">
        <f>IF(AH191="","",VLOOKUP(AH191,'シフト記号表（従来型・ユニット型共通）'!$C$6:$L$47,10,FALSE))</f>
        <v/>
      </c>
      <c r="AI192" s="159" t="str">
        <f>IF(AI191="","",VLOOKUP(AI191,'シフト記号表（従来型・ユニット型共通）'!$C$6:$L$47,10,FALSE))</f>
        <v/>
      </c>
      <c r="AJ192" s="160" t="str">
        <f>IF(AJ191="","",VLOOKUP(AJ191,'シフト記号表（従来型・ユニット型共通）'!$C$6:$L$47,10,FALSE))</f>
        <v/>
      </c>
      <c r="AK192" s="158" t="str">
        <f>IF(AK191="","",VLOOKUP(AK191,'シフト記号表（従来型・ユニット型共通）'!$C$6:$L$47,10,FALSE))</f>
        <v/>
      </c>
      <c r="AL192" s="159" t="str">
        <f>IF(AL191="","",VLOOKUP(AL191,'シフト記号表（従来型・ユニット型共通）'!$C$6:$L$47,10,FALSE))</f>
        <v/>
      </c>
      <c r="AM192" s="159" t="str">
        <f>IF(AM191="","",VLOOKUP(AM191,'シフト記号表（従来型・ユニット型共通）'!$C$6:$L$47,10,FALSE))</f>
        <v/>
      </c>
      <c r="AN192" s="159" t="str">
        <f>IF(AN191="","",VLOOKUP(AN191,'シフト記号表（従来型・ユニット型共通）'!$C$6:$L$47,10,FALSE))</f>
        <v/>
      </c>
      <c r="AO192" s="159" t="str">
        <f>IF(AO191="","",VLOOKUP(AO191,'シフト記号表（従来型・ユニット型共通）'!$C$6:$L$47,10,FALSE))</f>
        <v/>
      </c>
      <c r="AP192" s="159" t="str">
        <f>IF(AP191="","",VLOOKUP(AP191,'シフト記号表（従来型・ユニット型共通）'!$C$6:$L$47,10,FALSE))</f>
        <v/>
      </c>
      <c r="AQ192" s="160" t="str">
        <f>IF(AQ191="","",VLOOKUP(AQ191,'シフト記号表（従来型・ユニット型共通）'!$C$6:$L$47,10,FALSE))</f>
        <v/>
      </c>
      <c r="AR192" s="158" t="str">
        <f>IF(AR191="","",VLOOKUP(AR191,'シフト記号表（従来型・ユニット型共通）'!$C$6:$L$47,10,FALSE))</f>
        <v/>
      </c>
      <c r="AS192" s="159" t="str">
        <f>IF(AS191="","",VLOOKUP(AS191,'シフト記号表（従来型・ユニット型共通）'!$C$6:$L$47,10,FALSE))</f>
        <v/>
      </c>
      <c r="AT192" s="159" t="str">
        <f>IF(AT191="","",VLOOKUP(AT191,'シフト記号表（従来型・ユニット型共通）'!$C$6:$L$47,10,FALSE))</f>
        <v/>
      </c>
      <c r="AU192" s="159" t="str">
        <f>IF(AU191="","",VLOOKUP(AU191,'シフト記号表（従来型・ユニット型共通）'!$C$6:$L$47,10,FALSE))</f>
        <v/>
      </c>
      <c r="AV192" s="159" t="str">
        <f>IF(AV191="","",VLOOKUP(AV191,'シフト記号表（従来型・ユニット型共通）'!$C$6:$L$47,10,FALSE))</f>
        <v/>
      </c>
      <c r="AW192" s="159" t="str">
        <f>IF(AW191="","",VLOOKUP(AW191,'シフト記号表（従来型・ユニット型共通）'!$C$6:$L$47,10,FALSE))</f>
        <v/>
      </c>
      <c r="AX192" s="160" t="str">
        <f>IF(AX191="","",VLOOKUP(AX191,'シフト記号表（従来型・ユニット型共通）'!$C$6:$L$47,10,FALSE))</f>
        <v/>
      </c>
      <c r="AY192" s="158" t="str">
        <f>IF(AY191="","",VLOOKUP(AY191,'シフト記号表（従来型・ユニット型共通）'!$C$6:$L$47,10,FALSE))</f>
        <v/>
      </c>
      <c r="AZ192" s="159" t="str">
        <f>IF(AZ191="","",VLOOKUP(AZ191,'シフト記号表（従来型・ユニット型共通）'!$C$6:$L$47,10,FALSE))</f>
        <v/>
      </c>
      <c r="BA192" s="159" t="str">
        <f>IF(BA191="","",VLOOKUP(BA191,'シフト記号表（従来型・ユニット型共通）'!$C$6:$L$47,10,FALSE))</f>
        <v/>
      </c>
      <c r="BB192" s="1032">
        <f>IF($BE$3="４週",SUM(W192:AX192),IF($BE$3="暦月",SUM(W192:BA192),""))</f>
        <v>0</v>
      </c>
      <c r="BC192" s="1033"/>
      <c r="BD192" s="1034">
        <f>IF($BE$3="４週",BB192/4,IF($BE$3="暦月",(BB192/($BE$8/7)),""))</f>
        <v>0</v>
      </c>
      <c r="BE192" s="1033"/>
      <c r="BF192" s="1029"/>
      <c r="BG192" s="1030"/>
      <c r="BH192" s="1030"/>
      <c r="BI192" s="1030"/>
      <c r="BJ192" s="1031"/>
    </row>
    <row r="193" spans="2:62" ht="20.25" customHeight="1" x14ac:dyDescent="0.15">
      <c r="B193" s="1007">
        <f>B191+1</f>
        <v>89</v>
      </c>
      <c r="C193" s="1017"/>
      <c r="D193" s="1018"/>
      <c r="E193" s="153"/>
      <c r="F193" s="154"/>
      <c r="G193" s="153"/>
      <c r="H193" s="154"/>
      <c r="I193" s="1021"/>
      <c r="J193" s="1022"/>
      <c r="K193" s="1025"/>
      <c r="L193" s="1026"/>
      <c r="M193" s="1026"/>
      <c r="N193" s="1018"/>
      <c r="O193" s="986"/>
      <c r="P193" s="987"/>
      <c r="Q193" s="987"/>
      <c r="R193" s="987"/>
      <c r="S193" s="988"/>
      <c r="T193" s="173" t="s">
        <v>192</v>
      </c>
      <c r="V193" s="174"/>
      <c r="W193" s="166"/>
      <c r="X193" s="167"/>
      <c r="Y193" s="167"/>
      <c r="Z193" s="167"/>
      <c r="AA193" s="167"/>
      <c r="AB193" s="167"/>
      <c r="AC193" s="168"/>
      <c r="AD193" s="166"/>
      <c r="AE193" s="167"/>
      <c r="AF193" s="167"/>
      <c r="AG193" s="167"/>
      <c r="AH193" s="167"/>
      <c r="AI193" s="167"/>
      <c r="AJ193" s="168"/>
      <c r="AK193" s="166"/>
      <c r="AL193" s="167"/>
      <c r="AM193" s="167"/>
      <c r="AN193" s="167"/>
      <c r="AO193" s="167"/>
      <c r="AP193" s="167"/>
      <c r="AQ193" s="168"/>
      <c r="AR193" s="166"/>
      <c r="AS193" s="167"/>
      <c r="AT193" s="167"/>
      <c r="AU193" s="167"/>
      <c r="AV193" s="167"/>
      <c r="AW193" s="167"/>
      <c r="AX193" s="168"/>
      <c r="AY193" s="166"/>
      <c r="AZ193" s="167"/>
      <c r="BA193" s="169"/>
      <c r="BB193" s="992"/>
      <c r="BC193" s="993"/>
      <c r="BD193" s="994"/>
      <c r="BE193" s="995"/>
      <c r="BF193" s="996"/>
      <c r="BG193" s="997"/>
      <c r="BH193" s="997"/>
      <c r="BI193" s="997"/>
      <c r="BJ193" s="998"/>
    </row>
    <row r="194" spans="2:62" ht="20.25" customHeight="1" x14ac:dyDescent="0.15">
      <c r="B194" s="1035"/>
      <c r="C194" s="1038"/>
      <c r="D194" s="1039"/>
      <c r="E194" s="175"/>
      <c r="F194" s="176">
        <f>C193</f>
        <v>0</v>
      </c>
      <c r="G194" s="175"/>
      <c r="H194" s="176">
        <f>I193</f>
        <v>0</v>
      </c>
      <c r="I194" s="1040"/>
      <c r="J194" s="1041"/>
      <c r="K194" s="1042"/>
      <c r="L194" s="1043"/>
      <c r="M194" s="1043"/>
      <c r="N194" s="1039"/>
      <c r="O194" s="986"/>
      <c r="P194" s="987"/>
      <c r="Q194" s="987"/>
      <c r="R194" s="987"/>
      <c r="S194" s="988"/>
      <c r="T194" s="170" t="s">
        <v>195</v>
      </c>
      <c r="U194" s="171"/>
      <c r="V194" s="172"/>
      <c r="W194" s="158" t="str">
        <f>IF(W193="","",VLOOKUP(W193,'シフト記号表（従来型・ユニット型共通）'!$C$6:$L$47,10,FALSE))</f>
        <v/>
      </c>
      <c r="X194" s="159" t="str">
        <f>IF(X193="","",VLOOKUP(X193,'シフト記号表（従来型・ユニット型共通）'!$C$6:$L$47,10,FALSE))</f>
        <v/>
      </c>
      <c r="Y194" s="159" t="str">
        <f>IF(Y193="","",VLOOKUP(Y193,'シフト記号表（従来型・ユニット型共通）'!$C$6:$L$47,10,FALSE))</f>
        <v/>
      </c>
      <c r="Z194" s="159" t="str">
        <f>IF(Z193="","",VLOOKUP(Z193,'シフト記号表（従来型・ユニット型共通）'!$C$6:$L$47,10,FALSE))</f>
        <v/>
      </c>
      <c r="AA194" s="159" t="str">
        <f>IF(AA193="","",VLOOKUP(AA193,'シフト記号表（従来型・ユニット型共通）'!$C$6:$L$47,10,FALSE))</f>
        <v/>
      </c>
      <c r="AB194" s="159" t="str">
        <f>IF(AB193="","",VLOOKUP(AB193,'シフト記号表（従来型・ユニット型共通）'!$C$6:$L$47,10,FALSE))</f>
        <v/>
      </c>
      <c r="AC194" s="160" t="str">
        <f>IF(AC193="","",VLOOKUP(AC193,'シフト記号表（従来型・ユニット型共通）'!$C$6:$L$47,10,FALSE))</f>
        <v/>
      </c>
      <c r="AD194" s="158" t="str">
        <f>IF(AD193="","",VLOOKUP(AD193,'シフト記号表（従来型・ユニット型共通）'!$C$6:$L$47,10,FALSE))</f>
        <v/>
      </c>
      <c r="AE194" s="159" t="str">
        <f>IF(AE193="","",VLOOKUP(AE193,'シフト記号表（従来型・ユニット型共通）'!$C$6:$L$47,10,FALSE))</f>
        <v/>
      </c>
      <c r="AF194" s="159" t="str">
        <f>IF(AF193="","",VLOOKUP(AF193,'シフト記号表（従来型・ユニット型共通）'!$C$6:$L$47,10,FALSE))</f>
        <v/>
      </c>
      <c r="AG194" s="159" t="str">
        <f>IF(AG193="","",VLOOKUP(AG193,'シフト記号表（従来型・ユニット型共通）'!$C$6:$L$47,10,FALSE))</f>
        <v/>
      </c>
      <c r="AH194" s="159" t="str">
        <f>IF(AH193="","",VLOOKUP(AH193,'シフト記号表（従来型・ユニット型共通）'!$C$6:$L$47,10,FALSE))</f>
        <v/>
      </c>
      <c r="AI194" s="159" t="str">
        <f>IF(AI193="","",VLOOKUP(AI193,'シフト記号表（従来型・ユニット型共通）'!$C$6:$L$47,10,FALSE))</f>
        <v/>
      </c>
      <c r="AJ194" s="160" t="str">
        <f>IF(AJ193="","",VLOOKUP(AJ193,'シフト記号表（従来型・ユニット型共通）'!$C$6:$L$47,10,FALSE))</f>
        <v/>
      </c>
      <c r="AK194" s="158" t="str">
        <f>IF(AK193="","",VLOOKUP(AK193,'シフト記号表（従来型・ユニット型共通）'!$C$6:$L$47,10,FALSE))</f>
        <v/>
      </c>
      <c r="AL194" s="159" t="str">
        <f>IF(AL193="","",VLOOKUP(AL193,'シフト記号表（従来型・ユニット型共通）'!$C$6:$L$47,10,FALSE))</f>
        <v/>
      </c>
      <c r="AM194" s="159" t="str">
        <f>IF(AM193="","",VLOOKUP(AM193,'シフト記号表（従来型・ユニット型共通）'!$C$6:$L$47,10,FALSE))</f>
        <v/>
      </c>
      <c r="AN194" s="159" t="str">
        <f>IF(AN193="","",VLOOKUP(AN193,'シフト記号表（従来型・ユニット型共通）'!$C$6:$L$47,10,FALSE))</f>
        <v/>
      </c>
      <c r="AO194" s="159" t="str">
        <f>IF(AO193="","",VLOOKUP(AO193,'シフト記号表（従来型・ユニット型共通）'!$C$6:$L$47,10,FALSE))</f>
        <v/>
      </c>
      <c r="AP194" s="159" t="str">
        <f>IF(AP193="","",VLOOKUP(AP193,'シフト記号表（従来型・ユニット型共通）'!$C$6:$L$47,10,FALSE))</f>
        <v/>
      </c>
      <c r="AQ194" s="160" t="str">
        <f>IF(AQ193="","",VLOOKUP(AQ193,'シフト記号表（従来型・ユニット型共通）'!$C$6:$L$47,10,FALSE))</f>
        <v/>
      </c>
      <c r="AR194" s="158" t="str">
        <f>IF(AR193="","",VLOOKUP(AR193,'シフト記号表（従来型・ユニット型共通）'!$C$6:$L$47,10,FALSE))</f>
        <v/>
      </c>
      <c r="AS194" s="159" t="str">
        <f>IF(AS193="","",VLOOKUP(AS193,'シフト記号表（従来型・ユニット型共通）'!$C$6:$L$47,10,FALSE))</f>
        <v/>
      </c>
      <c r="AT194" s="159" t="str">
        <f>IF(AT193="","",VLOOKUP(AT193,'シフト記号表（従来型・ユニット型共通）'!$C$6:$L$47,10,FALSE))</f>
        <v/>
      </c>
      <c r="AU194" s="159" t="str">
        <f>IF(AU193="","",VLOOKUP(AU193,'シフト記号表（従来型・ユニット型共通）'!$C$6:$L$47,10,FALSE))</f>
        <v/>
      </c>
      <c r="AV194" s="159" t="str">
        <f>IF(AV193="","",VLOOKUP(AV193,'シフト記号表（従来型・ユニット型共通）'!$C$6:$L$47,10,FALSE))</f>
        <v/>
      </c>
      <c r="AW194" s="159" t="str">
        <f>IF(AW193="","",VLOOKUP(AW193,'シフト記号表（従来型・ユニット型共通）'!$C$6:$L$47,10,FALSE))</f>
        <v/>
      </c>
      <c r="AX194" s="160" t="str">
        <f>IF(AX193="","",VLOOKUP(AX193,'シフト記号表（従来型・ユニット型共通）'!$C$6:$L$47,10,FALSE))</f>
        <v/>
      </c>
      <c r="AY194" s="158" t="str">
        <f>IF(AY193="","",VLOOKUP(AY193,'シフト記号表（従来型・ユニット型共通）'!$C$6:$L$47,10,FALSE))</f>
        <v/>
      </c>
      <c r="AZ194" s="159" t="str">
        <f>IF(AZ193="","",VLOOKUP(AZ193,'シフト記号表（従来型・ユニット型共通）'!$C$6:$L$47,10,FALSE))</f>
        <v/>
      </c>
      <c r="BA194" s="159" t="str">
        <f>IF(BA193="","",VLOOKUP(BA193,'シフト記号表（従来型・ユニット型共通）'!$C$6:$L$47,10,FALSE))</f>
        <v/>
      </c>
      <c r="BB194" s="1032">
        <f>IF($BE$3="４週",SUM(W194:AX194),IF($BE$3="暦月",SUM(W194:BA194),""))</f>
        <v>0</v>
      </c>
      <c r="BC194" s="1033"/>
      <c r="BD194" s="1034">
        <f>IF($BE$3="４週",BB194/4,IF($BE$3="暦月",(BB194/($BE$8/7)),""))</f>
        <v>0</v>
      </c>
      <c r="BE194" s="1033"/>
      <c r="BF194" s="1029"/>
      <c r="BG194" s="1030"/>
      <c r="BH194" s="1030"/>
      <c r="BI194" s="1030"/>
      <c r="BJ194" s="1031"/>
    </row>
    <row r="195" spans="2:62" ht="20.25" customHeight="1" x14ac:dyDescent="0.15">
      <c r="B195" s="1007">
        <f>B193+1</f>
        <v>90</v>
      </c>
      <c r="C195" s="1017"/>
      <c r="D195" s="1018"/>
      <c r="E195" s="153"/>
      <c r="F195" s="154"/>
      <c r="G195" s="153"/>
      <c r="H195" s="154"/>
      <c r="I195" s="1021"/>
      <c r="J195" s="1022"/>
      <c r="K195" s="1025"/>
      <c r="L195" s="1026"/>
      <c r="M195" s="1026"/>
      <c r="N195" s="1018"/>
      <c r="O195" s="986"/>
      <c r="P195" s="987"/>
      <c r="Q195" s="987"/>
      <c r="R195" s="987"/>
      <c r="S195" s="988"/>
      <c r="T195" s="173" t="s">
        <v>192</v>
      </c>
      <c r="V195" s="174"/>
      <c r="W195" s="166"/>
      <c r="X195" s="167"/>
      <c r="Y195" s="167"/>
      <c r="Z195" s="167"/>
      <c r="AA195" s="167"/>
      <c r="AB195" s="167"/>
      <c r="AC195" s="168"/>
      <c r="AD195" s="166"/>
      <c r="AE195" s="167"/>
      <c r="AF195" s="167"/>
      <c r="AG195" s="167"/>
      <c r="AH195" s="167"/>
      <c r="AI195" s="167"/>
      <c r="AJ195" s="168"/>
      <c r="AK195" s="166"/>
      <c r="AL195" s="167"/>
      <c r="AM195" s="167"/>
      <c r="AN195" s="167"/>
      <c r="AO195" s="167"/>
      <c r="AP195" s="167"/>
      <c r="AQ195" s="168"/>
      <c r="AR195" s="166"/>
      <c r="AS195" s="167"/>
      <c r="AT195" s="167"/>
      <c r="AU195" s="167"/>
      <c r="AV195" s="167"/>
      <c r="AW195" s="167"/>
      <c r="AX195" s="168"/>
      <c r="AY195" s="166"/>
      <c r="AZ195" s="167"/>
      <c r="BA195" s="169"/>
      <c r="BB195" s="992"/>
      <c r="BC195" s="993"/>
      <c r="BD195" s="994"/>
      <c r="BE195" s="995"/>
      <c r="BF195" s="996"/>
      <c r="BG195" s="997"/>
      <c r="BH195" s="997"/>
      <c r="BI195" s="997"/>
      <c r="BJ195" s="998"/>
    </row>
    <row r="196" spans="2:62" ht="20.25" customHeight="1" x14ac:dyDescent="0.15">
      <c r="B196" s="1035"/>
      <c r="C196" s="1038"/>
      <c r="D196" s="1039"/>
      <c r="E196" s="175"/>
      <c r="F196" s="176">
        <f>C195</f>
        <v>0</v>
      </c>
      <c r="G196" s="175"/>
      <c r="H196" s="176">
        <f>I195</f>
        <v>0</v>
      </c>
      <c r="I196" s="1040"/>
      <c r="J196" s="1041"/>
      <c r="K196" s="1042"/>
      <c r="L196" s="1043"/>
      <c r="M196" s="1043"/>
      <c r="N196" s="1039"/>
      <c r="O196" s="986"/>
      <c r="P196" s="987"/>
      <c r="Q196" s="987"/>
      <c r="R196" s="987"/>
      <c r="S196" s="988"/>
      <c r="T196" s="170" t="s">
        <v>195</v>
      </c>
      <c r="U196" s="171"/>
      <c r="V196" s="172"/>
      <c r="W196" s="158" t="str">
        <f>IF(W195="","",VLOOKUP(W195,'シフト記号表（従来型・ユニット型共通）'!$C$6:$L$47,10,FALSE))</f>
        <v/>
      </c>
      <c r="X196" s="159" t="str">
        <f>IF(X195="","",VLOOKUP(X195,'シフト記号表（従来型・ユニット型共通）'!$C$6:$L$47,10,FALSE))</f>
        <v/>
      </c>
      <c r="Y196" s="159" t="str">
        <f>IF(Y195="","",VLOOKUP(Y195,'シフト記号表（従来型・ユニット型共通）'!$C$6:$L$47,10,FALSE))</f>
        <v/>
      </c>
      <c r="Z196" s="159" t="str">
        <f>IF(Z195="","",VLOOKUP(Z195,'シフト記号表（従来型・ユニット型共通）'!$C$6:$L$47,10,FALSE))</f>
        <v/>
      </c>
      <c r="AA196" s="159" t="str">
        <f>IF(AA195="","",VLOOKUP(AA195,'シフト記号表（従来型・ユニット型共通）'!$C$6:$L$47,10,FALSE))</f>
        <v/>
      </c>
      <c r="AB196" s="159" t="str">
        <f>IF(AB195="","",VLOOKUP(AB195,'シフト記号表（従来型・ユニット型共通）'!$C$6:$L$47,10,FALSE))</f>
        <v/>
      </c>
      <c r="AC196" s="160" t="str">
        <f>IF(AC195="","",VLOOKUP(AC195,'シフト記号表（従来型・ユニット型共通）'!$C$6:$L$47,10,FALSE))</f>
        <v/>
      </c>
      <c r="AD196" s="158" t="str">
        <f>IF(AD195="","",VLOOKUP(AD195,'シフト記号表（従来型・ユニット型共通）'!$C$6:$L$47,10,FALSE))</f>
        <v/>
      </c>
      <c r="AE196" s="159" t="str">
        <f>IF(AE195="","",VLOOKUP(AE195,'シフト記号表（従来型・ユニット型共通）'!$C$6:$L$47,10,FALSE))</f>
        <v/>
      </c>
      <c r="AF196" s="159" t="str">
        <f>IF(AF195="","",VLOOKUP(AF195,'シフト記号表（従来型・ユニット型共通）'!$C$6:$L$47,10,FALSE))</f>
        <v/>
      </c>
      <c r="AG196" s="159" t="str">
        <f>IF(AG195="","",VLOOKUP(AG195,'シフト記号表（従来型・ユニット型共通）'!$C$6:$L$47,10,FALSE))</f>
        <v/>
      </c>
      <c r="AH196" s="159" t="str">
        <f>IF(AH195="","",VLOOKUP(AH195,'シフト記号表（従来型・ユニット型共通）'!$C$6:$L$47,10,FALSE))</f>
        <v/>
      </c>
      <c r="AI196" s="159" t="str">
        <f>IF(AI195="","",VLOOKUP(AI195,'シフト記号表（従来型・ユニット型共通）'!$C$6:$L$47,10,FALSE))</f>
        <v/>
      </c>
      <c r="AJ196" s="160" t="str">
        <f>IF(AJ195="","",VLOOKUP(AJ195,'シフト記号表（従来型・ユニット型共通）'!$C$6:$L$47,10,FALSE))</f>
        <v/>
      </c>
      <c r="AK196" s="158" t="str">
        <f>IF(AK195="","",VLOOKUP(AK195,'シフト記号表（従来型・ユニット型共通）'!$C$6:$L$47,10,FALSE))</f>
        <v/>
      </c>
      <c r="AL196" s="159" t="str">
        <f>IF(AL195="","",VLOOKUP(AL195,'シフト記号表（従来型・ユニット型共通）'!$C$6:$L$47,10,FALSE))</f>
        <v/>
      </c>
      <c r="AM196" s="159" t="str">
        <f>IF(AM195="","",VLOOKUP(AM195,'シフト記号表（従来型・ユニット型共通）'!$C$6:$L$47,10,FALSE))</f>
        <v/>
      </c>
      <c r="AN196" s="159" t="str">
        <f>IF(AN195="","",VLOOKUP(AN195,'シフト記号表（従来型・ユニット型共通）'!$C$6:$L$47,10,FALSE))</f>
        <v/>
      </c>
      <c r="AO196" s="159" t="str">
        <f>IF(AO195="","",VLOOKUP(AO195,'シフト記号表（従来型・ユニット型共通）'!$C$6:$L$47,10,FALSE))</f>
        <v/>
      </c>
      <c r="AP196" s="159" t="str">
        <f>IF(AP195="","",VLOOKUP(AP195,'シフト記号表（従来型・ユニット型共通）'!$C$6:$L$47,10,FALSE))</f>
        <v/>
      </c>
      <c r="AQ196" s="160" t="str">
        <f>IF(AQ195="","",VLOOKUP(AQ195,'シフト記号表（従来型・ユニット型共通）'!$C$6:$L$47,10,FALSE))</f>
        <v/>
      </c>
      <c r="AR196" s="158" t="str">
        <f>IF(AR195="","",VLOOKUP(AR195,'シフト記号表（従来型・ユニット型共通）'!$C$6:$L$47,10,FALSE))</f>
        <v/>
      </c>
      <c r="AS196" s="159" t="str">
        <f>IF(AS195="","",VLOOKUP(AS195,'シフト記号表（従来型・ユニット型共通）'!$C$6:$L$47,10,FALSE))</f>
        <v/>
      </c>
      <c r="AT196" s="159" t="str">
        <f>IF(AT195="","",VLOOKUP(AT195,'シフト記号表（従来型・ユニット型共通）'!$C$6:$L$47,10,FALSE))</f>
        <v/>
      </c>
      <c r="AU196" s="159" t="str">
        <f>IF(AU195="","",VLOOKUP(AU195,'シフト記号表（従来型・ユニット型共通）'!$C$6:$L$47,10,FALSE))</f>
        <v/>
      </c>
      <c r="AV196" s="159" t="str">
        <f>IF(AV195="","",VLOOKUP(AV195,'シフト記号表（従来型・ユニット型共通）'!$C$6:$L$47,10,FALSE))</f>
        <v/>
      </c>
      <c r="AW196" s="159" t="str">
        <f>IF(AW195="","",VLOOKUP(AW195,'シフト記号表（従来型・ユニット型共通）'!$C$6:$L$47,10,FALSE))</f>
        <v/>
      </c>
      <c r="AX196" s="160" t="str">
        <f>IF(AX195="","",VLOOKUP(AX195,'シフト記号表（従来型・ユニット型共通）'!$C$6:$L$47,10,FALSE))</f>
        <v/>
      </c>
      <c r="AY196" s="158" t="str">
        <f>IF(AY195="","",VLOOKUP(AY195,'シフト記号表（従来型・ユニット型共通）'!$C$6:$L$47,10,FALSE))</f>
        <v/>
      </c>
      <c r="AZ196" s="159" t="str">
        <f>IF(AZ195="","",VLOOKUP(AZ195,'シフト記号表（従来型・ユニット型共通）'!$C$6:$L$47,10,FALSE))</f>
        <v/>
      </c>
      <c r="BA196" s="159" t="str">
        <f>IF(BA195="","",VLOOKUP(BA195,'シフト記号表（従来型・ユニット型共通）'!$C$6:$L$47,10,FALSE))</f>
        <v/>
      </c>
      <c r="BB196" s="1032">
        <f>IF($BE$3="４週",SUM(W196:AX196),IF($BE$3="暦月",SUM(W196:BA196),""))</f>
        <v>0</v>
      </c>
      <c r="BC196" s="1033"/>
      <c r="BD196" s="1034">
        <f>IF($BE$3="４週",BB196/4,IF($BE$3="暦月",(BB196/($BE$8/7)),""))</f>
        <v>0</v>
      </c>
      <c r="BE196" s="1033"/>
      <c r="BF196" s="1029"/>
      <c r="BG196" s="1030"/>
      <c r="BH196" s="1030"/>
      <c r="BI196" s="1030"/>
      <c r="BJ196" s="1031"/>
    </row>
    <row r="197" spans="2:62" ht="20.25" customHeight="1" x14ac:dyDescent="0.15">
      <c r="B197" s="1007">
        <f>B195+1</f>
        <v>91</v>
      </c>
      <c r="C197" s="1017"/>
      <c r="D197" s="1018"/>
      <c r="E197" s="153"/>
      <c r="F197" s="154"/>
      <c r="G197" s="153"/>
      <c r="H197" s="154"/>
      <c r="I197" s="1021"/>
      <c r="J197" s="1022"/>
      <c r="K197" s="1025"/>
      <c r="L197" s="1026"/>
      <c r="M197" s="1026"/>
      <c r="N197" s="1018"/>
      <c r="O197" s="986"/>
      <c r="P197" s="987"/>
      <c r="Q197" s="987"/>
      <c r="R197" s="987"/>
      <c r="S197" s="988"/>
      <c r="T197" s="173" t="s">
        <v>192</v>
      </c>
      <c r="V197" s="174"/>
      <c r="W197" s="166"/>
      <c r="X197" s="167"/>
      <c r="Y197" s="167"/>
      <c r="Z197" s="167"/>
      <c r="AA197" s="167"/>
      <c r="AB197" s="167"/>
      <c r="AC197" s="168"/>
      <c r="AD197" s="166"/>
      <c r="AE197" s="167"/>
      <c r="AF197" s="167"/>
      <c r="AG197" s="167"/>
      <c r="AH197" s="167"/>
      <c r="AI197" s="167"/>
      <c r="AJ197" s="168"/>
      <c r="AK197" s="166"/>
      <c r="AL197" s="167"/>
      <c r="AM197" s="167"/>
      <c r="AN197" s="167"/>
      <c r="AO197" s="167"/>
      <c r="AP197" s="167"/>
      <c r="AQ197" s="168"/>
      <c r="AR197" s="166"/>
      <c r="AS197" s="167"/>
      <c r="AT197" s="167"/>
      <c r="AU197" s="167"/>
      <c r="AV197" s="167"/>
      <c r="AW197" s="167"/>
      <c r="AX197" s="168"/>
      <c r="AY197" s="166"/>
      <c r="AZ197" s="167"/>
      <c r="BA197" s="169"/>
      <c r="BB197" s="992"/>
      <c r="BC197" s="993"/>
      <c r="BD197" s="994"/>
      <c r="BE197" s="995"/>
      <c r="BF197" s="996"/>
      <c r="BG197" s="997"/>
      <c r="BH197" s="997"/>
      <c r="BI197" s="997"/>
      <c r="BJ197" s="998"/>
    </row>
    <row r="198" spans="2:62" ht="20.25" customHeight="1" x14ac:dyDescent="0.15">
      <c r="B198" s="1035"/>
      <c r="C198" s="1038"/>
      <c r="D198" s="1039"/>
      <c r="E198" s="175"/>
      <c r="F198" s="176">
        <f>C197</f>
        <v>0</v>
      </c>
      <c r="G198" s="175"/>
      <c r="H198" s="176">
        <f>I197</f>
        <v>0</v>
      </c>
      <c r="I198" s="1040"/>
      <c r="J198" s="1041"/>
      <c r="K198" s="1042"/>
      <c r="L198" s="1043"/>
      <c r="M198" s="1043"/>
      <c r="N198" s="1039"/>
      <c r="O198" s="986"/>
      <c r="P198" s="987"/>
      <c r="Q198" s="987"/>
      <c r="R198" s="987"/>
      <c r="S198" s="988"/>
      <c r="T198" s="170" t="s">
        <v>195</v>
      </c>
      <c r="U198" s="171"/>
      <c r="V198" s="172"/>
      <c r="W198" s="158" t="str">
        <f>IF(W197="","",VLOOKUP(W197,'シフト記号表（従来型・ユニット型共通）'!$C$6:$L$47,10,FALSE))</f>
        <v/>
      </c>
      <c r="X198" s="159" t="str">
        <f>IF(X197="","",VLOOKUP(X197,'シフト記号表（従来型・ユニット型共通）'!$C$6:$L$47,10,FALSE))</f>
        <v/>
      </c>
      <c r="Y198" s="159" t="str">
        <f>IF(Y197="","",VLOOKUP(Y197,'シフト記号表（従来型・ユニット型共通）'!$C$6:$L$47,10,FALSE))</f>
        <v/>
      </c>
      <c r="Z198" s="159" t="str">
        <f>IF(Z197="","",VLOOKUP(Z197,'シフト記号表（従来型・ユニット型共通）'!$C$6:$L$47,10,FALSE))</f>
        <v/>
      </c>
      <c r="AA198" s="159" t="str">
        <f>IF(AA197="","",VLOOKUP(AA197,'シフト記号表（従来型・ユニット型共通）'!$C$6:$L$47,10,FALSE))</f>
        <v/>
      </c>
      <c r="AB198" s="159" t="str">
        <f>IF(AB197="","",VLOOKUP(AB197,'シフト記号表（従来型・ユニット型共通）'!$C$6:$L$47,10,FALSE))</f>
        <v/>
      </c>
      <c r="AC198" s="160" t="str">
        <f>IF(AC197="","",VLOOKUP(AC197,'シフト記号表（従来型・ユニット型共通）'!$C$6:$L$47,10,FALSE))</f>
        <v/>
      </c>
      <c r="AD198" s="158" t="str">
        <f>IF(AD197="","",VLOOKUP(AD197,'シフト記号表（従来型・ユニット型共通）'!$C$6:$L$47,10,FALSE))</f>
        <v/>
      </c>
      <c r="AE198" s="159" t="str">
        <f>IF(AE197="","",VLOOKUP(AE197,'シフト記号表（従来型・ユニット型共通）'!$C$6:$L$47,10,FALSE))</f>
        <v/>
      </c>
      <c r="AF198" s="159" t="str">
        <f>IF(AF197="","",VLOOKUP(AF197,'シフト記号表（従来型・ユニット型共通）'!$C$6:$L$47,10,FALSE))</f>
        <v/>
      </c>
      <c r="AG198" s="159" t="str">
        <f>IF(AG197="","",VLOOKUP(AG197,'シフト記号表（従来型・ユニット型共通）'!$C$6:$L$47,10,FALSE))</f>
        <v/>
      </c>
      <c r="AH198" s="159" t="str">
        <f>IF(AH197="","",VLOOKUP(AH197,'シフト記号表（従来型・ユニット型共通）'!$C$6:$L$47,10,FALSE))</f>
        <v/>
      </c>
      <c r="AI198" s="159" t="str">
        <f>IF(AI197="","",VLOOKUP(AI197,'シフト記号表（従来型・ユニット型共通）'!$C$6:$L$47,10,FALSE))</f>
        <v/>
      </c>
      <c r="AJ198" s="160" t="str">
        <f>IF(AJ197="","",VLOOKUP(AJ197,'シフト記号表（従来型・ユニット型共通）'!$C$6:$L$47,10,FALSE))</f>
        <v/>
      </c>
      <c r="AK198" s="158" t="str">
        <f>IF(AK197="","",VLOOKUP(AK197,'シフト記号表（従来型・ユニット型共通）'!$C$6:$L$47,10,FALSE))</f>
        <v/>
      </c>
      <c r="AL198" s="159" t="str">
        <f>IF(AL197="","",VLOOKUP(AL197,'シフト記号表（従来型・ユニット型共通）'!$C$6:$L$47,10,FALSE))</f>
        <v/>
      </c>
      <c r="AM198" s="159" t="str">
        <f>IF(AM197="","",VLOOKUP(AM197,'シフト記号表（従来型・ユニット型共通）'!$C$6:$L$47,10,FALSE))</f>
        <v/>
      </c>
      <c r="AN198" s="159" t="str">
        <f>IF(AN197="","",VLOOKUP(AN197,'シフト記号表（従来型・ユニット型共通）'!$C$6:$L$47,10,FALSE))</f>
        <v/>
      </c>
      <c r="AO198" s="159" t="str">
        <f>IF(AO197="","",VLOOKUP(AO197,'シフト記号表（従来型・ユニット型共通）'!$C$6:$L$47,10,FALSE))</f>
        <v/>
      </c>
      <c r="AP198" s="159" t="str">
        <f>IF(AP197="","",VLOOKUP(AP197,'シフト記号表（従来型・ユニット型共通）'!$C$6:$L$47,10,FALSE))</f>
        <v/>
      </c>
      <c r="AQ198" s="160" t="str">
        <f>IF(AQ197="","",VLOOKUP(AQ197,'シフト記号表（従来型・ユニット型共通）'!$C$6:$L$47,10,FALSE))</f>
        <v/>
      </c>
      <c r="AR198" s="158" t="str">
        <f>IF(AR197="","",VLOOKUP(AR197,'シフト記号表（従来型・ユニット型共通）'!$C$6:$L$47,10,FALSE))</f>
        <v/>
      </c>
      <c r="AS198" s="159" t="str">
        <f>IF(AS197="","",VLOOKUP(AS197,'シフト記号表（従来型・ユニット型共通）'!$C$6:$L$47,10,FALSE))</f>
        <v/>
      </c>
      <c r="AT198" s="159" t="str">
        <f>IF(AT197="","",VLOOKUP(AT197,'シフト記号表（従来型・ユニット型共通）'!$C$6:$L$47,10,FALSE))</f>
        <v/>
      </c>
      <c r="AU198" s="159" t="str">
        <f>IF(AU197="","",VLOOKUP(AU197,'シフト記号表（従来型・ユニット型共通）'!$C$6:$L$47,10,FALSE))</f>
        <v/>
      </c>
      <c r="AV198" s="159" t="str">
        <f>IF(AV197="","",VLOOKUP(AV197,'シフト記号表（従来型・ユニット型共通）'!$C$6:$L$47,10,FALSE))</f>
        <v/>
      </c>
      <c r="AW198" s="159" t="str">
        <f>IF(AW197="","",VLOOKUP(AW197,'シフト記号表（従来型・ユニット型共通）'!$C$6:$L$47,10,FALSE))</f>
        <v/>
      </c>
      <c r="AX198" s="160" t="str">
        <f>IF(AX197="","",VLOOKUP(AX197,'シフト記号表（従来型・ユニット型共通）'!$C$6:$L$47,10,FALSE))</f>
        <v/>
      </c>
      <c r="AY198" s="158" t="str">
        <f>IF(AY197="","",VLOOKUP(AY197,'シフト記号表（従来型・ユニット型共通）'!$C$6:$L$47,10,FALSE))</f>
        <v/>
      </c>
      <c r="AZ198" s="159" t="str">
        <f>IF(AZ197="","",VLOOKUP(AZ197,'シフト記号表（従来型・ユニット型共通）'!$C$6:$L$47,10,FALSE))</f>
        <v/>
      </c>
      <c r="BA198" s="159" t="str">
        <f>IF(BA197="","",VLOOKUP(BA197,'シフト記号表（従来型・ユニット型共通）'!$C$6:$L$47,10,FALSE))</f>
        <v/>
      </c>
      <c r="BB198" s="1032">
        <f>IF($BE$3="４週",SUM(W198:AX198),IF($BE$3="暦月",SUM(W198:BA198),""))</f>
        <v>0</v>
      </c>
      <c r="BC198" s="1033"/>
      <c r="BD198" s="1034">
        <f>IF($BE$3="４週",BB198/4,IF($BE$3="暦月",(BB198/($BE$8/7)),""))</f>
        <v>0</v>
      </c>
      <c r="BE198" s="1033"/>
      <c r="BF198" s="1029"/>
      <c r="BG198" s="1030"/>
      <c r="BH198" s="1030"/>
      <c r="BI198" s="1030"/>
      <c r="BJ198" s="1031"/>
    </row>
    <row r="199" spans="2:62" ht="20.25" customHeight="1" x14ac:dyDescent="0.15">
      <c r="B199" s="1007">
        <f>B197+1</f>
        <v>92</v>
      </c>
      <c r="C199" s="1017"/>
      <c r="D199" s="1018"/>
      <c r="E199" s="153"/>
      <c r="F199" s="154"/>
      <c r="G199" s="153"/>
      <c r="H199" s="154"/>
      <c r="I199" s="1021"/>
      <c r="J199" s="1022"/>
      <c r="K199" s="1025"/>
      <c r="L199" s="1026"/>
      <c r="M199" s="1026"/>
      <c r="N199" s="1018"/>
      <c r="O199" s="986"/>
      <c r="P199" s="987"/>
      <c r="Q199" s="987"/>
      <c r="R199" s="987"/>
      <c r="S199" s="988"/>
      <c r="T199" s="173" t="s">
        <v>192</v>
      </c>
      <c r="V199" s="174"/>
      <c r="W199" s="166"/>
      <c r="X199" s="167"/>
      <c r="Y199" s="167"/>
      <c r="Z199" s="167"/>
      <c r="AA199" s="167"/>
      <c r="AB199" s="167"/>
      <c r="AC199" s="168"/>
      <c r="AD199" s="166"/>
      <c r="AE199" s="167"/>
      <c r="AF199" s="167"/>
      <c r="AG199" s="167"/>
      <c r="AH199" s="167"/>
      <c r="AI199" s="167"/>
      <c r="AJ199" s="168"/>
      <c r="AK199" s="166"/>
      <c r="AL199" s="167"/>
      <c r="AM199" s="167"/>
      <c r="AN199" s="167"/>
      <c r="AO199" s="167"/>
      <c r="AP199" s="167"/>
      <c r="AQ199" s="168"/>
      <c r="AR199" s="166"/>
      <c r="AS199" s="167"/>
      <c r="AT199" s="167"/>
      <c r="AU199" s="167"/>
      <c r="AV199" s="167"/>
      <c r="AW199" s="167"/>
      <c r="AX199" s="168"/>
      <c r="AY199" s="166"/>
      <c r="AZ199" s="167"/>
      <c r="BA199" s="169"/>
      <c r="BB199" s="992"/>
      <c r="BC199" s="993"/>
      <c r="BD199" s="994"/>
      <c r="BE199" s="995"/>
      <c r="BF199" s="996"/>
      <c r="BG199" s="997"/>
      <c r="BH199" s="997"/>
      <c r="BI199" s="997"/>
      <c r="BJ199" s="998"/>
    </row>
    <row r="200" spans="2:62" ht="20.25" customHeight="1" x14ac:dyDescent="0.15">
      <c r="B200" s="1035"/>
      <c r="C200" s="1038"/>
      <c r="D200" s="1039"/>
      <c r="E200" s="175"/>
      <c r="F200" s="176">
        <f>C199</f>
        <v>0</v>
      </c>
      <c r="G200" s="175"/>
      <c r="H200" s="176">
        <f>I199</f>
        <v>0</v>
      </c>
      <c r="I200" s="1040"/>
      <c r="J200" s="1041"/>
      <c r="K200" s="1042"/>
      <c r="L200" s="1043"/>
      <c r="M200" s="1043"/>
      <c r="N200" s="1039"/>
      <c r="O200" s="986"/>
      <c r="P200" s="987"/>
      <c r="Q200" s="987"/>
      <c r="R200" s="987"/>
      <c r="S200" s="988"/>
      <c r="T200" s="170" t="s">
        <v>195</v>
      </c>
      <c r="U200" s="171"/>
      <c r="V200" s="172"/>
      <c r="W200" s="158" t="str">
        <f>IF(W199="","",VLOOKUP(W199,'シフト記号表（従来型・ユニット型共通）'!$C$6:$L$47,10,FALSE))</f>
        <v/>
      </c>
      <c r="X200" s="159" t="str">
        <f>IF(X199="","",VLOOKUP(X199,'シフト記号表（従来型・ユニット型共通）'!$C$6:$L$47,10,FALSE))</f>
        <v/>
      </c>
      <c r="Y200" s="159" t="str">
        <f>IF(Y199="","",VLOOKUP(Y199,'シフト記号表（従来型・ユニット型共通）'!$C$6:$L$47,10,FALSE))</f>
        <v/>
      </c>
      <c r="Z200" s="159" t="str">
        <f>IF(Z199="","",VLOOKUP(Z199,'シフト記号表（従来型・ユニット型共通）'!$C$6:$L$47,10,FALSE))</f>
        <v/>
      </c>
      <c r="AA200" s="159" t="str">
        <f>IF(AA199="","",VLOOKUP(AA199,'シフト記号表（従来型・ユニット型共通）'!$C$6:$L$47,10,FALSE))</f>
        <v/>
      </c>
      <c r="AB200" s="159" t="str">
        <f>IF(AB199="","",VLOOKUP(AB199,'シフト記号表（従来型・ユニット型共通）'!$C$6:$L$47,10,FALSE))</f>
        <v/>
      </c>
      <c r="AC200" s="160" t="str">
        <f>IF(AC199="","",VLOOKUP(AC199,'シフト記号表（従来型・ユニット型共通）'!$C$6:$L$47,10,FALSE))</f>
        <v/>
      </c>
      <c r="AD200" s="158" t="str">
        <f>IF(AD199="","",VLOOKUP(AD199,'シフト記号表（従来型・ユニット型共通）'!$C$6:$L$47,10,FALSE))</f>
        <v/>
      </c>
      <c r="AE200" s="159" t="str">
        <f>IF(AE199="","",VLOOKUP(AE199,'シフト記号表（従来型・ユニット型共通）'!$C$6:$L$47,10,FALSE))</f>
        <v/>
      </c>
      <c r="AF200" s="159" t="str">
        <f>IF(AF199="","",VLOOKUP(AF199,'シフト記号表（従来型・ユニット型共通）'!$C$6:$L$47,10,FALSE))</f>
        <v/>
      </c>
      <c r="AG200" s="159" t="str">
        <f>IF(AG199="","",VLOOKUP(AG199,'シフト記号表（従来型・ユニット型共通）'!$C$6:$L$47,10,FALSE))</f>
        <v/>
      </c>
      <c r="AH200" s="159" t="str">
        <f>IF(AH199="","",VLOOKUP(AH199,'シフト記号表（従来型・ユニット型共通）'!$C$6:$L$47,10,FALSE))</f>
        <v/>
      </c>
      <c r="AI200" s="159" t="str">
        <f>IF(AI199="","",VLOOKUP(AI199,'シフト記号表（従来型・ユニット型共通）'!$C$6:$L$47,10,FALSE))</f>
        <v/>
      </c>
      <c r="AJ200" s="160" t="str">
        <f>IF(AJ199="","",VLOOKUP(AJ199,'シフト記号表（従来型・ユニット型共通）'!$C$6:$L$47,10,FALSE))</f>
        <v/>
      </c>
      <c r="AK200" s="158" t="str">
        <f>IF(AK199="","",VLOOKUP(AK199,'シフト記号表（従来型・ユニット型共通）'!$C$6:$L$47,10,FALSE))</f>
        <v/>
      </c>
      <c r="AL200" s="159" t="str">
        <f>IF(AL199="","",VLOOKUP(AL199,'シフト記号表（従来型・ユニット型共通）'!$C$6:$L$47,10,FALSE))</f>
        <v/>
      </c>
      <c r="AM200" s="159" t="str">
        <f>IF(AM199="","",VLOOKUP(AM199,'シフト記号表（従来型・ユニット型共通）'!$C$6:$L$47,10,FALSE))</f>
        <v/>
      </c>
      <c r="AN200" s="159" t="str">
        <f>IF(AN199="","",VLOOKUP(AN199,'シフト記号表（従来型・ユニット型共通）'!$C$6:$L$47,10,FALSE))</f>
        <v/>
      </c>
      <c r="AO200" s="159" t="str">
        <f>IF(AO199="","",VLOOKUP(AO199,'シフト記号表（従来型・ユニット型共通）'!$C$6:$L$47,10,FALSE))</f>
        <v/>
      </c>
      <c r="AP200" s="159" t="str">
        <f>IF(AP199="","",VLOOKUP(AP199,'シフト記号表（従来型・ユニット型共通）'!$C$6:$L$47,10,FALSE))</f>
        <v/>
      </c>
      <c r="AQ200" s="160" t="str">
        <f>IF(AQ199="","",VLOOKUP(AQ199,'シフト記号表（従来型・ユニット型共通）'!$C$6:$L$47,10,FALSE))</f>
        <v/>
      </c>
      <c r="AR200" s="158" t="str">
        <f>IF(AR199="","",VLOOKUP(AR199,'シフト記号表（従来型・ユニット型共通）'!$C$6:$L$47,10,FALSE))</f>
        <v/>
      </c>
      <c r="AS200" s="159" t="str">
        <f>IF(AS199="","",VLOOKUP(AS199,'シフト記号表（従来型・ユニット型共通）'!$C$6:$L$47,10,FALSE))</f>
        <v/>
      </c>
      <c r="AT200" s="159" t="str">
        <f>IF(AT199="","",VLOOKUP(AT199,'シフト記号表（従来型・ユニット型共通）'!$C$6:$L$47,10,FALSE))</f>
        <v/>
      </c>
      <c r="AU200" s="159" t="str">
        <f>IF(AU199="","",VLOOKUP(AU199,'シフト記号表（従来型・ユニット型共通）'!$C$6:$L$47,10,FALSE))</f>
        <v/>
      </c>
      <c r="AV200" s="159" t="str">
        <f>IF(AV199="","",VLOOKUP(AV199,'シフト記号表（従来型・ユニット型共通）'!$C$6:$L$47,10,FALSE))</f>
        <v/>
      </c>
      <c r="AW200" s="159" t="str">
        <f>IF(AW199="","",VLOOKUP(AW199,'シフト記号表（従来型・ユニット型共通）'!$C$6:$L$47,10,FALSE))</f>
        <v/>
      </c>
      <c r="AX200" s="160" t="str">
        <f>IF(AX199="","",VLOOKUP(AX199,'シフト記号表（従来型・ユニット型共通）'!$C$6:$L$47,10,FALSE))</f>
        <v/>
      </c>
      <c r="AY200" s="158" t="str">
        <f>IF(AY199="","",VLOOKUP(AY199,'シフト記号表（従来型・ユニット型共通）'!$C$6:$L$47,10,FALSE))</f>
        <v/>
      </c>
      <c r="AZ200" s="159" t="str">
        <f>IF(AZ199="","",VLOOKUP(AZ199,'シフト記号表（従来型・ユニット型共通）'!$C$6:$L$47,10,FALSE))</f>
        <v/>
      </c>
      <c r="BA200" s="159" t="str">
        <f>IF(BA199="","",VLOOKUP(BA199,'シフト記号表（従来型・ユニット型共通）'!$C$6:$L$47,10,FALSE))</f>
        <v/>
      </c>
      <c r="BB200" s="1032">
        <f>IF($BE$3="４週",SUM(W200:AX200),IF($BE$3="暦月",SUM(W200:BA200),""))</f>
        <v>0</v>
      </c>
      <c r="BC200" s="1033"/>
      <c r="BD200" s="1034">
        <f>IF($BE$3="４週",BB200/4,IF($BE$3="暦月",(BB200/($BE$8/7)),""))</f>
        <v>0</v>
      </c>
      <c r="BE200" s="1033"/>
      <c r="BF200" s="1029"/>
      <c r="BG200" s="1030"/>
      <c r="BH200" s="1030"/>
      <c r="BI200" s="1030"/>
      <c r="BJ200" s="1031"/>
    </row>
    <row r="201" spans="2:62" ht="20.25" customHeight="1" x14ac:dyDescent="0.15">
      <c r="B201" s="1007">
        <f>B199+1</f>
        <v>93</v>
      </c>
      <c r="C201" s="1017"/>
      <c r="D201" s="1018"/>
      <c r="E201" s="153"/>
      <c r="F201" s="154"/>
      <c r="G201" s="153"/>
      <c r="H201" s="154"/>
      <c r="I201" s="1021"/>
      <c r="J201" s="1022"/>
      <c r="K201" s="1025"/>
      <c r="L201" s="1026"/>
      <c r="M201" s="1026"/>
      <c r="N201" s="1018"/>
      <c r="O201" s="986"/>
      <c r="P201" s="987"/>
      <c r="Q201" s="987"/>
      <c r="R201" s="987"/>
      <c r="S201" s="988"/>
      <c r="T201" s="173" t="s">
        <v>192</v>
      </c>
      <c r="V201" s="174"/>
      <c r="W201" s="166"/>
      <c r="X201" s="167"/>
      <c r="Y201" s="167"/>
      <c r="Z201" s="167"/>
      <c r="AA201" s="167"/>
      <c r="AB201" s="167"/>
      <c r="AC201" s="168"/>
      <c r="AD201" s="166"/>
      <c r="AE201" s="167"/>
      <c r="AF201" s="167"/>
      <c r="AG201" s="167"/>
      <c r="AH201" s="167"/>
      <c r="AI201" s="167"/>
      <c r="AJ201" s="168"/>
      <c r="AK201" s="166"/>
      <c r="AL201" s="167"/>
      <c r="AM201" s="167"/>
      <c r="AN201" s="167"/>
      <c r="AO201" s="167"/>
      <c r="AP201" s="167"/>
      <c r="AQ201" s="168"/>
      <c r="AR201" s="166"/>
      <c r="AS201" s="167"/>
      <c r="AT201" s="167"/>
      <c r="AU201" s="167"/>
      <c r="AV201" s="167"/>
      <c r="AW201" s="167"/>
      <c r="AX201" s="168"/>
      <c r="AY201" s="166"/>
      <c r="AZ201" s="167"/>
      <c r="BA201" s="169"/>
      <c r="BB201" s="992"/>
      <c r="BC201" s="993"/>
      <c r="BD201" s="994"/>
      <c r="BE201" s="995"/>
      <c r="BF201" s="996"/>
      <c r="BG201" s="997"/>
      <c r="BH201" s="997"/>
      <c r="BI201" s="997"/>
      <c r="BJ201" s="998"/>
    </row>
    <row r="202" spans="2:62" ht="20.25" customHeight="1" x14ac:dyDescent="0.15">
      <c r="B202" s="1035"/>
      <c r="C202" s="1038"/>
      <c r="D202" s="1039"/>
      <c r="E202" s="175"/>
      <c r="F202" s="176">
        <f>C201</f>
        <v>0</v>
      </c>
      <c r="G202" s="175"/>
      <c r="H202" s="176">
        <f>I201</f>
        <v>0</v>
      </c>
      <c r="I202" s="1040"/>
      <c r="J202" s="1041"/>
      <c r="K202" s="1042"/>
      <c r="L202" s="1043"/>
      <c r="M202" s="1043"/>
      <c r="N202" s="1039"/>
      <c r="O202" s="986"/>
      <c r="P202" s="987"/>
      <c r="Q202" s="987"/>
      <c r="R202" s="987"/>
      <c r="S202" s="988"/>
      <c r="T202" s="170" t="s">
        <v>195</v>
      </c>
      <c r="U202" s="171"/>
      <c r="V202" s="172"/>
      <c r="W202" s="158" t="str">
        <f>IF(W201="","",VLOOKUP(W201,'シフト記号表（従来型・ユニット型共通）'!$C$6:$L$47,10,FALSE))</f>
        <v/>
      </c>
      <c r="X202" s="159" t="str">
        <f>IF(X201="","",VLOOKUP(X201,'シフト記号表（従来型・ユニット型共通）'!$C$6:$L$47,10,FALSE))</f>
        <v/>
      </c>
      <c r="Y202" s="159" t="str">
        <f>IF(Y201="","",VLOOKUP(Y201,'シフト記号表（従来型・ユニット型共通）'!$C$6:$L$47,10,FALSE))</f>
        <v/>
      </c>
      <c r="Z202" s="159" t="str">
        <f>IF(Z201="","",VLOOKUP(Z201,'シフト記号表（従来型・ユニット型共通）'!$C$6:$L$47,10,FALSE))</f>
        <v/>
      </c>
      <c r="AA202" s="159" t="str">
        <f>IF(AA201="","",VLOOKUP(AA201,'シフト記号表（従来型・ユニット型共通）'!$C$6:$L$47,10,FALSE))</f>
        <v/>
      </c>
      <c r="AB202" s="159" t="str">
        <f>IF(AB201="","",VLOOKUP(AB201,'シフト記号表（従来型・ユニット型共通）'!$C$6:$L$47,10,FALSE))</f>
        <v/>
      </c>
      <c r="AC202" s="160" t="str">
        <f>IF(AC201="","",VLOOKUP(AC201,'シフト記号表（従来型・ユニット型共通）'!$C$6:$L$47,10,FALSE))</f>
        <v/>
      </c>
      <c r="AD202" s="158" t="str">
        <f>IF(AD201="","",VLOOKUP(AD201,'シフト記号表（従来型・ユニット型共通）'!$C$6:$L$47,10,FALSE))</f>
        <v/>
      </c>
      <c r="AE202" s="159" t="str">
        <f>IF(AE201="","",VLOOKUP(AE201,'シフト記号表（従来型・ユニット型共通）'!$C$6:$L$47,10,FALSE))</f>
        <v/>
      </c>
      <c r="AF202" s="159" t="str">
        <f>IF(AF201="","",VLOOKUP(AF201,'シフト記号表（従来型・ユニット型共通）'!$C$6:$L$47,10,FALSE))</f>
        <v/>
      </c>
      <c r="AG202" s="159" t="str">
        <f>IF(AG201="","",VLOOKUP(AG201,'シフト記号表（従来型・ユニット型共通）'!$C$6:$L$47,10,FALSE))</f>
        <v/>
      </c>
      <c r="AH202" s="159" t="str">
        <f>IF(AH201="","",VLOOKUP(AH201,'シフト記号表（従来型・ユニット型共通）'!$C$6:$L$47,10,FALSE))</f>
        <v/>
      </c>
      <c r="AI202" s="159" t="str">
        <f>IF(AI201="","",VLOOKUP(AI201,'シフト記号表（従来型・ユニット型共通）'!$C$6:$L$47,10,FALSE))</f>
        <v/>
      </c>
      <c r="AJ202" s="160" t="str">
        <f>IF(AJ201="","",VLOOKUP(AJ201,'シフト記号表（従来型・ユニット型共通）'!$C$6:$L$47,10,FALSE))</f>
        <v/>
      </c>
      <c r="AK202" s="158" t="str">
        <f>IF(AK201="","",VLOOKUP(AK201,'シフト記号表（従来型・ユニット型共通）'!$C$6:$L$47,10,FALSE))</f>
        <v/>
      </c>
      <c r="AL202" s="159" t="str">
        <f>IF(AL201="","",VLOOKUP(AL201,'シフト記号表（従来型・ユニット型共通）'!$C$6:$L$47,10,FALSE))</f>
        <v/>
      </c>
      <c r="AM202" s="159" t="str">
        <f>IF(AM201="","",VLOOKUP(AM201,'シフト記号表（従来型・ユニット型共通）'!$C$6:$L$47,10,FALSE))</f>
        <v/>
      </c>
      <c r="AN202" s="159" t="str">
        <f>IF(AN201="","",VLOOKUP(AN201,'シフト記号表（従来型・ユニット型共通）'!$C$6:$L$47,10,FALSE))</f>
        <v/>
      </c>
      <c r="AO202" s="159" t="str">
        <f>IF(AO201="","",VLOOKUP(AO201,'シフト記号表（従来型・ユニット型共通）'!$C$6:$L$47,10,FALSE))</f>
        <v/>
      </c>
      <c r="AP202" s="159" t="str">
        <f>IF(AP201="","",VLOOKUP(AP201,'シフト記号表（従来型・ユニット型共通）'!$C$6:$L$47,10,FALSE))</f>
        <v/>
      </c>
      <c r="AQ202" s="160" t="str">
        <f>IF(AQ201="","",VLOOKUP(AQ201,'シフト記号表（従来型・ユニット型共通）'!$C$6:$L$47,10,FALSE))</f>
        <v/>
      </c>
      <c r="AR202" s="158" t="str">
        <f>IF(AR201="","",VLOOKUP(AR201,'シフト記号表（従来型・ユニット型共通）'!$C$6:$L$47,10,FALSE))</f>
        <v/>
      </c>
      <c r="AS202" s="159" t="str">
        <f>IF(AS201="","",VLOOKUP(AS201,'シフト記号表（従来型・ユニット型共通）'!$C$6:$L$47,10,FALSE))</f>
        <v/>
      </c>
      <c r="AT202" s="159" t="str">
        <f>IF(AT201="","",VLOOKUP(AT201,'シフト記号表（従来型・ユニット型共通）'!$C$6:$L$47,10,FALSE))</f>
        <v/>
      </c>
      <c r="AU202" s="159" t="str">
        <f>IF(AU201="","",VLOOKUP(AU201,'シフト記号表（従来型・ユニット型共通）'!$C$6:$L$47,10,FALSE))</f>
        <v/>
      </c>
      <c r="AV202" s="159" t="str">
        <f>IF(AV201="","",VLOOKUP(AV201,'シフト記号表（従来型・ユニット型共通）'!$C$6:$L$47,10,FALSE))</f>
        <v/>
      </c>
      <c r="AW202" s="159" t="str">
        <f>IF(AW201="","",VLOOKUP(AW201,'シフト記号表（従来型・ユニット型共通）'!$C$6:$L$47,10,FALSE))</f>
        <v/>
      </c>
      <c r="AX202" s="160" t="str">
        <f>IF(AX201="","",VLOOKUP(AX201,'シフト記号表（従来型・ユニット型共通）'!$C$6:$L$47,10,FALSE))</f>
        <v/>
      </c>
      <c r="AY202" s="158" t="str">
        <f>IF(AY201="","",VLOOKUP(AY201,'シフト記号表（従来型・ユニット型共通）'!$C$6:$L$47,10,FALSE))</f>
        <v/>
      </c>
      <c r="AZ202" s="159" t="str">
        <f>IF(AZ201="","",VLOOKUP(AZ201,'シフト記号表（従来型・ユニット型共通）'!$C$6:$L$47,10,FALSE))</f>
        <v/>
      </c>
      <c r="BA202" s="159" t="str">
        <f>IF(BA201="","",VLOOKUP(BA201,'シフト記号表（従来型・ユニット型共通）'!$C$6:$L$47,10,FALSE))</f>
        <v/>
      </c>
      <c r="BB202" s="1032">
        <f>IF($BE$3="４週",SUM(W202:AX202),IF($BE$3="暦月",SUM(W202:BA202),""))</f>
        <v>0</v>
      </c>
      <c r="BC202" s="1033"/>
      <c r="BD202" s="1034">
        <f>IF($BE$3="４週",BB202/4,IF($BE$3="暦月",(BB202/($BE$8/7)),""))</f>
        <v>0</v>
      </c>
      <c r="BE202" s="1033"/>
      <c r="BF202" s="1029"/>
      <c r="BG202" s="1030"/>
      <c r="BH202" s="1030"/>
      <c r="BI202" s="1030"/>
      <c r="BJ202" s="1031"/>
    </row>
    <row r="203" spans="2:62" ht="20.25" customHeight="1" x14ac:dyDescent="0.15">
      <c r="B203" s="1007">
        <f>B201+1</f>
        <v>94</v>
      </c>
      <c r="C203" s="1017"/>
      <c r="D203" s="1018"/>
      <c r="E203" s="153"/>
      <c r="F203" s="154"/>
      <c r="G203" s="153"/>
      <c r="H203" s="154"/>
      <c r="I203" s="1021"/>
      <c r="J203" s="1022"/>
      <c r="K203" s="1025"/>
      <c r="L203" s="1026"/>
      <c r="M203" s="1026"/>
      <c r="N203" s="1018"/>
      <c r="O203" s="986"/>
      <c r="P203" s="987"/>
      <c r="Q203" s="987"/>
      <c r="R203" s="987"/>
      <c r="S203" s="988"/>
      <c r="T203" s="173" t="s">
        <v>192</v>
      </c>
      <c r="V203" s="174"/>
      <c r="W203" s="166"/>
      <c r="X203" s="167"/>
      <c r="Y203" s="167"/>
      <c r="Z203" s="167"/>
      <c r="AA203" s="167"/>
      <c r="AB203" s="167"/>
      <c r="AC203" s="168"/>
      <c r="AD203" s="166"/>
      <c r="AE203" s="167"/>
      <c r="AF203" s="167"/>
      <c r="AG203" s="167"/>
      <c r="AH203" s="167"/>
      <c r="AI203" s="167"/>
      <c r="AJ203" s="168"/>
      <c r="AK203" s="166"/>
      <c r="AL203" s="167"/>
      <c r="AM203" s="167"/>
      <c r="AN203" s="167"/>
      <c r="AO203" s="167"/>
      <c r="AP203" s="167"/>
      <c r="AQ203" s="168"/>
      <c r="AR203" s="166"/>
      <c r="AS203" s="167"/>
      <c r="AT203" s="167"/>
      <c r="AU203" s="167"/>
      <c r="AV203" s="167"/>
      <c r="AW203" s="167"/>
      <c r="AX203" s="168"/>
      <c r="AY203" s="166"/>
      <c r="AZ203" s="167"/>
      <c r="BA203" s="169"/>
      <c r="BB203" s="992"/>
      <c r="BC203" s="993"/>
      <c r="BD203" s="994"/>
      <c r="BE203" s="995"/>
      <c r="BF203" s="996"/>
      <c r="BG203" s="997"/>
      <c r="BH203" s="997"/>
      <c r="BI203" s="997"/>
      <c r="BJ203" s="998"/>
    </row>
    <row r="204" spans="2:62" ht="20.25" customHeight="1" x14ac:dyDescent="0.15">
      <c r="B204" s="1035"/>
      <c r="C204" s="1038"/>
      <c r="D204" s="1039"/>
      <c r="E204" s="175"/>
      <c r="F204" s="176">
        <f>C203</f>
        <v>0</v>
      </c>
      <c r="G204" s="175"/>
      <c r="H204" s="176">
        <f>I203</f>
        <v>0</v>
      </c>
      <c r="I204" s="1040"/>
      <c r="J204" s="1041"/>
      <c r="K204" s="1042"/>
      <c r="L204" s="1043"/>
      <c r="M204" s="1043"/>
      <c r="N204" s="1039"/>
      <c r="O204" s="986"/>
      <c r="P204" s="987"/>
      <c r="Q204" s="987"/>
      <c r="R204" s="987"/>
      <c r="S204" s="988"/>
      <c r="T204" s="170" t="s">
        <v>195</v>
      </c>
      <c r="U204" s="171"/>
      <c r="V204" s="172"/>
      <c r="W204" s="158" t="str">
        <f>IF(W203="","",VLOOKUP(W203,'シフト記号表（従来型・ユニット型共通）'!$C$6:$L$47,10,FALSE))</f>
        <v/>
      </c>
      <c r="X204" s="159" t="str">
        <f>IF(X203="","",VLOOKUP(X203,'シフト記号表（従来型・ユニット型共通）'!$C$6:$L$47,10,FALSE))</f>
        <v/>
      </c>
      <c r="Y204" s="159" t="str">
        <f>IF(Y203="","",VLOOKUP(Y203,'シフト記号表（従来型・ユニット型共通）'!$C$6:$L$47,10,FALSE))</f>
        <v/>
      </c>
      <c r="Z204" s="159" t="str">
        <f>IF(Z203="","",VLOOKUP(Z203,'シフト記号表（従来型・ユニット型共通）'!$C$6:$L$47,10,FALSE))</f>
        <v/>
      </c>
      <c r="AA204" s="159" t="str">
        <f>IF(AA203="","",VLOOKUP(AA203,'シフト記号表（従来型・ユニット型共通）'!$C$6:$L$47,10,FALSE))</f>
        <v/>
      </c>
      <c r="AB204" s="159" t="str">
        <f>IF(AB203="","",VLOOKUP(AB203,'シフト記号表（従来型・ユニット型共通）'!$C$6:$L$47,10,FALSE))</f>
        <v/>
      </c>
      <c r="AC204" s="160" t="str">
        <f>IF(AC203="","",VLOOKUP(AC203,'シフト記号表（従来型・ユニット型共通）'!$C$6:$L$47,10,FALSE))</f>
        <v/>
      </c>
      <c r="AD204" s="158" t="str">
        <f>IF(AD203="","",VLOOKUP(AD203,'シフト記号表（従来型・ユニット型共通）'!$C$6:$L$47,10,FALSE))</f>
        <v/>
      </c>
      <c r="AE204" s="159" t="str">
        <f>IF(AE203="","",VLOOKUP(AE203,'シフト記号表（従来型・ユニット型共通）'!$C$6:$L$47,10,FALSE))</f>
        <v/>
      </c>
      <c r="AF204" s="159" t="str">
        <f>IF(AF203="","",VLOOKUP(AF203,'シフト記号表（従来型・ユニット型共通）'!$C$6:$L$47,10,FALSE))</f>
        <v/>
      </c>
      <c r="AG204" s="159" t="str">
        <f>IF(AG203="","",VLOOKUP(AG203,'シフト記号表（従来型・ユニット型共通）'!$C$6:$L$47,10,FALSE))</f>
        <v/>
      </c>
      <c r="AH204" s="159" t="str">
        <f>IF(AH203="","",VLOOKUP(AH203,'シフト記号表（従来型・ユニット型共通）'!$C$6:$L$47,10,FALSE))</f>
        <v/>
      </c>
      <c r="AI204" s="159" t="str">
        <f>IF(AI203="","",VLOOKUP(AI203,'シフト記号表（従来型・ユニット型共通）'!$C$6:$L$47,10,FALSE))</f>
        <v/>
      </c>
      <c r="AJ204" s="160" t="str">
        <f>IF(AJ203="","",VLOOKUP(AJ203,'シフト記号表（従来型・ユニット型共通）'!$C$6:$L$47,10,FALSE))</f>
        <v/>
      </c>
      <c r="AK204" s="158" t="str">
        <f>IF(AK203="","",VLOOKUP(AK203,'シフト記号表（従来型・ユニット型共通）'!$C$6:$L$47,10,FALSE))</f>
        <v/>
      </c>
      <c r="AL204" s="159" t="str">
        <f>IF(AL203="","",VLOOKUP(AL203,'シフト記号表（従来型・ユニット型共通）'!$C$6:$L$47,10,FALSE))</f>
        <v/>
      </c>
      <c r="AM204" s="159" t="str">
        <f>IF(AM203="","",VLOOKUP(AM203,'シフト記号表（従来型・ユニット型共通）'!$C$6:$L$47,10,FALSE))</f>
        <v/>
      </c>
      <c r="AN204" s="159" t="str">
        <f>IF(AN203="","",VLOOKUP(AN203,'シフト記号表（従来型・ユニット型共通）'!$C$6:$L$47,10,FALSE))</f>
        <v/>
      </c>
      <c r="AO204" s="159" t="str">
        <f>IF(AO203="","",VLOOKUP(AO203,'シフト記号表（従来型・ユニット型共通）'!$C$6:$L$47,10,FALSE))</f>
        <v/>
      </c>
      <c r="AP204" s="159" t="str">
        <f>IF(AP203="","",VLOOKUP(AP203,'シフト記号表（従来型・ユニット型共通）'!$C$6:$L$47,10,FALSE))</f>
        <v/>
      </c>
      <c r="AQ204" s="160" t="str">
        <f>IF(AQ203="","",VLOOKUP(AQ203,'シフト記号表（従来型・ユニット型共通）'!$C$6:$L$47,10,FALSE))</f>
        <v/>
      </c>
      <c r="AR204" s="158" t="str">
        <f>IF(AR203="","",VLOOKUP(AR203,'シフト記号表（従来型・ユニット型共通）'!$C$6:$L$47,10,FALSE))</f>
        <v/>
      </c>
      <c r="AS204" s="159" t="str">
        <f>IF(AS203="","",VLOOKUP(AS203,'シフト記号表（従来型・ユニット型共通）'!$C$6:$L$47,10,FALSE))</f>
        <v/>
      </c>
      <c r="AT204" s="159" t="str">
        <f>IF(AT203="","",VLOOKUP(AT203,'シフト記号表（従来型・ユニット型共通）'!$C$6:$L$47,10,FALSE))</f>
        <v/>
      </c>
      <c r="AU204" s="159" t="str">
        <f>IF(AU203="","",VLOOKUP(AU203,'シフト記号表（従来型・ユニット型共通）'!$C$6:$L$47,10,FALSE))</f>
        <v/>
      </c>
      <c r="AV204" s="159" t="str">
        <f>IF(AV203="","",VLOOKUP(AV203,'シフト記号表（従来型・ユニット型共通）'!$C$6:$L$47,10,FALSE))</f>
        <v/>
      </c>
      <c r="AW204" s="159" t="str">
        <f>IF(AW203="","",VLOOKUP(AW203,'シフト記号表（従来型・ユニット型共通）'!$C$6:$L$47,10,FALSE))</f>
        <v/>
      </c>
      <c r="AX204" s="160" t="str">
        <f>IF(AX203="","",VLOOKUP(AX203,'シフト記号表（従来型・ユニット型共通）'!$C$6:$L$47,10,FALSE))</f>
        <v/>
      </c>
      <c r="AY204" s="158" t="str">
        <f>IF(AY203="","",VLOOKUP(AY203,'シフト記号表（従来型・ユニット型共通）'!$C$6:$L$47,10,FALSE))</f>
        <v/>
      </c>
      <c r="AZ204" s="159" t="str">
        <f>IF(AZ203="","",VLOOKUP(AZ203,'シフト記号表（従来型・ユニット型共通）'!$C$6:$L$47,10,FALSE))</f>
        <v/>
      </c>
      <c r="BA204" s="159" t="str">
        <f>IF(BA203="","",VLOOKUP(BA203,'シフト記号表（従来型・ユニット型共通）'!$C$6:$L$47,10,FALSE))</f>
        <v/>
      </c>
      <c r="BB204" s="1032">
        <f>IF($BE$3="４週",SUM(W204:AX204),IF($BE$3="暦月",SUM(W204:BA204),""))</f>
        <v>0</v>
      </c>
      <c r="BC204" s="1033"/>
      <c r="BD204" s="1034">
        <f>IF($BE$3="４週",BB204/4,IF($BE$3="暦月",(BB204/($BE$8/7)),""))</f>
        <v>0</v>
      </c>
      <c r="BE204" s="1033"/>
      <c r="BF204" s="1029"/>
      <c r="BG204" s="1030"/>
      <c r="BH204" s="1030"/>
      <c r="BI204" s="1030"/>
      <c r="BJ204" s="1031"/>
    </row>
    <row r="205" spans="2:62" ht="20.25" customHeight="1" x14ac:dyDescent="0.15">
      <c r="B205" s="1007">
        <f>B203+1</f>
        <v>95</v>
      </c>
      <c r="C205" s="1017"/>
      <c r="D205" s="1018"/>
      <c r="E205" s="153"/>
      <c r="F205" s="154"/>
      <c r="G205" s="153"/>
      <c r="H205" s="154"/>
      <c r="I205" s="1021"/>
      <c r="J205" s="1022"/>
      <c r="K205" s="1025"/>
      <c r="L205" s="1026"/>
      <c r="M205" s="1026"/>
      <c r="N205" s="1018"/>
      <c r="O205" s="986"/>
      <c r="P205" s="987"/>
      <c r="Q205" s="987"/>
      <c r="R205" s="987"/>
      <c r="S205" s="988"/>
      <c r="T205" s="173" t="s">
        <v>192</v>
      </c>
      <c r="V205" s="174"/>
      <c r="W205" s="166"/>
      <c r="X205" s="167"/>
      <c r="Y205" s="167"/>
      <c r="Z205" s="167"/>
      <c r="AA205" s="167"/>
      <c r="AB205" s="167"/>
      <c r="AC205" s="168"/>
      <c r="AD205" s="166"/>
      <c r="AE205" s="167"/>
      <c r="AF205" s="167"/>
      <c r="AG205" s="167"/>
      <c r="AH205" s="167"/>
      <c r="AI205" s="167"/>
      <c r="AJ205" s="168"/>
      <c r="AK205" s="166"/>
      <c r="AL205" s="167"/>
      <c r="AM205" s="167"/>
      <c r="AN205" s="167"/>
      <c r="AO205" s="167"/>
      <c r="AP205" s="167"/>
      <c r="AQ205" s="168"/>
      <c r="AR205" s="166"/>
      <c r="AS205" s="167"/>
      <c r="AT205" s="167"/>
      <c r="AU205" s="167"/>
      <c r="AV205" s="167"/>
      <c r="AW205" s="167"/>
      <c r="AX205" s="168"/>
      <c r="AY205" s="166"/>
      <c r="AZ205" s="167"/>
      <c r="BA205" s="169"/>
      <c r="BB205" s="992"/>
      <c r="BC205" s="993"/>
      <c r="BD205" s="994"/>
      <c r="BE205" s="995"/>
      <c r="BF205" s="996"/>
      <c r="BG205" s="997"/>
      <c r="BH205" s="997"/>
      <c r="BI205" s="997"/>
      <c r="BJ205" s="998"/>
    </row>
    <row r="206" spans="2:62" ht="20.25" customHeight="1" x14ac:dyDescent="0.15">
      <c r="B206" s="1035"/>
      <c r="C206" s="1038"/>
      <c r="D206" s="1039"/>
      <c r="E206" s="175"/>
      <c r="F206" s="176">
        <f>C205</f>
        <v>0</v>
      </c>
      <c r="G206" s="175"/>
      <c r="H206" s="176">
        <f>I205</f>
        <v>0</v>
      </c>
      <c r="I206" s="1040"/>
      <c r="J206" s="1041"/>
      <c r="K206" s="1042"/>
      <c r="L206" s="1043"/>
      <c r="M206" s="1043"/>
      <c r="N206" s="1039"/>
      <c r="O206" s="986"/>
      <c r="P206" s="987"/>
      <c r="Q206" s="987"/>
      <c r="R206" s="987"/>
      <c r="S206" s="988"/>
      <c r="T206" s="170" t="s">
        <v>195</v>
      </c>
      <c r="U206" s="171"/>
      <c r="V206" s="172"/>
      <c r="W206" s="158" t="str">
        <f>IF(W205="","",VLOOKUP(W205,'シフト記号表（従来型・ユニット型共通）'!$C$6:$L$47,10,FALSE))</f>
        <v/>
      </c>
      <c r="X206" s="159" t="str">
        <f>IF(X205="","",VLOOKUP(X205,'シフト記号表（従来型・ユニット型共通）'!$C$6:$L$47,10,FALSE))</f>
        <v/>
      </c>
      <c r="Y206" s="159" t="str">
        <f>IF(Y205="","",VLOOKUP(Y205,'シフト記号表（従来型・ユニット型共通）'!$C$6:$L$47,10,FALSE))</f>
        <v/>
      </c>
      <c r="Z206" s="159" t="str">
        <f>IF(Z205="","",VLOOKUP(Z205,'シフト記号表（従来型・ユニット型共通）'!$C$6:$L$47,10,FALSE))</f>
        <v/>
      </c>
      <c r="AA206" s="159" t="str">
        <f>IF(AA205="","",VLOOKUP(AA205,'シフト記号表（従来型・ユニット型共通）'!$C$6:$L$47,10,FALSE))</f>
        <v/>
      </c>
      <c r="AB206" s="159" t="str">
        <f>IF(AB205="","",VLOOKUP(AB205,'シフト記号表（従来型・ユニット型共通）'!$C$6:$L$47,10,FALSE))</f>
        <v/>
      </c>
      <c r="AC206" s="160" t="str">
        <f>IF(AC205="","",VLOOKUP(AC205,'シフト記号表（従来型・ユニット型共通）'!$C$6:$L$47,10,FALSE))</f>
        <v/>
      </c>
      <c r="AD206" s="158" t="str">
        <f>IF(AD205="","",VLOOKUP(AD205,'シフト記号表（従来型・ユニット型共通）'!$C$6:$L$47,10,FALSE))</f>
        <v/>
      </c>
      <c r="AE206" s="159" t="str">
        <f>IF(AE205="","",VLOOKUP(AE205,'シフト記号表（従来型・ユニット型共通）'!$C$6:$L$47,10,FALSE))</f>
        <v/>
      </c>
      <c r="AF206" s="159" t="str">
        <f>IF(AF205="","",VLOOKUP(AF205,'シフト記号表（従来型・ユニット型共通）'!$C$6:$L$47,10,FALSE))</f>
        <v/>
      </c>
      <c r="AG206" s="159" t="str">
        <f>IF(AG205="","",VLOOKUP(AG205,'シフト記号表（従来型・ユニット型共通）'!$C$6:$L$47,10,FALSE))</f>
        <v/>
      </c>
      <c r="AH206" s="159" t="str">
        <f>IF(AH205="","",VLOOKUP(AH205,'シフト記号表（従来型・ユニット型共通）'!$C$6:$L$47,10,FALSE))</f>
        <v/>
      </c>
      <c r="AI206" s="159" t="str">
        <f>IF(AI205="","",VLOOKUP(AI205,'シフト記号表（従来型・ユニット型共通）'!$C$6:$L$47,10,FALSE))</f>
        <v/>
      </c>
      <c r="AJ206" s="160" t="str">
        <f>IF(AJ205="","",VLOOKUP(AJ205,'シフト記号表（従来型・ユニット型共通）'!$C$6:$L$47,10,FALSE))</f>
        <v/>
      </c>
      <c r="AK206" s="158" t="str">
        <f>IF(AK205="","",VLOOKUP(AK205,'シフト記号表（従来型・ユニット型共通）'!$C$6:$L$47,10,FALSE))</f>
        <v/>
      </c>
      <c r="AL206" s="159" t="str">
        <f>IF(AL205="","",VLOOKUP(AL205,'シフト記号表（従来型・ユニット型共通）'!$C$6:$L$47,10,FALSE))</f>
        <v/>
      </c>
      <c r="AM206" s="159" t="str">
        <f>IF(AM205="","",VLOOKUP(AM205,'シフト記号表（従来型・ユニット型共通）'!$C$6:$L$47,10,FALSE))</f>
        <v/>
      </c>
      <c r="AN206" s="159" t="str">
        <f>IF(AN205="","",VLOOKUP(AN205,'シフト記号表（従来型・ユニット型共通）'!$C$6:$L$47,10,FALSE))</f>
        <v/>
      </c>
      <c r="AO206" s="159" t="str">
        <f>IF(AO205="","",VLOOKUP(AO205,'シフト記号表（従来型・ユニット型共通）'!$C$6:$L$47,10,FALSE))</f>
        <v/>
      </c>
      <c r="AP206" s="159" t="str">
        <f>IF(AP205="","",VLOOKUP(AP205,'シフト記号表（従来型・ユニット型共通）'!$C$6:$L$47,10,FALSE))</f>
        <v/>
      </c>
      <c r="AQ206" s="160" t="str">
        <f>IF(AQ205="","",VLOOKUP(AQ205,'シフト記号表（従来型・ユニット型共通）'!$C$6:$L$47,10,FALSE))</f>
        <v/>
      </c>
      <c r="AR206" s="158" t="str">
        <f>IF(AR205="","",VLOOKUP(AR205,'シフト記号表（従来型・ユニット型共通）'!$C$6:$L$47,10,FALSE))</f>
        <v/>
      </c>
      <c r="AS206" s="159" t="str">
        <f>IF(AS205="","",VLOOKUP(AS205,'シフト記号表（従来型・ユニット型共通）'!$C$6:$L$47,10,FALSE))</f>
        <v/>
      </c>
      <c r="AT206" s="159" t="str">
        <f>IF(AT205="","",VLOOKUP(AT205,'シフト記号表（従来型・ユニット型共通）'!$C$6:$L$47,10,FALSE))</f>
        <v/>
      </c>
      <c r="AU206" s="159" t="str">
        <f>IF(AU205="","",VLOOKUP(AU205,'シフト記号表（従来型・ユニット型共通）'!$C$6:$L$47,10,FALSE))</f>
        <v/>
      </c>
      <c r="AV206" s="159" t="str">
        <f>IF(AV205="","",VLOOKUP(AV205,'シフト記号表（従来型・ユニット型共通）'!$C$6:$L$47,10,FALSE))</f>
        <v/>
      </c>
      <c r="AW206" s="159" t="str">
        <f>IF(AW205="","",VLOOKUP(AW205,'シフト記号表（従来型・ユニット型共通）'!$C$6:$L$47,10,FALSE))</f>
        <v/>
      </c>
      <c r="AX206" s="160" t="str">
        <f>IF(AX205="","",VLOOKUP(AX205,'シフト記号表（従来型・ユニット型共通）'!$C$6:$L$47,10,FALSE))</f>
        <v/>
      </c>
      <c r="AY206" s="158" t="str">
        <f>IF(AY205="","",VLOOKUP(AY205,'シフト記号表（従来型・ユニット型共通）'!$C$6:$L$47,10,FALSE))</f>
        <v/>
      </c>
      <c r="AZ206" s="159" t="str">
        <f>IF(AZ205="","",VLOOKUP(AZ205,'シフト記号表（従来型・ユニット型共通）'!$C$6:$L$47,10,FALSE))</f>
        <v/>
      </c>
      <c r="BA206" s="159" t="str">
        <f>IF(BA205="","",VLOOKUP(BA205,'シフト記号表（従来型・ユニット型共通）'!$C$6:$L$47,10,FALSE))</f>
        <v/>
      </c>
      <c r="BB206" s="1032">
        <f>IF($BE$3="４週",SUM(W206:AX206),IF($BE$3="暦月",SUM(W206:BA206),""))</f>
        <v>0</v>
      </c>
      <c r="BC206" s="1033"/>
      <c r="BD206" s="1034">
        <f>IF($BE$3="４週",BB206/4,IF($BE$3="暦月",(BB206/($BE$8/7)),""))</f>
        <v>0</v>
      </c>
      <c r="BE206" s="1033"/>
      <c r="BF206" s="1029"/>
      <c r="BG206" s="1030"/>
      <c r="BH206" s="1030"/>
      <c r="BI206" s="1030"/>
      <c r="BJ206" s="1031"/>
    </row>
    <row r="207" spans="2:62" ht="20.25" customHeight="1" x14ac:dyDescent="0.15">
      <c r="B207" s="1007">
        <f>B205+1</f>
        <v>96</v>
      </c>
      <c r="C207" s="1017"/>
      <c r="D207" s="1018"/>
      <c r="E207" s="153"/>
      <c r="F207" s="154"/>
      <c r="G207" s="153"/>
      <c r="H207" s="154"/>
      <c r="I207" s="1021"/>
      <c r="J207" s="1022"/>
      <c r="K207" s="1025"/>
      <c r="L207" s="1026"/>
      <c r="M207" s="1026"/>
      <c r="N207" s="1018"/>
      <c r="O207" s="986"/>
      <c r="P207" s="987"/>
      <c r="Q207" s="987"/>
      <c r="R207" s="987"/>
      <c r="S207" s="988"/>
      <c r="T207" s="173" t="s">
        <v>192</v>
      </c>
      <c r="V207" s="174"/>
      <c r="W207" s="166"/>
      <c r="X207" s="167"/>
      <c r="Y207" s="167"/>
      <c r="Z207" s="167"/>
      <c r="AA207" s="167"/>
      <c r="AB207" s="167"/>
      <c r="AC207" s="168"/>
      <c r="AD207" s="166"/>
      <c r="AE207" s="167"/>
      <c r="AF207" s="167"/>
      <c r="AG207" s="167"/>
      <c r="AH207" s="167"/>
      <c r="AI207" s="167"/>
      <c r="AJ207" s="168"/>
      <c r="AK207" s="166"/>
      <c r="AL207" s="167"/>
      <c r="AM207" s="167"/>
      <c r="AN207" s="167"/>
      <c r="AO207" s="167"/>
      <c r="AP207" s="167"/>
      <c r="AQ207" s="168"/>
      <c r="AR207" s="166"/>
      <c r="AS207" s="167"/>
      <c r="AT207" s="167"/>
      <c r="AU207" s="167"/>
      <c r="AV207" s="167"/>
      <c r="AW207" s="167"/>
      <c r="AX207" s="168"/>
      <c r="AY207" s="166"/>
      <c r="AZ207" s="167"/>
      <c r="BA207" s="169"/>
      <c r="BB207" s="992"/>
      <c r="BC207" s="993"/>
      <c r="BD207" s="994"/>
      <c r="BE207" s="995"/>
      <c r="BF207" s="996"/>
      <c r="BG207" s="997"/>
      <c r="BH207" s="997"/>
      <c r="BI207" s="997"/>
      <c r="BJ207" s="998"/>
    </row>
    <row r="208" spans="2:62" ht="20.25" customHeight="1" x14ac:dyDescent="0.15">
      <c r="B208" s="1035"/>
      <c r="C208" s="1038"/>
      <c r="D208" s="1039"/>
      <c r="E208" s="175"/>
      <c r="F208" s="176">
        <f>C207</f>
        <v>0</v>
      </c>
      <c r="G208" s="175"/>
      <c r="H208" s="176">
        <f>I207</f>
        <v>0</v>
      </c>
      <c r="I208" s="1040"/>
      <c r="J208" s="1041"/>
      <c r="K208" s="1042"/>
      <c r="L208" s="1043"/>
      <c r="M208" s="1043"/>
      <c r="N208" s="1039"/>
      <c r="O208" s="986"/>
      <c r="P208" s="987"/>
      <c r="Q208" s="987"/>
      <c r="R208" s="987"/>
      <c r="S208" s="988"/>
      <c r="T208" s="170" t="s">
        <v>195</v>
      </c>
      <c r="U208" s="171"/>
      <c r="V208" s="172"/>
      <c r="W208" s="158" t="str">
        <f>IF(W207="","",VLOOKUP(W207,'シフト記号表（従来型・ユニット型共通）'!$C$6:$L$47,10,FALSE))</f>
        <v/>
      </c>
      <c r="X208" s="159" t="str">
        <f>IF(X207="","",VLOOKUP(X207,'シフト記号表（従来型・ユニット型共通）'!$C$6:$L$47,10,FALSE))</f>
        <v/>
      </c>
      <c r="Y208" s="159" t="str">
        <f>IF(Y207="","",VLOOKUP(Y207,'シフト記号表（従来型・ユニット型共通）'!$C$6:$L$47,10,FALSE))</f>
        <v/>
      </c>
      <c r="Z208" s="159" t="str">
        <f>IF(Z207="","",VLOOKUP(Z207,'シフト記号表（従来型・ユニット型共通）'!$C$6:$L$47,10,FALSE))</f>
        <v/>
      </c>
      <c r="AA208" s="159" t="str">
        <f>IF(AA207="","",VLOOKUP(AA207,'シフト記号表（従来型・ユニット型共通）'!$C$6:$L$47,10,FALSE))</f>
        <v/>
      </c>
      <c r="AB208" s="159" t="str">
        <f>IF(AB207="","",VLOOKUP(AB207,'シフト記号表（従来型・ユニット型共通）'!$C$6:$L$47,10,FALSE))</f>
        <v/>
      </c>
      <c r="AC208" s="160" t="str">
        <f>IF(AC207="","",VLOOKUP(AC207,'シフト記号表（従来型・ユニット型共通）'!$C$6:$L$47,10,FALSE))</f>
        <v/>
      </c>
      <c r="AD208" s="158" t="str">
        <f>IF(AD207="","",VLOOKUP(AD207,'シフト記号表（従来型・ユニット型共通）'!$C$6:$L$47,10,FALSE))</f>
        <v/>
      </c>
      <c r="AE208" s="159" t="str">
        <f>IF(AE207="","",VLOOKUP(AE207,'シフト記号表（従来型・ユニット型共通）'!$C$6:$L$47,10,FALSE))</f>
        <v/>
      </c>
      <c r="AF208" s="159" t="str">
        <f>IF(AF207="","",VLOOKUP(AF207,'シフト記号表（従来型・ユニット型共通）'!$C$6:$L$47,10,FALSE))</f>
        <v/>
      </c>
      <c r="AG208" s="159" t="str">
        <f>IF(AG207="","",VLOOKUP(AG207,'シフト記号表（従来型・ユニット型共通）'!$C$6:$L$47,10,FALSE))</f>
        <v/>
      </c>
      <c r="AH208" s="159" t="str">
        <f>IF(AH207="","",VLOOKUP(AH207,'シフト記号表（従来型・ユニット型共通）'!$C$6:$L$47,10,FALSE))</f>
        <v/>
      </c>
      <c r="AI208" s="159" t="str">
        <f>IF(AI207="","",VLOOKUP(AI207,'シフト記号表（従来型・ユニット型共通）'!$C$6:$L$47,10,FALSE))</f>
        <v/>
      </c>
      <c r="AJ208" s="160" t="str">
        <f>IF(AJ207="","",VLOOKUP(AJ207,'シフト記号表（従来型・ユニット型共通）'!$C$6:$L$47,10,FALSE))</f>
        <v/>
      </c>
      <c r="AK208" s="158" t="str">
        <f>IF(AK207="","",VLOOKUP(AK207,'シフト記号表（従来型・ユニット型共通）'!$C$6:$L$47,10,FALSE))</f>
        <v/>
      </c>
      <c r="AL208" s="159" t="str">
        <f>IF(AL207="","",VLOOKUP(AL207,'シフト記号表（従来型・ユニット型共通）'!$C$6:$L$47,10,FALSE))</f>
        <v/>
      </c>
      <c r="AM208" s="159" t="str">
        <f>IF(AM207="","",VLOOKUP(AM207,'シフト記号表（従来型・ユニット型共通）'!$C$6:$L$47,10,FALSE))</f>
        <v/>
      </c>
      <c r="AN208" s="159" t="str">
        <f>IF(AN207="","",VLOOKUP(AN207,'シフト記号表（従来型・ユニット型共通）'!$C$6:$L$47,10,FALSE))</f>
        <v/>
      </c>
      <c r="AO208" s="159" t="str">
        <f>IF(AO207="","",VLOOKUP(AO207,'シフト記号表（従来型・ユニット型共通）'!$C$6:$L$47,10,FALSE))</f>
        <v/>
      </c>
      <c r="AP208" s="159" t="str">
        <f>IF(AP207="","",VLOOKUP(AP207,'シフト記号表（従来型・ユニット型共通）'!$C$6:$L$47,10,FALSE))</f>
        <v/>
      </c>
      <c r="AQ208" s="160" t="str">
        <f>IF(AQ207="","",VLOOKUP(AQ207,'シフト記号表（従来型・ユニット型共通）'!$C$6:$L$47,10,FALSE))</f>
        <v/>
      </c>
      <c r="AR208" s="158" t="str">
        <f>IF(AR207="","",VLOOKUP(AR207,'シフト記号表（従来型・ユニット型共通）'!$C$6:$L$47,10,FALSE))</f>
        <v/>
      </c>
      <c r="AS208" s="159" t="str">
        <f>IF(AS207="","",VLOOKUP(AS207,'シフト記号表（従来型・ユニット型共通）'!$C$6:$L$47,10,FALSE))</f>
        <v/>
      </c>
      <c r="AT208" s="159" t="str">
        <f>IF(AT207="","",VLOOKUP(AT207,'シフト記号表（従来型・ユニット型共通）'!$C$6:$L$47,10,FALSE))</f>
        <v/>
      </c>
      <c r="AU208" s="159" t="str">
        <f>IF(AU207="","",VLOOKUP(AU207,'シフト記号表（従来型・ユニット型共通）'!$C$6:$L$47,10,FALSE))</f>
        <v/>
      </c>
      <c r="AV208" s="159" t="str">
        <f>IF(AV207="","",VLOOKUP(AV207,'シフト記号表（従来型・ユニット型共通）'!$C$6:$L$47,10,FALSE))</f>
        <v/>
      </c>
      <c r="AW208" s="159" t="str">
        <f>IF(AW207="","",VLOOKUP(AW207,'シフト記号表（従来型・ユニット型共通）'!$C$6:$L$47,10,FALSE))</f>
        <v/>
      </c>
      <c r="AX208" s="160" t="str">
        <f>IF(AX207="","",VLOOKUP(AX207,'シフト記号表（従来型・ユニット型共通）'!$C$6:$L$47,10,FALSE))</f>
        <v/>
      </c>
      <c r="AY208" s="158" t="str">
        <f>IF(AY207="","",VLOOKUP(AY207,'シフト記号表（従来型・ユニット型共通）'!$C$6:$L$47,10,FALSE))</f>
        <v/>
      </c>
      <c r="AZ208" s="159" t="str">
        <f>IF(AZ207="","",VLOOKUP(AZ207,'シフト記号表（従来型・ユニット型共通）'!$C$6:$L$47,10,FALSE))</f>
        <v/>
      </c>
      <c r="BA208" s="159" t="str">
        <f>IF(BA207="","",VLOOKUP(BA207,'シフト記号表（従来型・ユニット型共通）'!$C$6:$L$47,10,FALSE))</f>
        <v/>
      </c>
      <c r="BB208" s="1032">
        <f>IF($BE$3="４週",SUM(W208:AX208),IF($BE$3="暦月",SUM(W208:BA208),""))</f>
        <v>0</v>
      </c>
      <c r="BC208" s="1033"/>
      <c r="BD208" s="1034">
        <f>IF($BE$3="４週",BB208/4,IF($BE$3="暦月",(BB208/($BE$8/7)),""))</f>
        <v>0</v>
      </c>
      <c r="BE208" s="1033"/>
      <c r="BF208" s="1029"/>
      <c r="BG208" s="1030"/>
      <c r="BH208" s="1030"/>
      <c r="BI208" s="1030"/>
      <c r="BJ208" s="1031"/>
    </row>
    <row r="209" spans="2:62" ht="20.25" customHeight="1" x14ac:dyDescent="0.15">
      <c r="B209" s="1007">
        <f>B207+1</f>
        <v>97</v>
      </c>
      <c r="C209" s="1017"/>
      <c r="D209" s="1018"/>
      <c r="E209" s="153"/>
      <c r="F209" s="154"/>
      <c r="G209" s="153"/>
      <c r="H209" s="154"/>
      <c r="I209" s="1021"/>
      <c r="J209" s="1022"/>
      <c r="K209" s="1025"/>
      <c r="L209" s="1026"/>
      <c r="M209" s="1026"/>
      <c r="N209" s="1018"/>
      <c r="O209" s="986"/>
      <c r="P209" s="987"/>
      <c r="Q209" s="987"/>
      <c r="R209" s="987"/>
      <c r="S209" s="988"/>
      <c r="T209" s="173" t="s">
        <v>192</v>
      </c>
      <c r="V209" s="174"/>
      <c r="W209" s="166"/>
      <c r="X209" s="167"/>
      <c r="Y209" s="167"/>
      <c r="Z209" s="167"/>
      <c r="AA209" s="167"/>
      <c r="AB209" s="167"/>
      <c r="AC209" s="168"/>
      <c r="AD209" s="166"/>
      <c r="AE209" s="167"/>
      <c r="AF209" s="167"/>
      <c r="AG209" s="167"/>
      <c r="AH209" s="167"/>
      <c r="AI209" s="167"/>
      <c r="AJ209" s="168"/>
      <c r="AK209" s="166"/>
      <c r="AL209" s="167"/>
      <c r="AM209" s="167"/>
      <c r="AN209" s="167"/>
      <c r="AO209" s="167"/>
      <c r="AP209" s="167"/>
      <c r="AQ209" s="168"/>
      <c r="AR209" s="166"/>
      <c r="AS209" s="167"/>
      <c r="AT209" s="167"/>
      <c r="AU209" s="167"/>
      <c r="AV209" s="167"/>
      <c r="AW209" s="167"/>
      <c r="AX209" s="168"/>
      <c r="AY209" s="166"/>
      <c r="AZ209" s="167"/>
      <c r="BA209" s="169"/>
      <c r="BB209" s="992"/>
      <c r="BC209" s="993"/>
      <c r="BD209" s="994"/>
      <c r="BE209" s="995"/>
      <c r="BF209" s="996"/>
      <c r="BG209" s="997"/>
      <c r="BH209" s="997"/>
      <c r="BI209" s="997"/>
      <c r="BJ209" s="998"/>
    </row>
    <row r="210" spans="2:62" ht="20.25" customHeight="1" x14ac:dyDescent="0.15">
      <c r="B210" s="1035"/>
      <c r="C210" s="1038"/>
      <c r="D210" s="1039"/>
      <c r="E210" s="175"/>
      <c r="F210" s="176">
        <f>C209</f>
        <v>0</v>
      </c>
      <c r="G210" s="175"/>
      <c r="H210" s="176">
        <f>I209</f>
        <v>0</v>
      </c>
      <c r="I210" s="1040"/>
      <c r="J210" s="1041"/>
      <c r="K210" s="1042"/>
      <c r="L210" s="1043"/>
      <c r="M210" s="1043"/>
      <c r="N210" s="1039"/>
      <c r="O210" s="986"/>
      <c r="P210" s="987"/>
      <c r="Q210" s="987"/>
      <c r="R210" s="987"/>
      <c r="S210" s="988"/>
      <c r="T210" s="170" t="s">
        <v>195</v>
      </c>
      <c r="U210" s="171"/>
      <c r="V210" s="172"/>
      <c r="W210" s="158" t="str">
        <f>IF(W209="","",VLOOKUP(W209,'シフト記号表（従来型・ユニット型共通）'!$C$6:$L$47,10,FALSE))</f>
        <v/>
      </c>
      <c r="X210" s="159" t="str">
        <f>IF(X209="","",VLOOKUP(X209,'シフト記号表（従来型・ユニット型共通）'!$C$6:$L$47,10,FALSE))</f>
        <v/>
      </c>
      <c r="Y210" s="159" t="str">
        <f>IF(Y209="","",VLOOKUP(Y209,'シフト記号表（従来型・ユニット型共通）'!$C$6:$L$47,10,FALSE))</f>
        <v/>
      </c>
      <c r="Z210" s="159" t="str">
        <f>IF(Z209="","",VLOOKUP(Z209,'シフト記号表（従来型・ユニット型共通）'!$C$6:$L$47,10,FALSE))</f>
        <v/>
      </c>
      <c r="AA210" s="159" t="str">
        <f>IF(AA209="","",VLOOKUP(AA209,'シフト記号表（従来型・ユニット型共通）'!$C$6:$L$47,10,FALSE))</f>
        <v/>
      </c>
      <c r="AB210" s="159" t="str">
        <f>IF(AB209="","",VLOOKUP(AB209,'シフト記号表（従来型・ユニット型共通）'!$C$6:$L$47,10,FALSE))</f>
        <v/>
      </c>
      <c r="AC210" s="160" t="str">
        <f>IF(AC209="","",VLOOKUP(AC209,'シフト記号表（従来型・ユニット型共通）'!$C$6:$L$47,10,FALSE))</f>
        <v/>
      </c>
      <c r="AD210" s="158" t="str">
        <f>IF(AD209="","",VLOOKUP(AD209,'シフト記号表（従来型・ユニット型共通）'!$C$6:$L$47,10,FALSE))</f>
        <v/>
      </c>
      <c r="AE210" s="159" t="str">
        <f>IF(AE209="","",VLOOKUP(AE209,'シフト記号表（従来型・ユニット型共通）'!$C$6:$L$47,10,FALSE))</f>
        <v/>
      </c>
      <c r="AF210" s="159" t="str">
        <f>IF(AF209="","",VLOOKUP(AF209,'シフト記号表（従来型・ユニット型共通）'!$C$6:$L$47,10,FALSE))</f>
        <v/>
      </c>
      <c r="AG210" s="159" t="str">
        <f>IF(AG209="","",VLOOKUP(AG209,'シフト記号表（従来型・ユニット型共通）'!$C$6:$L$47,10,FALSE))</f>
        <v/>
      </c>
      <c r="AH210" s="159" t="str">
        <f>IF(AH209="","",VLOOKUP(AH209,'シフト記号表（従来型・ユニット型共通）'!$C$6:$L$47,10,FALSE))</f>
        <v/>
      </c>
      <c r="AI210" s="159" t="str">
        <f>IF(AI209="","",VLOOKUP(AI209,'シフト記号表（従来型・ユニット型共通）'!$C$6:$L$47,10,FALSE))</f>
        <v/>
      </c>
      <c r="AJ210" s="160" t="str">
        <f>IF(AJ209="","",VLOOKUP(AJ209,'シフト記号表（従来型・ユニット型共通）'!$C$6:$L$47,10,FALSE))</f>
        <v/>
      </c>
      <c r="AK210" s="158" t="str">
        <f>IF(AK209="","",VLOOKUP(AK209,'シフト記号表（従来型・ユニット型共通）'!$C$6:$L$47,10,FALSE))</f>
        <v/>
      </c>
      <c r="AL210" s="159" t="str">
        <f>IF(AL209="","",VLOOKUP(AL209,'シフト記号表（従来型・ユニット型共通）'!$C$6:$L$47,10,FALSE))</f>
        <v/>
      </c>
      <c r="AM210" s="159" t="str">
        <f>IF(AM209="","",VLOOKUP(AM209,'シフト記号表（従来型・ユニット型共通）'!$C$6:$L$47,10,FALSE))</f>
        <v/>
      </c>
      <c r="AN210" s="159" t="str">
        <f>IF(AN209="","",VLOOKUP(AN209,'シフト記号表（従来型・ユニット型共通）'!$C$6:$L$47,10,FALSE))</f>
        <v/>
      </c>
      <c r="AO210" s="159" t="str">
        <f>IF(AO209="","",VLOOKUP(AO209,'シフト記号表（従来型・ユニット型共通）'!$C$6:$L$47,10,FALSE))</f>
        <v/>
      </c>
      <c r="AP210" s="159" t="str">
        <f>IF(AP209="","",VLOOKUP(AP209,'シフト記号表（従来型・ユニット型共通）'!$C$6:$L$47,10,FALSE))</f>
        <v/>
      </c>
      <c r="AQ210" s="160" t="str">
        <f>IF(AQ209="","",VLOOKUP(AQ209,'シフト記号表（従来型・ユニット型共通）'!$C$6:$L$47,10,FALSE))</f>
        <v/>
      </c>
      <c r="AR210" s="158" t="str">
        <f>IF(AR209="","",VLOOKUP(AR209,'シフト記号表（従来型・ユニット型共通）'!$C$6:$L$47,10,FALSE))</f>
        <v/>
      </c>
      <c r="AS210" s="159" t="str">
        <f>IF(AS209="","",VLOOKUP(AS209,'シフト記号表（従来型・ユニット型共通）'!$C$6:$L$47,10,FALSE))</f>
        <v/>
      </c>
      <c r="AT210" s="159" t="str">
        <f>IF(AT209="","",VLOOKUP(AT209,'シフト記号表（従来型・ユニット型共通）'!$C$6:$L$47,10,FALSE))</f>
        <v/>
      </c>
      <c r="AU210" s="159" t="str">
        <f>IF(AU209="","",VLOOKUP(AU209,'シフト記号表（従来型・ユニット型共通）'!$C$6:$L$47,10,FALSE))</f>
        <v/>
      </c>
      <c r="AV210" s="159" t="str">
        <f>IF(AV209="","",VLOOKUP(AV209,'シフト記号表（従来型・ユニット型共通）'!$C$6:$L$47,10,FALSE))</f>
        <v/>
      </c>
      <c r="AW210" s="159" t="str">
        <f>IF(AW209="","",VLOOKUP(AW209,'シフト記号表（従来型・ユニット型共通）'!$C$6:$L$47,10,FALSE))</f>
        <v/>
      </c>
      <c r="AX210" s="160" t="str">
        <f>IF(AX209="","",VLOOKUP(AX209,'シフト記号表（従来型・ユニット型共通）'!$C$6:$L$47,10,FALSE))</f>
        <v/>
      </c>
      <c r="AY210" s="158" t="str">
        <f>IF(AY209="","",VLOOKUP(AY209,'シフト記号表（従来型・ユニット型共通）'!$C$6:$L$47,10,FALSE))</f>
        <v/>
      </c>
      <c r="AZ210" s="159" t="str">
        <f>IF(AZ209="","",VLOOKUP(AZ209,'シフト記号表（従来型・ユニット型共通）'!$C$6:$L$47,10,FALSE))</f>
        <v/>
      </c>
      <c r="BA210" s="159" t="str">
        <f>IF(BA209="","",VLOOKUP(BA209,'シフト記号表（従来型・ユニット型共通）'!$C$6:$L$47,10,FALSE))</f>
        <v/>
      </c>
      <c r="BB210" s="1032">
        <f>IF($BE$3="４週",SUM(W210:AX210),IF($BE$3="暦月",SUM(W210:BA210),""))</f>
        <v>0</v>
      </c>
      <c r="BC210" s="1033"/>
      <c r="BD210" s="1034">
        <f>IF($BE$3="４週",BB210/4,IF($BE$3="暦月",(BB210/($BE$8/7)),""))</f>
        <v>0</v>
      </c>
      <c r="BE210" s="1033"/>
      <c r="BF210" s="1029"/>
      <c r="BG210" s="1030"/>
      <c r="BH210" s="1030"/>
      <c r="BI210" s="1030"/>
      <c r="BJ210" s="1031"/>
    </row>
    <row r="211" spans="2:62" ht="20.25" customHeight="1" x14ac:dyDescent="0.15">
      <c r="B211" s="1007">
        <f>B209+1</f>
        <v>98</v>
      </c>
      <c r="C211" s="1017"/>
      <c r="D211" s="1018"/>
      <c r="E211" s="153"/>
      <c r="F211" s="154"/>
      <c r="G211" s="153"/>
      <c r="H211" s="154"/>
      <c r="I211" s="1021"/>
      <c r="J211" s="1022"/>
      <c r="K211" s="1025"/>
      <c r="L211" s="1026"/>
      <c r="M211" s="1026"/>
      <c r="N211" s="1018"/>
      <c r="O211" s="986"/>
      <c r="P211" s="987"/>
      <c r="Q211" s="987"/>
      <c r="R211" s="987"/>
      <c r="S211" s="988"/>
      <c r="T211" s="173" t="s">
        <v>192</v>
      </c>
      <c r="V211" s="174"/>
      <c r="W211" s="166"/>
      <c r="X211" s="167"/>
      <c r="Y211" s="167"/>
      <c r="Z211" s="167"/>
      <c r="AA211" s="167"/>
      <c r="AB211" s="167"/>
      <c r="AC211" s="168"/>
      <c r="AD211" s="166"/>
      <c r="AE211" s="167"/>
      <c r="AF211" s="167"/>
      <c r="AG211" s="167"/>
      <c r="AH211" s="167"/>
      <c r="AI211" s="167"/>
      <c r="AJ211" s="168"/>
      <c r="AK211" s="166"/>
      <c r="AL211" s="167"/>
      <c r="AM211" s="167"/>
      <c r="AN211" s="167"/>
      <c r="AO211" s="167"/>
      <c r="AP211" s="167"/>
      <c r="AQ211" s="168"/>
      <c r="AR211" s="166"/>
      <c r="AS211" s="167"/>
      <c r="AT211" s="167"/>
      <c r="AU211" s="167"/>
      <c r="AV211" s="167"/>
      <c r="AW211" s="167"/>
      <c r="AX211" s="168"/>
      <c r="AY211" s="166"/>
      <c r="AZ211" s="167"/>
      <c r="BA211" s="169"/>
      <c r="BB211" s="992"/>
      <c r="BC211" s="993"/>
      <c r="BD211" s="994"/>
      <c r="BE211" s="995"/>
      <c r="BF211" s="996"/>
      <c r="BG211" s="997"/>
      <c r="BH211" s="997"/>
      <c r="BI211" s="997"/>
      <c r="BJ211" s="998"/>
    </row>
    <row r="212" spans="2:62" ht="20.25" customHeight="1" x14ac:dyDescent="0.15">
      <c r="B212" s="1035"/>
      <c r="C212" s="1038"/>
      <c r="D212" s="1039"/>
      <c r="E212" s="175"/>
      <c r="F212" s="176">
        <f>C211</f>
        <v>0</v>
      </c>
      <c r="G212" s="175"/>
      <c r="H212" s="176">
        <f>I211</f>
        <v>0</v>
      </c>
      <c r="I212" s="1040"/>
      <c r="J212" s="1041"/>
      <c r="K212" s="1042"/>
      <c r="L212" s="1043"/>
      <c r="M212" s="1043"/>
      <c r="N212" s="1039"/>
      <c r="O212" s="986"/>
      <c r="P212" s="987"/>
      <c r="Q212" s="987"/>
      <c r="R212" s="987"/>
      <c r="S212" s="988"/>
      <c r="T212" s="170" t="s">
        <v>195</v>
      </c>
      <c r="U212" s="171"/>
      <c r="V212" s="172"/>
      <c r="W212" s="158" t="str">
        <f>IF(W211="","",VLOOKUP(W211,'シフト記号表（従来型・ユニット型共通）'!$C$6:$L$47,10,FALSE))</f>
        <v/>
      </c>
      <c r="X212" s="159" t="str">
        <f>IF(X211="","",VLOOKUP(X211,'シフト記号表（従来型・ユニット型共通）'!$C$6:$L$47,10,FALSE))</f>
        <v/>
      </c>
      <c r="Y212" s="159" t="str">
        <f>IF(Y211="","",VLOOKUP(Y211,'シフト記号表（従来型・ユニット型共通）'!$C$6:$L$47,10,FALSE))</f>
        <v/>
      </c>
      <c r="Z212" s="159" t="str">
        <f>IF(Z211="","",VLOOKUP(Z211,'シフト記号表（従来型・ユニット型共通）'!$C$6:$L$47,10,FALSE))</f>
        <v/>
      </c>
      <c r="AA212" s="159" t="str">
        <f>IF(AA211="","",VLOOKUP(AA211,'シフト記号表（従来型・ユニット型共通）'!$C$6:$L$47,10,FALSE))</f>
        <v/>
      </c>
      <c r="AB212" s="159" t="str">
        <f>IF(AB211="","",VLOOKUP(AB211,'シフト記号表（従来型・ユニット型共通）'!$C$6:$L$47,10,FALSE))</f>
        <v/>
      </c>
      <c r="AC212" s="160" t="str">
        <f>IF(AC211="","",VLOOKUP(AC211,'シフト記号表（従来型・ユニット型共通）'!$C$6:$L$47,10,FALSE))</f>
        <v/>
      </c>
      <c r="AD212" s="158" t="str">
        <f>IF(AD211="","",VLOOKUP(AD211,'シフト記号表（従来型・ユニット型共通）'!$C$6:$L$47,10,FALSE))</f>
        <v/>
      </c>
      <c r="AE212" s="159" t="str">
        <f>IF(AE211="","",VLOOKUP(AE211,'シフト記号表（従来型・ユニット型共通）'!$C$6:$L$47,10,FALSE))</f>
        <v/>
      </c>
      <c r="AF212" s="159" t="str">
        <f>IF(AF211="","",VLOOKUP(AF211,'シフト記号表（従来型・ユニット型共通）'!$C$6:$L$47,10,FALSE))</f>
        <v/>
      </c>
      <c r="AG212" s="159" t="str">
        <f>IF(AG211="","",VLOOKUP(AG211,'シフト記号表（従来型・ユニット型共通）'!$C$6:$L$47,10,FALSE))</f>
        <v/>
      </c>
      <c r="AH212" s="159" t="str">
        <f>IF(AH211="","",VLOOKUP(AH211,'シフト記号表（従来型・ユニット型共通）'!$C$6:$L$47,10,FALSE))</f>
        <v/>
      </c>
      <c r="AI212" s="159" t="str">
        <f>IF(AI211="","",VLOOKUP(AI211,'シフト記号表（従来型・ユニット型共通）'!$C$6:$L$47,10,FALSE))</f>
        <v/>
      </c>
      <c r="AJ212" s="160" t="str">
        <f>IF(AJ211="","",VLOOKUP(AJ211,'シフト記号表（従来型・ユニット型共通）'!$C$6:$L$47,10,FALSE))</f>
        <v/>
      </c>
      <c r="AK212" s="158" t="str">
        <f>IF(AK211="","",VLOOKUP(AK211,'シフト記号表（従来型・ユニット型共通）'!$C$6:$L$47,10,FALSE))</f>
        <v/>
      </c>
      <c r="AL212" s="159" t="str">
        <f>IF(AL211="","",VLOOKUP(AL211,'シフト記号表（従来型・ユニット型共通）'!$C$6:$L$47,10,FALSE))</f>
        <v/>
      </c>
      <c r="AM212" s="159" t="str">
        <f>IF(AM211="","",VLOOKUP(AM211,'シフト記号表（従来型・ユニット型共通）'!$C$6:$L$47,10,FALSE))</f>
        <v/>
      </c>
      <c r="AN212" s="159" t="str">
        <f>IF(AN211="","",VLOOKUP(AN211,'シフト記号表（従来型・ユニット型共通）'!$C$6:$L$47,10,FALSE))</f>
        <v/>
      </c>
      <c r="AO212" s="159" t="str">
        <f>IF(AO211="","",VLOOKUP(AO211,'シフト記号表（従来型・ユニット型共通）'!$C$6:$L$47,10,FALSE))</f>
        <v/>
      </c>
      <c r="AP212" s="159" t="str">
        <f>IF(AP211="","",VLOOKUP(AP211,'シフト記号表（従来型・ユニット型共通）'!$C$6:$L$47,10,FALSE))</f>
        <v/>
      </c>
      <c r="AQ212" s="160" t="str">
        <f>IF(AQ211="","",VLOOKUP(AQ211,'シフト記号表（従来型・ユニット型共通）'!$C$6:$L$47,10,FALSE))</f>
        <v/>
      </c>
      <c r="AR212" s="158" t="str">
        <f>IF(AR211="","",VLOOKUP(AR211,'シフト記号表（従来型・ユニット型共通）'!$C$6:$L$47,10,FALSE))</f>
        <v/>
      </c>
      <c r="AS212" s="159" t="str">
        <f>IF(AS211="","",VLOOKUP(AS211,'シフト記号表（従来型・ユニット型共通）'!$C$6:$L$47,10,FALSE))</f>
        <v/>
      </c>
      <c r="AT212" s="159" t="str">
        <f>IF(AT211="","",VLOOKUP(AT211,'シフト記号表（従来型・ユニット型共通）'!$C$6:$L$47,10,FALSE))</f>
        <v/>
      </c>
      <c r="AU212" s="159" t="str">
        <f>IF(AU211="","",VLOOKUP(AU211,'シフト記号表（従来型・ユニット型共通）'!$C$6:$L$47,10,FALSE))</f>
        <v/>
      </c>
      <c r="AV212" s="159" t="str">
        <f>IF(AV211="","",VLOOKUP(AV211,'シフト記号表（従来型・ユニット型共通）'!$C$6:$L$47,10,FALSE))</f>
        <v/>
      </c>
      <c r="AW212" s="159" t="str">
        <f>IF(AW211="","",VLOOKUP(AW211,'シフト記号表（従来型・ユニット型共通）'!$C$6:$L$47,10,FALSE))</f>
        <v/>
      </c>
      <c r="AX212" s="160" t="str">
        <f>IF(AX211="","",VLOOKUP(AX211,'シフト記号表（従来型・ユニット型共通）'!$C$6:$L$47,10,FALSE))</f>
        <v/>
      </c>
      <c r="AY212" s="158" t="str">
        <f>IF(AY211="","",VLOOKUP(AY211,'シフト記号表（従来型・ユニット型共通）'!$C$6:$L$47,10,FALSE))</f>
        <v/>
      </c>
      <c r="AZ212" s="159" t="str">
        <f>IF(AZ211="","",VLOOKUP(AZ211,'シフト記号表（従来型・ユニット型共通）'!$C$6:$L$47,10,FALSE))</f>
        <v/>
      </c>
      <c r="BA212" s="159" t="str">
        <f>IF(BA211="","",VLOOKUP(BA211,'シフト記号表（従来型・ユニット型共通）'!$C$6:$L$47,10,FALSE))</f>
        <v/>
      </c>
      <c r="BB212" s="1032">
        <f>IF($BE$3="４週",SUM(W212:AX212),IF($BE$3="暦月",SUM(W212:BA212),""))</f>
        <v>0</v>
      </c>
      <c r="BC212" s="1033"/>
      <c r="BD212" s="1034">
        <f>IF($BE$3="４週",BB212/4,IF($BE$3="暦月",(BB212/($BE$8/7)),""))</f>
        <v>0</v>
      </c>
      <c r="BE212" s="1033"/>
      <c r="BF212" s="1029"/>
      <c r="BG212" s="1030"/>
      <c r="BH212" s="1030"/>
      <c r="BI212" s="1030"/>
      <c r="BJ212" s="1031"/>
    </row>
    <row r="213" spans="2:62" ht="20.25" customHeight="1" x14ac:dyDescent="0.15">
      <c r="B213" s="1007">
        <f>B211+1</f>
        <v>99</v>
      </c>
      <c r="C213" s="1017"/>
      <c r="D213" s="1018"/>
      <c r="E213" s="153"/>
      <c r="F213" s="154"/>
      <c r="G213" s="153"/>
      <c r="H213" s="154"/>
      <c r="I213" s="1021"/>
      <c r="J213" s="1022"/>
      <c r="K213" s="1025"/>
      <c r="L213" s="1026"/>
      <c r="M213" s="1026"/>
      <c r="N213" s="1018"/>
      <c r="O213" s="986"/>
      <c r="P213" s="987"/>
      <c r="Q213" s="987"/>
      <c r="R213" s="987"/>
      <c r="S213" s="988"/>
      <c r="T213" s="173" t="s">
        <v>192</v>
      </c>
      <c r="V213" s="174"/>
      <c r="W213" s="166"/>
      <c r="X213" s="167"/>
      <c r="Y213" s="167"/>
      <c r="Z213" s="167"/>
      <c r="AA213" s="167"/>
      <c r="AB213" s="167"/>
      <c r="AC213" s="168"/>
      <c r="AD213" s="166"/>
      <c r="AE213" s="167"/>
      <c r="AF213" s="167"/>
      <c r="AG213" s="167"/>
      <c r="AH213" s="167"/>
      <c r="AI213" s="167"/>
      <c r="AJ213" s="168"/>
      <c r="AK213" s="166"/>
      <c r="AL213" s="167"/>
      <c r="AM213" s="167"/>
      <c r="AN213" s="167"/>
      <c r="AO213" s="167"/>
      <c r="AP213" s="167"/>
      <c r="AQ213" s="168"/>
      <c r="AR213" s="166"/>
      <c r="AS213" s="167"/>
      <c r="AT213" s="167"/>
      <c r="AU213" s="167"/>
      <c r="AV213" s="167"/>
      <c r="AW213" s="167"/>
      <c r="AX213" s="168"/>
      <c r="AY213" s="166"/>
      <c r="AZ213" s="167"/>
      <c r="BA213" s="169"/>
      <c r="BB213" s="992"/>
      <c r="BC213" s="993"/>
      <c r="BD213" s="994"/>
      <c r="BE213" s="995"/>
      <c r="BF213" s="996"/>
      <c r="BG213" s="997"/>
      <c r="BH213" s="997"/>
      <c r="BI213" s="997"/>
      <c r="BJ213" s="998"/>
    </row>
    <row r="214" spans="2:62" ht="20.25" customHeight="1" x14ac:dyDescent="0.15">
      <c r="B214" s="1035"/>
      <c r="C214" s="1038"/>
      <c r="D214" s="1039"/>
      <c r="E214" s="175"/>
      <c r="F214" s="176">
        <f>C213</f>
        <v>0</v>
      </c>
      <c r="G214" s="175"/>
      <c r="H214" s="176">
        <f>I213</f>
        <v>0</v>
      </c>
      <c r="I214" s="1040"/>
      <c r="J214" s="1041"/>
      <c r="K214" s="1042"/>
      <c r="L214" s="1043"/>
      <c r="M214" s="1043"/>
      <c r="N214" s="1039"/>
      <c r="O214" s="986"/>
      <c r="P214" s="987"/>
      <c r="Q214" s="987"/>
      <c r="R214" s="987"/>
      <c r="S214" s="988"/>
      <c r="T214" s="170" t="s">
        <v>195</v>
      </c>
      <c r="U214" s="171"/>
      <c r="V214" s="172"/>
      <c r="W214" s="158" t="str">
        <f>IF(W213="","",VLOOKUP(W213,'シフト記号表（従来型・ユニット型共通）'!$C$6:$L$47,10,FALSE))</f>
        <v/>
      </c>
      <c r="X214" s="159" t="str">
        <f>IF(X213="","",VLOOKUP(X213,'シフト記号表（従来型・ユニット型共通）'!$C$6:$L$47,10,FALSE))</f>
        <v/>
      </c>
      <c r="Y214" s="159" t="str">
        <f>IF(Y213="","",VLOOKUP(Y213,'シフト記号表（従来型・ユニット型共通）'!$C$6:$L$47,10,FALSE))</f>
        <v/>
      </c>
      <c r="Z214" s="159" t="str">
        <f>IF(Z213="","",VLOOKUP(Z213,'シフト記号表（従来型・ユニット型共通）'!$C$6:$L$47,10,FALSE))</f>
        <v/>
      </c>
      <c r="AA214" s="159" t="str">
        <f>IF(AA213="","",VLOOKUP(AA213,'シフト記号表（従来型・ユニット型共通）'!$C$6:$L$47,10,FALSE))</f>
        <v/>
      </c>
      <c r="AB214" s="159" t="str">
        <f>IF(AB213="","",VLOOKUP(AB213,'シフト記号表（従来型・ユニット型共通）'!$C$6:$L$47,10,FALSE))</f>
        <v/>
      </c>
      <c r="AC214" s="160" t="str">
        <f>IF(AC213="","",VLOOKUP(AC213,'シフト記号表（従来型・ユニット型共通）'!$C$6:$L$47,10,FALSE))</f>
        <v/>
      </c>
      <c r="AD214" s="158" t="str">
        <f>IF(AD213="","",VLOOKUP(AD213,'シフト記号表（従来型・ユニット型共通）'!$C$6:$L$47,10,FALSE))</f>
        <v/>
      </c>
      <c r="AE214" s="159" t="str">
        <f>IF(AE213="","",VLOOKUP(AE213,'シフト記号表（従来型・ユニット型共通）'!$C$6:$L$47,10,FALSE))</f>
        <v/>
      </c>
      <c r="AF214" s="159" t="str">
        <f>IF(AF213="","",VLOOKUP(AF213,'シフト記号表（従来型・ユニット型共通）'!$C$6:$L$47,10,FALSE))</f>
        <v/>
      </c>
      <c r="AG214" s="159" t="str">
        <f>IF(AG213="","",VLOOKUP(AG213,'シフト記号表（従来型・ユニット型共通）'!$C$6:$L$47,10,FALSE))</f>
        <v/>
      </c>
      <c r="AH214" s="159" t="str">
        <f>IF(AH213="","",VLOOKUP(AH213,'シフト記号表（従来型・ユニット型共通）'!$C$6:$L$47,10,FALSE))</f>
        <v/>
      </c>
      <c r="AI214" s="159" t="str">
        <f>IF(AI213="","",VLOOKUP(AI213,'シフト記号表（従来型・ユニット型共通）'!$C$6:$L$47,10,FALSE))</f>
        <v/>
      </c>
      <c r="AJ214" s="160" t="str">
        <f>IF(AJ213="","",VLOOKUP(AJ213,'シフト記号表（従来型・ユニット型共通）'!$C$6:$L$47,10,FALSE))</f>
        <v/>
      </c>
      <c r="AK214" s="158" t="str">
        <f>IF(AK213="","",VLOOKUP(AK213,'シフト記号表（従来型・ユニット型共通）'!$C$6:$L$47,10,FALSE))</f>
        <v/>
      </c>
      <c r="AL214" s="159" t="str">
        <f>IF(AL213="","",VLOOKUP(AL213,'シフト記号表（従来型・ユニット型共通）'!$C$6:$L$47,10,FALSE))</f>
        <v/>
      </c>
      <c r="AM214" s="159" t="str">
        <f>IF(AM213="","",VLOOKUP(AM213,'シフト記号表（従来型・ユニット型共通）'!$C$6:$L$47,10,FALSE))</f>
        <v/>
      </c>
      <c r="AN214" s="159" t="str">
        <f>IF(AN213="","",VLOOKUP(AN213,'シフト記号表（従来型・ユニット型共通）'!$C$6:$L$47,10,FALSE))</f>
        <v/>
      </c>
      <c r="AO214" s="159" t="str">
        <f>IF(AO213="","",VLOOKUP(AO213,'シフト記号表（従来型・ユニット型共通）'!$C$6:$L$47,10,FALSE))</f>
        <v/>
      </c>
      <c r="AP214" s="159" t="str">
        <f>IF(AP213="","",VLOOKUP(AP213,'シフト記号表（従来型・ユニット型共通）'!$C$6:$L$47,10,FALSE))</f>
        <v/>
      </c>
      <c r="AQ214" s="160" t="str">
        <f>IF(AQ213="","",VLOOKUP(AQ213,'シフト記号表（従来型・ユニット型共通）'!$C$6:$L$47,10,FALSE))</f>
        <v/>
      </c>
      <c r="AR214" s="158" t="str">
        <f>IF(AR213="","",VLOOKUP(AR213,'シフト記号表（従来型・ユニット型共通）'!$C$6:$L$47,10,FALSE))</f>
        <v/>
      </c>
      <c r="AS214" s="159" t="str">
        <f>IF(AS213="","",VLOOKUP(AS213,'シフト記号表（従来型・ユニット型共通）'!$C$6:$L$47,10,FALSE))</f>
        <v/>
      </c>
      <c r="AT214" s="159" t="str">
        <f>IF(AT213="","",VLOOKUP(AT213,'シフト記号表（従来型・ユニット型共通）'!$C$6:$L$47,10,FALSE))</f>
        <v/>
      </c>
      <c r="AU214" s="159" t="str">
        <f>IF(AU213="","",VLOOKUP(AU213,'シフト記号表（従来型・ユニット型共通）'!$C$6:$L$47,10,FALSE))</f>
        <v/>
      </c>
      <c r="AV214" s="159" t="str">
        <f>IF(AV213="","",VLOOKUP(AV213,'シフト記号表（従来型・ユニット型共通）'!$C$6:$L$47,10,FALSE))</f>
        <v/>
      </c>
      <c r="AW214" s="159" t="str">
        <f>IF(AW213="","",VLOOKUP(AW213,'シフト記号表（従来型・ユニット型共通）'!$C$6:$L$47,10,FALSE))</f>
        <v/>
      </c>
      <c r="AX214" s="160" t="str">
        <f>IF(AX213="","",VLOOKUP(AX213,'シフト記号表（従来型・ユニット型共通）'!$C$6:$L$47,10,FALSE))</f>
        <v/>
      </c>
      <c r="AY214" s="158" t="str">
        <f>IF(AY213="","",VLOOKUP(AY213,'シフト記号表（従来型・ユニット型共通）'!$C$6:$L$47,10,FALSE))</f>
        <v/>
      </c>
      <c r="AZ214" s="159" t="str">
        <f>IF(AZ213="","",VLOOKUP(AZ213,'シフト記号表（従来型・ユニット型共通）'!$C$6:$L$47,10,FALSE))</f>
        <v/>
      </c>
      <c r="BA214" s="159" t="str">
        <f>IF(BA213="","",VLOOKUP(BA213,'シフト記号表（従来型・ユニット型共通）'!$C$6:$L$47,10,FALSE))</f>
        <v/>
      </c>
      <c r="BB214" s="1032">
        <f>IF($BE$3="４週",SUM(W214:AX214),IF($BE$3="暦月",SUM(W214:BA214),""))</f>
        <v>0</v>
      </c>
      <c r="BC214" s="1033"/>
      <c r="BD214" s="1034">
        <f>IF($BE$3="４週",BB214/4,IF($BE$3="暦月",(BB214/($BE$8/7)),""))</f>
        <v>0</v>
      </c>
      <c r="BE214" s="1033"/>
      <c r="BF214" s="1029"/>
      <c r="BG214" s="1030"/>
      <c r="BH214" s="1030"/>
      <c r="BI214" s="1030"/>
      <c r="BJ214" s="1031"/>
    </row>
    <row r="215" spans="2:62" ht="20.25" customHeight="1" x14ac:dyDescent="0.15">
      <c r="B215" s="1007">
        <f>B213+1</f>
        <v>100</v>
      </c>
      <c r="C215" s="1017"/>
      <c r="D215" s="1018"/>
      <c r="E215" s="161"/>
      <c r="F215" s="162"/>
      <c r="G215" s="161"/>
      <c r="H215" s="162"/>
      <c r="I215" s="1021"/>
      <c r="J215" s="1022"/>
      <c r="K215" s="1025"/>
      <c r="L215" s="1026"/>
      <c r="M215" s="1026"/>
      <c r="N215" s="1018"/>
      <c r="O215" s="986"/>
      <c r="P215" s="987"/>
      <c r="Q215" s="987"/>
      <c r="R215" s="987"/>
      <c r="S215" s="988"/>
      <c r="T215" s="163" t="s">
        <v>192</v>
      </c>
      <c r="U215" s="164"/>
      <c r="V215" s="165"/>
      <c r="W215" s="166"/>
      <c r="X215" s="167"/>
      <c r="Y215" s="167"/>
      <c r="Z215" s="167"/>
      <c r="AA215" s="167"/>
      <c r="AB215" s="167"/>
      <c r="AC215" s="168"/>
      <c r="AD215" s="166"/>
      <c r="AE215" s="167"/>
      <c r="AF215" s="167"/>
      <c r="AG215" s="167"/>
      <c r="AH215" s="167"/>
      <c r="AI215" s="167"/>
      <c r="AJ215" s="168"/>
      <c r="AK215" s="166"/>
      <c r="AL215" s="167"/>
      <c r="AM215" s="167"/>
      <c r="AN215" s="167"/>
      <c r="AO215" s="167"/>
      <c r="AP215" s="167"/>
      <c r="AQ215" s="168"/>
      <c r="AR215" s="166"/>
      <c r="AS215" s="167"/>
      <c r="AT215" s="167"/>
      <c r="AU215" s="167"/>
      <c r="AV215" s="167"/>
      <c r="AW215" s="167"/>
      <c r="AX215" s="168"/>
      <c r="AY215" s="166"/>
      <c r="AZ215" s="167"/>
      <c r="BA215" s="169"/>
      <c r="BB215" s="992"/>
      <c r="BC215" s="993"/>
      <c r="BD215" s="994"/>
      <c r="BE215" s="995"/>
      <c r="BF215" s="996"/>
      <c r="BG215" s="997"/>
      <c r="BH215" s="997"/>
      <c r="BI215" s="997"/>
      <c r="BJ215" s="998"/>
    </row>
    <row r="216" spans="2:62" ht="20.25" customHeight="1" thickBot="1" x14ac:dyDescent="0.2">
      <c r="B216" s="1008"/>
      <c r="C216" s="1019"/>
      <c r="D216" s="1020"/>
      <c r="E216" s="180"/>
      <c r="F216" s="181">
        <f>C215</f>
        <v>0</v>
      </c>
      <c r="G216" s="180"/>
      <c r="H216" s="181">
        <f>I215</f>
        <v>0</v>
      </c>
      <c r="I216" s="1023"/>
      <c r="J216" s="1024"/>
      <c r="K216" s="1027"/>
      <c r="L216" s="1028"/>
      <c r="M216" s="1028"/>
      <c r="N216" s="1020"/>
      <c r="O216" s="989"/>
      <c r="P216" s="990"/>
      <c r="Q216" s="990"/>
      <c r="R216" s="990"/>
      <c r="S216" s="991"/>
      <c r="T216" s="182" t="s">
        <v>195</v>
      </c>
      <c r="U216" s="183"/>
      <c r="V216" s="184"/>
      <c r="W216" s="185" t="str">
        <f>IF(W215="","",VLOOKUP(W215,'シフト記号表（従来型・ユニット型共通）'!$C$6:$L$47,10,FALSE))</f>
        <v/>
      </c>
      <c r="X216" s="186" t="str">
        <f>IF(X215="","",VLOOKUP(X215,'シフト記号表（従来型・ユニット型共通）'!$C$6:$L$47,10,FALSE))</f>
        <v/>
      </c>
      <c r="Y216" s="186" t="str">
        <f>IF(Y215="","",VLOOKUP(Y215,'シフト記号表（従来型・ユニット型共通）'!$C$6:$L$47,10,FALSE))</f>
        <v/>
      </c>
      <c r="Z216" s="186" t="str">
        <f>IF(Z215="","",VLOOKUP(Z215,'シフト記号表（従来型・ユニット型共通）'!$C$6:$L$47,10,FALSE))</f>
        <v/>
      </c>
      <c r="AA216" s="186" t="str">
        <f>IF(AA215="","",VLOOKUP(AA215,'シフト記号表（従来型・ユニット型共通）'!$C$6:$L$47,10,FALSE))</f>
        <v/>
      </c>
      <c r="AB216" s="186" t="str">
        <f>IF(AB215="","",VLOOKUP(AB215,'シフト記号表（従来型・ユニット型共通）'!$C$6:$L$47,10,FALSE))</f>
        <v/>
      </c>
      <c r="AC216" s="187" t="str">
        <f>IF(AC215="","",VLOOKUP(AC215,'シフト記号表（従来型・ユニット型共通）'!$C$6:$L$47,10,FALSE))</f>
        <v/>
      </c>
      <c r="AD216" s="185" t="str">
        <f>IF(AD215="","",VLOOKUP(AD215,'シフト記号表（従来型・ユニット型共通）'!$C$6:$L$47,10,FALSE))</f>
        <v/>
      </c>
      <c r="AE216" s="186" t="str">
        <f>IF(AE215="","",VLOOKUP(AE215,'シフト記号表（従来型・ユニット型共通）'!$C$6:$L$47,10,FALSE))</f>
        <v/>
      </c>
      <c r="AF216" s="186" t="str">
        <f>IF(AF215="","",VLOOKUP(AF215,'シフト記号表（従来型・ユニット型共通）'!$C$6:$L$47,10,FALSE))</f>
        <v/>
      </c>
      <c r="AG216" s="186" t="str">
        <f>IF(AG215="","",VLOOKUP(AG215,'シフト記号表（従来型・ユニット型共通）'!$C$6:$L$47,10,FALSE))</f>
        <v/>
      </c>
      <c r="AH216" s="186" t="str">
        <f>IF(AH215="","",VLOOKUP(AH215,'シフト記号表（従来型・ユニット型共通）'!$C$6:$L$47,10,FALSE))</f>
        <v/>
      </c>
      <c r="AI216" s="186" t="str">
        <f>IF(AI215="","",VLOOKUP(AI215,'シフト記号表（従来型・ユニット型共通）'!$C$6:$L$47,10,FALSE))</f>
        <v/>
      </c>
      <c r="AJ216" s="187" t="str">
        <f>IF(AJ215="","",VLOOKUP(AJ215,'シフト記号表（従来型・ユニット型共通）'!$C$6:$L$47,10,FALSE))</f>
        <v/>
      </c>
      <c r="AK216" s="185" t="str">
        <f>IF(AK215="","",VLOOKUP(AK215,'シフト記号表（従来型・ユニット型共通）'!$C$6:$L$47,10,FALSE))</f>
        <v/>
      </c>
      <c r="AL216" s="186" t="str">
        <f>IF(AL215="","",VLOOKUP(AL215,'シフト記号表（従来型・ユニット型共通）'!$C$6:$L$47,10,FALSE))</f>
        <v/>
      </c>
      <c r="AM216" s="186" t="str">
        <f>IF(AM215="","",VLOOKUP(AM215,'シフト記号表（従来型・ユニット型共通）'!$C$6:$L$47,10,FALSE))</f>
        <v/>
      </c>
      <c r="AN216" s="186" t="str">
        <f>IF(AN215="","",VLOOKUP(AN215,'シフト記号表（従来型・ユニット型共通）'!$C$6:$L$47,10,FALSE))</f>
        <v/>
      </c>
      <c r="AO216" s="186" t="str">
        <f>IF(AO215="","",VLOOKUP(AO215,'シフト記号表（従来型・ユニット型共通）'!$C$6:$L$47,10,FALSE))</f>
        <v/>
      </c>
      <c r="AP216" s="186" t="str">
        <f>IF(AP215="","",VLOOKUP(AP215,'シフト記号表（従来型・ユニット型共通）'!$C$6:$L$47,10,FALSE))</f>
        <v/>
      </c>
      <c r="AQ216" s="187" t="str">
        <f>IF(AQ215="","",VLOOKUP(AQ215,'シフト記号表（従来型・ユニット型共通）'!$C$6:$L$47,10,FALSE))</f>
        <v/>
      </c>
      <c r="AR216" s="185" t="str">
        <f>IF(AR215="","",VLOOKUP(AR215,'シフト記号表（従来型・ユニット型共通）'!$C$6:$L$47,10,FALSE))</f>
        <v/>
      </c>
      <c r="AS216" s="186" t="str">
        <f>IF(AS215="","",VLOOKUP(AS215,'シフト記号表（従来型・ユニット型共通）'!$C$6:$L$47,10,FALSE))</f>
        <v/>
      </c>
      <c r="AT216" s="186" t="str">
        <f>IF(AT215="","",VLOOKUP(AT215,'シフト記号表（従来型・ユニット型共通）'!$C$6:$L$47,10,FALSE))</f>
        <v/>
      </c>
      <c r="AU216" s="186" t="str">
        <f>IF(AU215="","",VLOOKUP(AU215,'シフト記号表（従来型・ユニット型共通）'!$C$6:$L$47,10,FALSE))</f>
        <v/>
      </c>
      <c r="AV216" s="186" t="str">
        <f>IF(AV215="","",VLOOKUP(AV215,'シフト記号表（従来型・ユニット型共通）'!$C$6:$L$47,10,FALSE))</f>
        <v/>
      </c>
      <c r="AW216" s="186" t="str">
        <f>IF(AW215="","",VLOOKUP(AW215,'シフト記号表（従来型・ユニット型共通）'!$C$6:$L$47,10,FALSE))</f>
        <v/>
      </c>
      <c r="AX216" s="187" t="str">
        <f>IF(AX215="","",VLOOKUP(AX215,'シフト記号表（従来型・ユニット型共通）'!$C$6:$L$47,10,FALSE))</f>
        <v/>
      </c>
      <c r="AY216" s="185" t="str">
        <f>IF(AY215="","",VLOOKUP(AY215,'シフト記号表（従来型・ユニット型共通）'!$C$6:$L$47,10,FALSE))</f>
        <v/>
      </c>
      <c r="AZ216" s="186" t="str">
        <f>IF(AZ215="","",VLOOKUP(AZ215,'シフト記号表（従来型・ユニット型共通）'!$C$6:$L$47,10,FALSE))</f>
        <v/>
      </c>
      <c r="BA216" s="186" t="str">
        <f>IF(BA215="","",VLOOKUP(BA215,'シフト記号表（従来型・ユニット型共通）'!$C$6:$L$47,10,FALSE))</f>
        <v/>
      </c>
      <c r="BB216" s="1002">
        <f>IF($BE$3="４週",SUM(W216:AX216),IF($BE$3="暦月",SUM(W216:BA216),""))</f>
        <v>0</v>
      </c>
      <c r="BC216" s="1003"/>
      <c r="BD216" s="1004">
        <f>IF($BE$3="４週",BB216/4,IF($BE$3="暦月",(BB216/($BE$8/7)),""))</f>
        <v>0</v>
      </c>
      <c r="BE216" s="1003"/>
      <c r="BF216" s="999"/>
      <c r="BG216" s="1000"/>
      <c r="BH216" s="1000"/>
      <c r="BI216" s="1000"/>
      <c r="BJ216" s="1001"/>
    </row>
    <row r="217" spans="2:62" ht="20.25" customHeight="1" x14ac:dyDescent="0.15">
      <c r="B217" s="189"/>
      <c r="C217" s="190"/>
      <c r="D217" s="190"/>
      <c r="E217" s="190"/>
      <c r="F217" s="190"/>
      <c r="G217" s="190"/>
      <c r="H217" s="190"/>
      <c r="I217" s="191"/>
      <c r="J217" s="191"/>
      <c r="K217" s="190"/>
      <c r="L217" s="190"/>
      <c r="M217" s="190"/>
      <c r="N217" s="190"/>
      <c r="O217" s="192"/>
      <c r="P217" s="192"/>
      <c r="Q217" s="192"/>
      <c r="R217" s="193"/>
      <c r="S217" s="193"/>
      <c r="T217" s="193"/>
      <c r="U217" s="194"/>
      <c r="V217" s="195"/>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7"/>
      <c r="BE217" s="197"/>
      <c r="BF217" s="192"/>
      <c r="BG217" s="192"/>
      <c r="BH217" s="192"/>
      <c r="BI217" s="192"/>
      <c r="BJ217" s="192"/>
    </row>
    <row r="218" spans="2:62" ht="20.25" customHeight="1" x14ac:dyDescent="0.15">
      <c r="B218" s="189"/>
      <c r="C218" s="190"/>
      <c r="D218" s="190"/>
      <c r="E218" s="190"/>
      <c r="F218" s="190"/>
      <c r="G218" s="190"/>
      <c r="H218" s="190"/>
      <c r="I218" s="198"/>
      <c r="J218" s="116" t="s">
        <v>348</v>
      </c>
      <c r="K218" s="116"/>
      <c r="L218" s="116"/>
      <c r="M218" s="116"/>
      <c r="N218" s="116"/>
      <c r="O218" s="116"/>
      <c r="P218" s="116"/>
      <c r="Q218" s="116"/>
      <c r="R218" s="116"/>
      <c r="S218" s="116"/>
      <c r="T218" s="121"/>
      <c r="U218" s="116"/>
      <c r="V218" s="116"/>
      <c r="W218" s="116"/>
      <c r="X218" s="116"/>
      <c r="Y218" s="116"/>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200"/>
      <c r="BE218" s="197"/>
      <c r="BF218" s="192"/>
      <c r="BG218" s="192"/>
      <c r="BH218" s="192"/>
      <c r="BI218" s="192"/>
      <c r="BJ218" s="192"/>
    </row>
    <row r="219" spans="2:62" ht="20.25" customHeight="1" x14ac:dyDescent="0.15">
      <c r="B219" s="189"/>
      <c r="C219" s="190"/>
      <c r="D219" s="190"/>
      <c r="E219" s="190"/>
      <c r="F219" s="190"/>
      <c r="G219" s="190"/>
      <c r="H219" s="190"/>
      <c r="I219" s="198"/>
      <c r="J219" s="116"/>
      <c r="K219" s="116" t="s">
        <v>255</v>
      </c>
      <c r="L219" s="116"/>
      <c r="M219" s="116"/>
      <c r="N219" s="116"/>
      <c r="O219" s="116"/>
      <c r="P219" s="116"/>
      <c r="Q219" s="116"/>
      <c r="R219" s="116"/>
      <c r="S219" s="116"/>
      <c r="T219" s="121"/>
      <c r="U219" s="116"/>
      <c r="V219" s="116"/>
      <c r="W219" s="116"/>
      <c r="X219" s="116"/>
      <c r="Y219" s="116"/>
      <c r="Z219" s="199"/>
      <c r="AA219" s="116" t="s">
        <v>256</v>
      </c>
      <c r="AB219" s="116"/>
      <c r="AC219" s="116"/>
      <c r="AD219" s="116"/>
      <c r="AE219" s="116"/>
      <c r="AF219" s="116"/>
      <c r="AG219" s="116"/>
      <c r="AH219" s="116"/>
      <c r="AI219" s="116"/>
      <c r="AJ219" s="121"/>
      <c r="AK219" s="116"/>
      <c r="AL219" s="116"/>
      <c r="AM219" s="116"/>
      <c r="AN219" s="116"/>
      <c r="AO219" s="199"/>
      <c r="AP219" s="199"/>
      <c r="AQ219" s="116" t="s">
        <v>257</v>
      </c>
      <c r="AR219" s="199"/>
      <c r="AS219" s="199"/>
      <c r="AT219" s="199"/>
      <c r="AU219" s="199"/>
      <c r="AV219" s="199"/>
      <c r="AW219" s="199"/>
      <c r="AX219" s="199"/>
      <c r="AY219" s="199"/>
      <c r="AZ219" s="199"/>
      <c r="BA219" s="199"/>
      <c r="BB219" s="199"/>
      <c r="BC219" s="199"/>
      <c r="BD219" s="200"/>
      <c r="BE219" s="197"/>
      <c r="BF219" s="1005"/>
      <c r="BG219" s="1005"/>
      <c r="BH219" s="1005"/>
      <c r="BI219" s="1005"/>
      <c r="BJ219" s="192"/>
    </row>
    <row r="220" spans="2:62" ht="20.25" customHeight="1" x14ac:dyDescent="0.15">
      <c r="B220" s="189"/>
      <c r="C220" s="190"/>
      <c r="D220" s="190"/>
      <c r="E220" s="190"/>
      <c r="F220" s="190"/>
      <c r="G220" s="190"/>
      <c r="H220" s="190"/>
      <c r="I220" s="198"/>
      <c r="J220" s="116"/>
      <c r="K220" s="961" t="s">
        <v>258</v>
      </c>
      <c r="L220" s="961"/>
      <c r="M220" s="961" t="s">
        <v>259</v>
      </c>
      <c r="N220" s="961"/>
      <c r="O220" s="961"/>
      <c r="P220" s="961"/>
      <c r="Q220" s="116"/>
      <c r="R220" s="983" t="s">
        <v>260</v>
      </c>
      <c r="S220" s="983"/>
      <c r="T220" s="983"/>
      <c r="U220" s="983"/>
      <c r="V220" s="116"/>
      <c r="W220" s="201" t="s">
        <v>261</v>
      </c>
      <c r="X220" s="201"/>
      <c r="Y220" s="116"/>
      <c r="Z220" s="199"/>
      <c r="AA220" s="961" t="s">
        <v>258</v>
      </c>
      <c r="AB220" s="961"/>
      <c r="AC220" s="961" t="s">
        <v>259</v>
      </c>
      <c r="AD220" s="961"/>
      <c r="AE220" s="961"/>
      <c r="AF220" s="961"/>
      <c r="AG220" s="116"/>
      <c r="AH220" s="983" t="s">
        <v>260</v>
      </c>
      <c r="AI220" s="983"/>
      <c r="AJ220" s="983"/>
      <c r="AK220" s="983"/>
      <c r="AL220" s="116"/>
      <c r="AM220" s="201" t="s">
        <v>261</v>
      </c>
      <c r="AN220" s="201"/>
      <c r="AO220" s="199"/>
      <c r="AP220" s="199"/>
      <c r="AQ220" s="199"/>
      <c r="AR220" s="199"/>
      <c r="AS220" s="199"/>
      <c r="AT220" s="199"/>
      <c r="AU220" s="199"/>
      <c r="AV220" s="199"/>
      <c r="AW220" s="199"/>
      <c r="AX220" s="199"/>
      <c r="AY220" s="199"/>
      <c r="AZ220" s="199"/>
      <c r="BA220" s="199"/>
      <c r="BB220" s="199"/>
      <c r="BC220" s="199"/>
      <c r="BD220" s="200"/>
      <c r="BE220" s="197"/>
      <c r="BF220" s="984"/>
      <c r="BG220" s="984"/>
      <c r="BH220" s="984"/>
      <c r="BI220" s="984"/>
      <c r="BJ220" s="192"/>
    </row>
    <row r="221" spans="2:62" ht="20.25" customHeight="1" x14ac:dyDescent="0.15">
      <c r="B221" s="189"/>
      <c r="C221" s="190"/>
      <c r="D221" s="190"/>
      <c r="E221" s="190"/>
      <c r="F221" s="190"/>
      <c r="G221" s="190"/>
      <c r="H221" s="190"/>
      <c r="I221" s="198"/>
      <c r="J221" s="116"/>
      <c r="K221" s="962"/>
      <c r="L221" s="962"/>
      <c r="M221" s="962" t="s">
        <v>262</v>
      </c>
      <c r="N221" s="962"/>
      <c r="O221" s="962" t="s">
        <v>263</v>
      </c>
      <c r="P221" s="962"/>
      <c r="Q221" s="116"/>
      <c r="R221" s="962" t="s">
        <v>262</v>
      </c>
      <c r="S221" s="962"/>
      <c r="T221" s="962" t="s">
        <v>263</v>
      </c>
      <c r="U221" s="962"/>
      <c r="V221" s="116"/>
      <c r="W221" s="201" t="s">
        <v>264</v>
      </c>
      <c r="X221" s="201"/>
      <c r="Y221" s="116"/>
      <c r="Z221" s="199"/>
      <c r="AA221" s="962"/>
      <c r="AB221" s="962"/>
      <c r="AC221" s="962" t="s">
        <v>262</v>
      </c>
      <c r="AD221" s="962"/>
      <c r="AE221" s="962" t="s">
        <v>263</v>
      </c>
      <c r="AF221" s="962"/>
      <c r="AG221" s="116"/>
      <c r="AH221" s="962" t="s">
        <v>262</v>
      </c>
      <c r="AI221" s="962"/>
      <c r="AJ221" s="962" t="s">
        <v>263</v>
      </c>
      <c r="AK221" s="962"/>
      <c r="AL221" s="116"/>
      <c r="AM221" s="201" t="s">
        <v>264</v>
      </c>
      <c r="AN221" s="201"/>
      <c r="AO221" s="199"/>
      <c r="AP221" s="199"/>
      <c r="AQ221" s="201" t="s">
        <v>216</v>
      </c>
      <c r="AR221" s="201"/>
      <c r="AS221" s="201"/>
      <c r="AT221" s="201"/>
      <c r="AU221" s="116"/>
      <c r="AV221" s="201" t="s">
        <v>223</v>
      </c>
      <c r="AW221" s="201"/>
      <c r="AX221" s="201"/>
      <c r="AY221" s="201"/>
      <c r="AZ221" s="116"/>
      <c r="BA221" s="962" t="s">
        <v>265</v>
      </c>
      <c r="BB221" s="962"/>
      <c r="BC221" s="962"/>
      <c r="BD221" s="962"/>
      <c r="BE221" s="197"/>
      <c r="BF221" s="985"/>
      <c r="BG221" s="985"/>
      <c r="BH221" s="985"/>
      <c r="BI221" s="985"/>
      <c r="BJ221" s="192"/>
    </row>
    <row r="222" spans="2:62" ht="20.25" customHeight="1" x14ac:dyDescent="0.15">
      <c r="B222" s="189"/>
      <c r="C222" s="190"/>
      <c r="D222" s="190"/>
      <c r="E222" s="190"/>
      <c r="F222" s="190"/>
      <c r="G222" s="190"/>
      <c r="H222" s="190"/>
      <c r="I222" s="198"/>
      <c r="J222" s="116"/>
      <c r="K222" s="963" t="s">
        <v>266</v>
      </c>
      <c r="L222" s="963"/>
      <c r="M222" s="975">
        <f>SUMIFS($BB$17:$BB$216,$F$17:$F$216,"看護職員",$H$17:$H$216,"A")</f>
        <v>0</v>
      </c>
      <c r="N222" s="975"/>
      <c r="O222" s="976">
        <f>SUMIFS($BD$17:$BD$216,$F$17:$F$216,"看護職員",$H$17:$H$216,"A")</f>
        <v>0</v>
      </c>
      <c r="P222" s="976"/>
      <c r="Q222" s="202"/>
      <c r="R222" s="979">
        <v>0</v>
      </c>
      <c r="S222" s="979"/>
      <c r="T222" s="979">
        <v>0</v>
      </c>
      <c r="U222" s="979"/>
      <c r="V222" s="202"/>
      <c r="W222" s="981">
        <v>0</v>
      </c>
      <c r="X222" s="982"/>
      <c r="Y222" s="116"/>
      <c r="Z222" s="199"/>
      <c r="AA222" s="963" t="s">
        <v>266</v>
      </c>
      <c r="AB222" s="963"/>
      <c r="AC222" s="975">
        <f>SUMIFS($BB$17:$BB$216,$F$17:$F$216,"介護職員",$H$17:$H$216,"A")</f>
        <v>0</v>
      </c>
      <c r="AD222" s="975"/>
      <c r="AE222" s="976">
        <f>SUMIFS($BD$17:$BD$216,$F$17:$F$216,"介護職員",$H$17:$H$216,"A")</f>
        <v>0</v>
      </c>
      <c r="AF222" s="976"/>
      <c r="AG222" s="202"/>
      <c r="AH222" s="979">
        <v>0</v>
      </c>
      <c r="AI222" s="979"/>
      <c r="AJ222" s="979">
        <v>0</v>
      </c>
      <c r="AK222" s="979"/>
      <c r="AL222" s="202"/>
      <c r="AM222" s="981">
        <v>0</v>
      </c>
      <c r="AN222" s="982"/>
      <c r="AO222" s="199"/>
      <c r="AP222" s="199"/>
      <c r="AQ222" s="1006">
        <f>U236</f>
        <v>0</v>
      </c>
      <c r="AR222" s="963"/>
      <c r="AS222" s="963"/>
      <c r="AT222" s="963"/>
      <c r="AU222" s="203" t="s">
        <v>267</v>
      </c>
      <c r="AV222" s="1006">
        <f>AK236</f>
        <v>0</v>
      </c>
      <c r="AW222" s="963"/>
      <c r="AX222" s="963"/>
      <c r="AY222" s="963"/>
      <c r="AZ222" s="203" t="s">
        <v>268</v>
      </c>
      <c r="BA222" s="965">
        <f>ROUNDDOWN(AQ222+AV222,1)</f>
        <v>0</v>
      </c>
      <c r="BB222" s="965"/>
      <c r="BC222" s="965"/>
      <c r="BD222" s="965"/>
      <c r="BE222" s="197"/>
      <c r="BF222" s="204"/>
      <c r="BG222" s="204"/>
      <c r="BH222" s="204"/>
      <c r="BI222" s="204"/>
      <c r="BJ222" s="192"/>
    </row>
    <row r="223" spans="2:62" ht="20.25" customHeight="1" x14ac:dyDescent="0.15">
      <c r="B223" s="189"/>
      <c r="C223" s="190"/>
      <c r="D223" s="190"/>
      <c r="E223" s="190"/>
      <c r="F223" s="190"/>
      <c r="G223" s="190"/>
      <c r="H223" s="190"/>
      <c r="I223" s="198"/>
      <c r="J223" s="116"/>
      <c r="K223" s="963" t="s">
        <v>269</v>
      </c>
      <c r="L223" s="963"/>
      <c r="M223" s="975">
        <f>SUMIFS($BB$17:$BB$216,$F$17:$F$216,"看護職員",$H$17:$H$216,"B")</f>
        <v>0</v>
      </c>
      <c r="N223" s="975"/>
      <c r="O223" s="976">
        <f>SUMIFS($BD$17:$BD$216,$F$17:$F$216,"看護職員",$H$17:$H$216,"B")</f>
        <v>0</v>
      </c>
      <c r="P223" s="976"/>
      <c r="Q223" s="202"/>
      <c r="R223" s="979">
        <v>0</v>
      </c>
      <c r="S223" s="979"/>
      <c r="T223" s="979">
        <v>0</v>
      </c>
      <c r="U223" s="979"/>
      <c r="V223" s="202"/>
      <c r="W223" s="981">
        <v>0</v>
      </c>
      <c r="X223" s="982"/>
      <c r="Y223" s="116"/>
      <c r="Z223" s="199"/>
      <c r="AA223" s="963" t="s">
        <v>269</v>
      </c>
      <c r="AB223" s="963"/>
      <c r="AC223" s="975">
        <f>SUMIFS($BB$17:$BB$216,$F$17:$F$216,"介護職員",$H$17:$H$216,"B")</f>
        <v>0</v>
      </c>
      <c r="AD223" s="975"/>
      <c r="AE223" s="976">
        <f>SUMIFS($BD$17:$BD$216,$F$17:$F$216,"介護職員",$H$17:$H$216,"B")</f>
        <v>0</v>
      </c>
      <c r="AF223" s="976"/>
      <c r="AG223" s="202"/>
      <c r="AH223" s="979">
        <v>0</v>
      </c>
      <c r="AI223" s="979"/>
      <c r="AJ223" s="979">
        <v>0</v>
      </c>
      <c r="AK223" s="979"/>
      <c r="AL223" s="202"/>
      <c r="AM223" s="981">
        <v>0</v>
      </c>
      <c r="AN223" s="982"/>
      <c r="AO223" s="199"/>
      <c r="AP223" s="199"/>
      <c r="AQ223" s="199"/>
      <c r="AR223" s="199"/>
      <c r="AS223" s="199"/>
      <c r="AT223" s="199"/>
      <c r="AU223" s="199"/>
      <c r="AV223" s="199"/>
      <c r="AW223" s="199"/>
      <c r="AX223" s="199"/>
      <c r="AY223" s="199"/>
      <c r="AZ223" s="199"/>
      <c r="BA223" s="199"/>
      <c r="BB223" s="199"/>
      <c r="BC223" s="199"/>
      <c r="BD223" s="200"/>
      <c r="BE223" s="197"/>
      <c r="BF223" s="192"/>
      <c r="BG223" s="192"/>
      <c r="BH223" s="192"/>
      <c r="BI223" s="192"/>
      <c r="BJ223" s="192"/>
    </row>
    <row r="224" spans="2:62" ht="20.25" customHeight="1" x14ac:dyDescent="0.15">
      <c r="B224" s="189"/>
      <c r="C224" s="190"/>
      <c r="D224" s="190"/>
      <c r="E224" s="190"/>
      <c r="F224" s="190"/>
      <c r="G224" s="190"/>
      <c r="H224" s="190"/>
      <c r="I224" s="198"/>
      <c r="J224" s="116"/>
      <c r="K224" s="963" t="s">
        <v>270</v>
      </c>
      <c r="L224" s="963"/>
      <c r="M224" s="975">
        <f>SUMIFS($BB$17:$BB$216,$F$17:$F$216,"看護職員",$H$17:$H$216,"C")</f>
        <v>0</v>
      </c>
      <c r="N224" s="975"/>
      <c r="O224" s="976">
        <f>SUMIFS($BD$17:$BD$216,$F$17:$F$216,"看護職員",$H$17:$H$216,"C")</f>
        <v>0</v>
      </c>
      <c r="P224" s="976"/>
      <c r="Q224" s="202"/>
      <c r="R224" s="979">
        <v>0</v>
      </c>
      <c r="S224" s="979"/>
      <c r="T224" s="980">
        <v>0</v>
      </c>
      <c r="U224" s="980"/>
      <c r="V224" s="202"/>
      <c r="W224" s="973" t="s">
        <v>271</v>
      </c>
      <c r="X224" s="974"/>
      <c r="Y224" s="116"/>
      <c r="Z224" s="199"/>
      <c r="AA224" s="963" t="s">
        <v>270</v>
      </c>
      <c r="AB224" s="963"/>
      <c r="AC224" s="975">
        <f>SUMIFS($BB$17:$BB$216,$F$17:$F$216,"介護職員",$H$17:$H$216,"C")</f>
        <v>0</v>
      </c>
      <c r="AD224" s="975"/>
      <c r="AE224" s="976">
        <f>SUMIFS($BD$17:$BD$216,$F$17:$F$216,"介護職員",$H$17:$H$216,"C")</f>
        <v>0</v>
      </c>
      <c r="AF224" s="976"/>
      <c r="AG224" s="202"/>
      <c r="AH224" s="979">
        <v>0</v>
      </c>
      <c r="AI224" s="979"/>
      <c r="AJ224" s="980">
        <v>0</v>
      </c>
      <c r="AK224" s="980"/>
      <c r="AL224" s="202"/>
      <c r="AM224" s="973" t="s">
        <v>271</v>
      </c>
      <c r="AN224" s="974"/>
      <c r="AO224" s="199"/>
      <c r="AP224" s="199"/>
      <c r="AQ224" s="199"/>
      <c r="AR224" s="199"/>
      <c r="AS224" s="199"/>
      <c r="AT224" s="199"/>
      <c r="AU224" s="199"/>
      <c r="AV224" s="199"/>
      <c r="AW224" s="199"/>
      <c r="AX224" s="199"/>
      <c r="AY224" s="199"/>
      <c r="AZ224" s="199"/>
      <c r="BA224" s="199"/>
      <c r="BB224" s="199"/>
      <c r="BC224" s="199"/>
      <c r="BD224" s="200"/>
      <c r="BE224" s="197"/>
      <c r="BF224" s="192"/>
      <c r="BG224" s="192"/>
      <c r="BH224" s="192"/>
      <c r="BI224" s="192"/>
      <c r="BJ224" s="192"/>
    </row>
    <row r="225" spans="2:62" ht="20.25" customHeight="1" x14ac:dyDescent="0.15">
      <c r="B225" s="189"/>
      <c r="C225" s="190"/>
      <c r="D225" s="190"/>
      <c r="E225" s="190"/>
      <c r="F225" s="190"/>
      <c r="G225" s="190"/>
      <c r="H225" s="190"/>
      <c r="I225" s="198"/>
      <c r="J225" s="116"/>
      <c r="K225" s="963" t="s">
        <v>272</v>
      </c>
      <c r="L225" s="963"/>
      <c r="M225" s="975">
        <f>SUMIFS($BB$17:$BB$216,$F$17:$F$216,"看護職員",$H$17:$H$216,"D")</f>
        <v>0</v>
      </c>
      <c r="N225" s="975"/>
      <c r="O225" s="976">
        <f>SUMIFS($BD$17:$BD$216,$F$17:$F$216,"看護職員",$H$17:$H$216,"D")</f>
        <v>0</v>
      </c>
      <c r="P225" s="976"/>
      <c r="Q225" s="202"/>
      <c r="R225" s="979">
        <v>0</v>
      </c>
      <c r="S225" s="979"/>
      <c r="T225" s="980">
        <v>0</v>
      </c>
      <c r="U225" s="980"/>
      <c r="V225" s="202"/>
      <c r="W225" s="973" t="s">
        <v>271</v>
      </c>
      <c r="X225" s="974"/>
      <c r="Y225" s="116"/>
      <c r="Z225" s="199"/>
      <c r="AA225" s="963" t="s">
        <v>272</v>
      </c>
      <c r="AB225" s="963"/>
      <c r="AC225" s="975">
        <f>SUMIFS($BB$17:$BB$216,$F$17:$F$216,"介護職員",$H$17:$H$216,"D")</f>
        <v>0</v>
      </c>
      <c r="AD225" s="975"/>
      <c r="AE225" s="976">
        <f>SUMIFS($BD$17:$BD$216,$F$17:$F$216,"介護職員",$H$17:$H$216,"D")</f>
        <v>0</v>
      </c>
      <c r="AF225" s="976"/>
      <c r="AG225" s="202"/>
      <c r="AH225" s="979">
        <v>0</v>
      </c>
      <c r="AI225" s="979"/>
      <c r="AJ225" s="980">
        <v>0</v>
      </c>
      <c r="AK225" s="980"/>
      <c r="AL225" s="202"/>
      <c r="AM225" s="973" t="s">
        <v>271</v>
      </c>
      <c r="AN225" s="974"/>
      <c r="AO225" s="199"/>
      <c r="AP225" s="199"/>
      <c r="AQ225" s="116" t="s">
        <v>273</v>
      </c>
      <c r="AR225" s="116"/>
      <c r="AS225" s="116"/>
      <c r="AT225" s="116"/>
      <c r="AU225" s="116"/>
      <c r="AV225" s="116"/>
      <c r="AW225" s="199"/>
      <c r="AX225" s="199"/>
      <c r="AY225" s="199"/>
      <c r="AZ225" s="199"/>
      <c r="BA225" s="199"/>
      <c r="BB225" s="199"/>
      <c r="BC225" s="199"/>
      <c r="BD225" s="200"/>
      <c r="BE225" s="197"/>
      <c r="BF225" s="192"/>
      <c r="BG225" s="192"/>
      <c r="BH225" s="192"/>
      <c r="BI225" s="192"/>
      <c r="BJ225" s="192"/>
    </row>
    <row r="226" spans="2:62" ht="20.25" customHeight="1" x14ac:dyDescent="0.15">
      <c r="B226" s="189"/>
      <c r="C226" s="190"/>
      <c r="D226" s="190"/>
      <c r="E226" s="190"/>
      <c r="F226" s="190"/>
      <c r="G226" s="190"/>
      <c r="H226" s="190"/>
      <c r="I226" s="198"/>
      <c r="J226" s="116"/>
      <c r="K226" s="963" t="s">
        <v>265</v>
      </c>
      <c r="L226" s="963"/>
      <c r="M226" s="975">
        <f>SUM(M222:N225)</f>
        <v>0</v>
      </c>
      <c r="N226" s="975"/>
      <c r="O226" s="976">
        <f>SUM(O222:P225)</f>
        <v>0</v>
      </c>
      <c r="P226" s="976"/>
      <c r="Q226" s="202"/>
      <c r="R226" s="975">
        <f>SUM(R222:S225)</f>
        <v>0</v>
      </c>
      <c r="S226" s="975"/>
      <c r="T226" s="976">
        <f>SUM(T222:U225)</f>
        <v>0</v>
      </c>
      <c r="U226" s="976"/>
      <c r="V226" s="202"/>
      <c r="W226" s="977">
        <f>SUM(W222:X223)</f>
        <v>0</v>
      </c>
      <c r="X226" s="978"/>
      <c r="Y226" s="116"/>
      <c r="Z226" s="199"/>
      <c r="AA226" s="963" t="s">
        <v>265</v>
      </c>
      <c r="AB226" s="963"/>
      <c r="AC226" s="975">
        <f>SUM(AC222:AD225)</f>
        <v>0</v>
      </c>
      <c r="AD226" s="975"/>
      <c r="AE226" s="976">
        <f>SUM(AE222:AF225)</f>
        <v>0</v>
      </c>
      <c r="AF226" s="976"/>
      <c r="AG226" s="202"/>
      <c r="AH226" s="975">
        <f>SUM(AH222:AI225)</f>
        <v>0</v>
      </c>
      <c r="AI226" s="975"/>
      <c r="AJ226" s="976">
        <f>SUM(AJ222:AK225)</f>
        <v>0</v>
      </c>
      <c r="AK226" s="976"/>
      <c r="AL226" s="202"/>
      <c r="AM226" s="977">
        <f>SUM(AM222:AN223)</f>
        <v>0</v>
      </c>
      <c r="AN226" s="978"/>
      <c r="AO226" s="199"/>
      <c r="AP226" s="199"/>
      <c r="AQ226" s="963" t="s">
        <v>274</v>
      </c>
      <c r="AR226" s="963"/>
      <c r="AS226" s="963" t="s">
        <v>275</v>
      </c>
      <c r="AT226" s="963"/>
      <c r="AU226" s="963"/>
      <c r="AV226" s="963"/>
      <c r="AW226" s="199"/>
      <c r="AX226" s="199"/>
      <c r="AY226" s="199"/>
      <c r="AZ226" s="199"/>
      <c r="BA226" s="199"/>
      <c r="BB226" s="199"/>
      <c r="BC226" s="199"/>
      <c r="BD226" s="200"/>
      <c r="BE226" s="197"/>
      <c r="BF226" s="192"/>
      <c r="BG226" s="192"/>
      <c r="BH226" s="192"/>
      <c r="BI226" s="192"/>
      <c r="BJ226" s="192"/>
    </row>
    <row r="227" spans="2:62" ht="20.25" customHeight="1" x14ac:dyDescent="0.15">
      <c r="B227" s="189"/>
      <c r="C227" s="190"/>
      <c r="D227" s="190"/>
      <c r="E227" s="190"/>
      <c r="F227" s="190"/>
      <c r="G227" s="190"/>
      <c r="H227" s="190"/>
      <c r="I227" s="198"/>
      <c r="J227" s="198"/>
      <c r="K227" s="205"/>
      <c r="L227" s="205"/>
      <c r="M227" s="205"/>
      <c r="N227" s="205"/>
      <c r="O227" s="206"/>
      <c r="P227" s="206"/>
      <c r="Q227" s="206"/>
      <c r="R227" s="207"/>
      <c r="S227" s="207"/>
      <c r="T227" s="207"/>
      <c r="U227" s="207"/>
      <c r="V227" s="208"/>
      <c r="W227" s="199"/>
      <c r="X227" s="199"/>
      <c r="Y227" s="199"/>
      <c r="Z227" s="199"/>
      <c r="AA227" s="205"/>
      <c r="AB227" s="205"/>
      <c r="AC227" s="205"/>
      <c r="AD227" s="205"/>
      <c r="AE227" s="206"/>
      <c r="AF227" s="206"/>
      <c r="AG227" s="206"/>
      <c r="AH227" s="207"/>
      <c r="AI227" s="207"/>
      <c r="AJ227" s="207"/>
      <c r="AK227" s="207"/>
      <c r="AL227" s="208"/>
      <c r="AM227" s="199"/>
      <c r="AN227" s="199"/>
      <c r="AO227" s="199"/>
      <c r="AP227" s="199"/>
      <c r="AQ227" s="963" t="s">
        <v>266</v>
      </c>
      <c r="AR227" s="963"/>
      <c r="AS227" s="963" t="s">
        <v>276</v>
      </c>
      <c r="AT227" s="963"/>
      <c r="AU227" s="963"/>
      <c r="AV227" s="963"/>
      <c r="AW227" s="199"/>
      <c r="AX227" s="199"/>
      <c r="AY227" s="199"/>
      <c r="AZ227" s="199"/>
      <c r="BA227" s="199"/>
      <c r="BB227" s="199"/>
      <c r="BC227" s="199"/>
      <c r="BD227" s="200"/>
      <c r="BE227" s="197"/>
      <c r="BF227" s="192"/>
      <c r="BG227" s="192"/>
      <c r="BH227" s="192"/>
      <c r="BI227" s="192"/>
      <c r="BJ227" s="192"/>
    </row>
    <row r="228" spans="2:62" ht="20.25" customHeight="1" x14ac:dyDescent="0.15">
      <c r="B228" s="189"/>
      <c r="C228" s="190"/>
      <c r="D228" s="190"/>
      <c r="E228" s="190"/>
      <c r="F228" s="190"/>
      <c r="G228" s="190"/>
      <c r="H228" s="190"/>
      <c r="I228" s="198"/>
      <c r="J228" s="198"/>
      <c r="K228" s="121" t="s">
        <v>277</v>
      </c>
      <c r="L228" s="116"/>
      <c r="M228" s="116"/>
      <c r="N228" s="116"/>
      <c r="O228" s="116"/>
      <c r="P228" s="116"/>
      <c r="Q228" s="209" t="s">
        <v>278</v>
      </c>
      <c r="R228" s="969" t="s">
        <v>279</v>
      </c>
      <c r="S228" s="970"/>
      <c r="T228" s="209"/>
      <c r="U228" s="209"/>
      <c r="V228" s="116"/>
      <c r="W228" s="116"/>
      <c r="X228" s="116"/>
      <c r="Y228" s="199"/>
      <c r="Z228" s="199"/>
      <c r="AA228" s="121" t="s">
        <v>277</v>
      </c>
      <c r="AB228" s="116"/>
      <c r="AC228" s="116"/>
      <c r="AD228" s="116"/>
      <c r="AE228" s="116"/>
      <c r="AF228" s="116"/>
      <c r="AG228" s="209" t="s">
        <v>278</v>
      </c>
      <c r="AH228" s="971" t="str">
        <f>R228</f>
        <v>週</v>
      </c>
      <c r="AI228" s="972"/>
      <c r="AJ228" s="209"/>
      <c r="AK228" s="209"/>
      <c r="AL228" s="116"/>
      <c r="AM228" s="116"/>
      <c r="AN228" s="116"/>
      <c r="AO228" s="199"/>
      <c r="AP228" s="199"/>
      <c r="AQ228" s="963" t="s">
        <v>269</v>
      </c>
      <c r="AR228" s="963"/>
      <c r="AS228" s="963" t="s">
        <v>280</v>
      </c>
      <c r="AT228" s="963"/>
      <c r="AU228" s="963"/>
      <c r="AV228" s="963"/>
      <c r="AW228" s="199"/>
      <c r="AX228" s="199"/>
      <c r="AY228" s="199"/>
      <c r="AZ228" s="199"/>
      <c r="BA228" s="199"/>
      <c r="BB228" s="199"/>
      <c r="BC228" s="199"/>
      <c r="BD228" s="200"/>
      <c r="BE228" s="197"/>
      <c r="BF228" s="192"/>
      <c r="BG228" s="192"/>
      <c r="BH228" s="192"/>
      <c r="BI228" s="192"/>
      <c r="BJ228" s="192"/>
    </row>
    <row r="229" spans="2:62" ht="20.25" customHeight="1" x14ac:dyDescent="0.15">
      <c r="B229" s="189"/>
      <c r="C229" s="190"/>
      <c r="D229" s="190"/>
      <c r="E229" s="190"/>
      <c r="F229" s="190"/>
      <c r="G229" s="190"/>
      <c r="H229" s="190"/>
      <c r="I229" s="198"/>
      <c r="J229" s="198"/>
      <c r="K229" s="116" t="s">
        <v>281</v>
      </c>
      <c r="L229" s="116"/>
      <c r="M229" s="116"/>
      <c r="N229" s="116"/>
      <c r="O229" s="116"/>
      <c r="P229" s="116" t="s">
        <v>282</v>
      </c>
      <c r="Q229" s="116"/>
      <c r="R229" s="116"/>
      <c r="S229" s="116"/>
      <c r="T229" s="121"/>
      <c r="U229" s="116"/>
      <c r="V229" s="116"/>
      <c r="W229" s="116"/>
      <c r="X229" s="116"/>
      <c r="Y229" s="199"/>
      <c r="Z229" s="199"/>
      <c r="AA229" s="116" t="s">
        <v>281</v>
      </c>
      <c r="AB229" s="116"/>
      <c r="AC229" s="116"/>
      <c r="AD229" s="116"/>
      <c r="AE229" s="116"/>
      <c r="AF229" s="116" t="s">
        <v>282</v>
      </c>
      <c r="AG229" s="116"/>
      <c r="AH229" s="116"/>
      <c r="AI229" s="116"/>
      <c r="AJ229" s="121"/>
      <c r="AK229" s="116"/>
      <c r="AL229" s="116"/>
      <c r="AM229" s="116"/>
      <c r="AN229" s="116"/>
      <c r="AO229" s="199"/>
      <c r="AP229" s="199"/>
      <c r="AQ229" s="963" t="s">
        <v>270</v>
      </c>
      <c r="AR229" s="963"/>
      <c r="AS229" s="963" t="s">
        <v>283</v>
      </c>
      <c r="AT229" s="963"/>
      <c r="AU229" s="963"/>
      <c r="AV229" s="963"/>
      <c r="AW229" s="199"/>
      <c r="AX229" s="199"/>
      <c r="AY229" s="199"/>
      <c r="AZ229" s="199"/>
      <c r="BA229" s="199"/>
      <c r="BB229" s="199"/>
      <c r="BC229" s="199"/>
      <c r="BD229" s="200"/>
      <c r="BE229" s="197"/>
      <c r="BF229" s="192"/>
      <c r="BG229" s="192"/>
      <c r="BH229" s="192"/>
      <c r="BI229" s="192"/>
      <c r="BJ229" s="192"/>
    </row>
    <row r="230" spans="2:62" ht="20.25" customHeight="1" x14ac:dyDescent="0.15">
      <c r="B230" s="189"/>
      <c r="C230" s="190"/>
      <c r="D230" s="190"/>
      <c r="E230" s="190"/>
      <c r="F230" s="190"/>
      <c r="G230" s="190"/>
      <c r="H230" s="190"/>
      <c r="I230" s="198"/>
      <c r="J230" s="198"/>
      <c r="K230" s="116" t="str">
        <f>IF($R$228="週","対象時間数（週平均）","対象時間数（当月合計）")</f>
        <v>対象時間数（週平均）</v>
      </c>
      <c r="L230" s="116"/>
      <c r="M230" s="116"/>
      <c r="N230" s="116"/>
      <c r="O230" s="116"/>
      <c r="P230" s="116" t="str">
        <f>IF($R$228="週","週に勤務すべき時間数","当月に勤務すべき時間数")</f>
        <v>週に勤務すべき時間数</v>
      </c>
      <c r="Q230" s="116"/>
      <c r="R230" s="116"/>
      <c r="S230" s="116"/>
      <c r="T230" s="121"/>
      <c r="U230" s="116" t="s">
        <v>284</v>
      </c>
      <c r="V230" s="116"/>
      <c r="W230" s="116"/>
      <c r="X230" s="116"/>
      <c r="Y230" s="199"/>
      <c r="Z230" s="199"/>
      <c r="AA230" s="116" t="str">
        <f>IF(AH228="週","対象時間数（週平均）","対象時間数（当月合計）")</f>
        <v>対象時間数（週平均）</v>
      </c>
      <c r="AB230" s="116"/>
      <c r="AC230" s="116"/>
      <c r="AD230" s="116"/>
      <c r="AE230" s="116"/>
      <c r="AF230" s="116" t="str">
        <f>IF($AH$228="週","週に勤務すべき時間数","当月に勤務すべき時間数")</f>
        <v>週に勤務すべき時間数</v>
      </c>
      <c r="AG230" s="116"/>
      <c r="AH230" s="116"/>
      <c r="AI230" s="116"/>
      <c r="AJ230" s="121"/>
      <c r="AK230" s="116" t="s">
        <v>284</v>
      </c>
      <c r="AL230" s="116"/>
      <c r="AM230" s="116"/>
      <c r="AN230" s="116"/>
      <c r="AO230" s="199"/>
      <c r="AP230" s="199"/>
      <c r="AQ230" s="963" t="s">
        <v>272</v>
      </c>
      <c r="AR230" s="963"/>
      <c r="AS230" s="963" t="s">
        <v>285</v>
      </c>
      <c r="AT230" s="963"/>
      <c r="AU230" s="963"/>
      <c r="AV230" s="963"/>
      <c r="AW230" s="199"/>
      <c r="AX230" s="199"/>
      <c r="AY230" s="199"/>
      <c r="AZ230" s="199"/>
      <c r="BA230" s="199"/>
      <c r="BB230" s="199"/>
      <c r="BC230" s="199"/>
      <c r="BD230" s="200"/>
      <c r="BE230" s="197"/>
      <c r="BF230" s="192"/>
      <c r="BG230" s="192"/>
      <c r="BH230" s="192"/>
      <c r="BI230" s="192"/>
      <c r="BJ230" s="192"/>
    </row>
    <row r="231" spans="2:62" ht="20.25" customHeight="1" x14ac:dyDescent="0.15">
      <c r="I231" s="116"/>
      <c r="J231" s="116"/>
      <c r="K231" s="968">
        <f>IF($R$228="週",T226,R226)</f>
        <v>0</v>
      </c>
      <c r="L231" s="968"/>
      <c r="M231" s="968"/>
      <c r="N231" s="968"/>
      <c r="O231" s="203" t="s">
        <v>286</v>
      </c>
      <c r="P231" s="963">
        <f>IF($R$228="週",$BA$6,$BE$6)</f>
        <v>40</v>
      </c>
      <c r="Q231" s="963"/>
      <c r="R231" s="963"/>
      <c r="S231" s="963"/>
      <c r="T231" s="203" t="s">
        <v>268</v>
      </c>
      <c r="U231" s="964">
        <f>ROUNDDOWN(K231/P231,1)</f>
        <v>0</v>
      </c>
      <c r="V231" s="964"/>
      <c r="W231" s="964"/>
      <c r="X231" s="964"/>
      <c r="Y231" s="116"/>
      <c r="Z231" s="116"/>
      <c r="AA231" s="968">
        <f>IF($AH$228="週",AJ226,AH226)</f>
        <v>0</v>
      </c>
      <c r="AB231" s="968"/>
      <c r="AC231" s="968"/>
      <c r="AD231" s="968"/>
      <c r="AE231" s="203" t="s">
        <v>286</v>
      </c>
      <c r="AF231" s="963">
        <f>IF($AH$228="週",$BA$6,$BE$6)</f>
        <v>40</v>
      </c>
      <c r="AG231" s="963"/>
      <c r="AH231" s="963"/>
      <c r="AI231" s="963"/>
      <c r="AJ231" s="203" t="s">
        <v>268</v>
      </c>
      <c r="AK231" s="964">
        <f>ROUNDDOWN(AA231/AF231,1)</f>
        <v>0</v>
      </c>
      <c r="AL231" s="964"/>
      <c r="AM231" s="964"/>
      <c r="AN231" s="964"/>
      <c r="AO231" s="116"/>
      <c r="AP231" s="116"/>
      <c r="AQ231" s="116"/>
      <c r="AR231" s="116"/>
      <c r="AS231" s="116"/>
      <c r="AT231" s="116"/>
      <c r="AU231" s="116"/>
      <c r="AV231" s="116"/>
      <c r="AW231" s="116"/>
      <c r="AX231" s="116"/>
      <c r="AY231" s="116"/>
      <c r="AZ231" s="116"/>
      <c r="BA231" s="116"/>
      <c r="BB231" s="116"/>
      <c r="BC231" s="116"/>
      <c r="BD231" s="116"/>
    </row>
    <row r="232" spans="2:62" ht="20.25" customHeight="1" x14ac:dyDescent="0.15">
      <c r="I232" s="116"/>
      <c r="J232" s="116"/>
      <c r="K232" s="116"/>
      <c r="L232" s="116"/>
      <c r="M232" s="116"/>
      <c r="N232" s="116"/>
      <c r="O232" s="116"/>
      <c r="P232" s="116"/>
      <c r="Q232" s="116"/>
      <c r="R232" s="116"/>
      <c r="S232" s="116"/>
      <c r="T232" s="121"/>
      <c r="U232" s="116" t="s">
        <v>287</v>
      </c>
      <c r="V232" s="116"/>
      <c r="W232" s="116"/>
      <c r="X232" s="116"/>
      <c r="Y232" s="116"/>
      <c r="Z232" s="116"/>
      <c r="AA232" s="116"/>
      <c r="AB232" s="116"/>
      <c r="AC232" s="116"/>
      <c r="AD232" s="116"/>
      <c r="AE232" s="116"/>
      <c r="AF232" s="116"/>
      <c r="AG232" s="116"/>
      <c r="AH232" s="116"/>
      <c r="AI232" s="116"/>
      <c r="AJ232" s="121"/>
      <c r="AK232" s="116" t="s">
        <v>287</v>
      </c>
      <c r="AL232" s="116"/>
      <c r="AM232" s="116"/>
      <c r="AN232" s="116"/>
      <c r="AO232" s="116"/>
      <c r="AP232" s="116"/>
      <c r="AQ232" s="116"/>
      <c r="AR232" s="116"/>
      <c r="AS232" s="116"/>
      <c r="AT232" s="116"/>
      <c r="AU232" s="116"/>
      <c r="AV232" s="116"/>
      <c r="AW232" s="116"/>
      <c r="AX232" s="116"/>
      <c r="AY232" s="116"/>
      <c r="AZ232" s="116"/>
      <c r="BA232" s="116"/>
      <c r="BB232" s="116"/>
      <c r="BC232" s="116"/>
      <c r="BD232" s="116"/>
    </row>
    <row r="233" spans="2:62" ht="20.25" customHeight="1" x14ac:dyDescent="0.15">
      <c r="I233" s="116"/>
      <c r="J233" s="116"/>
      <c r="K233" s="116" t="s">
        <v>288</v>
      </c>
      <c r="L233" s="116"/>
      <c r="M233" s="116"/>
      <c r="N233" s="116"/>
      <c r="O233" s="116"/>
      <c r="P233" s="116"/>
      <c r="Q233" s="116"/>
      <c r="R233" s="116"/>
      <c r="S233" s="116"/>
      <c r="T233" s="121"/>
      <c r="U233" s="116"/>
      <c r="V233" s="116"/>
      <c r="W233" s="116"/>
      <c r="X233" s="116"/>
      <c r="Y233" s="116"/>
      <c r="Z233" s="116"/>
      <c r="AA233" s="116" t="s">
        <v>289</v>
      </c>
      <c r="AB233" s="116"/>
      <c r="AC233" s="116"/>
      <c r="AD233" s="116"/>
      <c r="AE233" s="116"/>
      <c r="AF233" s="116"/>
      <c r="AG233" s="116"/>
      <c r="AH233" s="116"/>
      <c r="AI233" s="116"/>
      <c r="AJ233" s="121"/>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row>
    <row r="234" spans="2:62" ht="20.25" customHeight="1" x14ac:dyDescent="0.15">
      <c r="I234" s="116"/>
      <c r="J234" s="116"/>
      <c r="K234" s="116" t="s">
        <v>261</v>
      </c>
      <c r="L234" s="116"/>
      <c r="M234" s="116"/>
      <c r="N234" s="116"/>
      <c r="O234" s="116"/>
      <c r="P234" s="116"/>
      <c r="Q234" s="116"/>
      <c r="R234" s="116"/>
      <c r="S234" s="116"/>
      <c r="T234" s="121"/>
      <c r="U234" s="961"/>
      <c r="V234" s="961"/>
      <c r="W234" s="961"/>
      <c r="X234" s="961"/>
      <c r="Y234" s="116"/>
      <c r="Z234" s="116"/>
      <c r="AA234" s="116" t="s">
        <v>261</v>
      </c>
      <c r="AB234" s="116"/>
      <c r="AC234" s="116"/>
      <c r="AD234" s="116"/>
      <c r="AE234" s="116"/>
      <c r="AF234" s="116"/>
      <c r="AG234" s="116"/>
      <c r="AH234" s="116"/>
      <c r="AI234" s="116"/>
      <c r="AJ234" s="121"/>
      <c r="AK234" s="961"/>
      <c r="AL234" s="961"/>
      <c r="AM234" s="961"/>
      <c r="AN234" s="961"/>
      <c r="AO234" s="116"/>
      <c r="AP234" s="116"/>
      <c r="AQ234" s="116"/>
      <c r="AR234" s="116"/>
      <c r="AS234" s="116"/>
      <c r="AT234" s="116"/>
      <c r="AU234" s="116"/>
      <c r="AV234" s="116"/>
      <c r="AW234" s="116"/>
      <c r="AX234" s="116"/>
      <c r="AY234" s="116"/>
      <c r="AZ234" s="116"/>
      <c r="BA234" s="116"/>
      <c r="BB234" s="116"/>
      <c r="BC234" s="116"/>
      <c r="BD234" s="116"/>
    </row>
    <row r="235" spans="2:62" ht="20.25" customHeight="1" x14ac:dyDescent="0.15">
      <c r="I235" s="116"/>
      <c r="J235" s="116"/>
      <c r="K235" s="116" t="s">
        <v>290</v>
      </c>
      <c r="L235" s="116"/>
      <c r="M235" s="116"/>
      <c r="N235" s="116"/>
      <c r="O235" s="116"/>
      <c r="P235" s="116" t="s">
        <v>291</v>
      </c>
      <c r="Q235" s="116"/>
      <c r="R235" s="116"/>
      <c r="S235" s="116"/>
      <c r="T235" s="116"/>
      <c r="U235" s="962" t="s">
        <v>265</v>
      </c>
      <c r="V235" s="962"/>
      <c r="W235" s="962"/>
      <c r="X235" s="962"/>
      <c r="Y235" s="116"/>
      <c r="Z235" s="116"/>
      <c r="AA235" s="116" t="s">
        <v>290</v>
      </c>
      <c r="AB235" s="116"/>
      <c r="AC235" s="116"/>
      <c r="AD235" s="116"/>
      <c r="AE235" s="116"/>
      <c r="AF235" s="116" t="s">
        <v>291</v>
      </c>
      <c r="AG235" s="116"/>
      <c r="AH235" s="116"/>
      <c r="AI235" s="116"/>
      <c r="AJ235" s="116"/>
      <c r="AK235" s="962" t="s">
        <v>265</v>
      </c>
      <c r="AL235" s="962"/>
      <c r="AM235" s="962"/>
      <c r="AN235" s="962"/>
      <c r="AO235" s="116"/>
      <c r="AP235" s="116"/>
      <c r="AQ235" s="116"/>
      <c r="AR235" s="116"/>
      <c r="AS235" s="116"/>
      <c r="AT235" s="116"/>
      <c r="AU235" s="116"/>
      <c r="AV235" s="116"/>
      <c r="AW235" s="116"/>
      <c r="AX235" s="116"/>
      <c r="AY235" s="116"/>
      <c r="AZ235" s="116"/>
      <c r="BA235" s="116"/>
      <c r="BB235" s="116"/>
      <c r="BC235" s="116"/>
      <c r="BD235" s="116"/>
    </row>
    <row r="236" spans="2:62" ht="20.25" customHeight="1" x14ac:dyDescent="0.15">
      <c r="I236" s="116"/>
      <c r="J236" s="116"/>
      <c r="K236" s="963">
        <f>W226</f>
        <v>0</v>
      </c>
      <c r="L236" s="963"/>
      <c r="M236" s="963"/>
      <c r="N236" s="963"/>
      <c r="O236" s="203" t="s">
        <v>267</v>
      </c>
      <c r="P236" s="964">
        <f>U231</f>
        <v>0</v>
      </c>
      <c r="Q236" s="964"/>
      <c r="R236" s="964"/>
      <c r="S236" s="964"/>
      <c r="T236" s="203" t="s">
        <v>268</v>
      </c>
      <c r="U236" s="965">
        <f>ROUNDDOWN(K236+P236,1)</f>
        <v>0</v>
      </c>
      <c r="V236" s="965"/>
      <c r="W236" s="965"/>
      <c r="X236" s="965"/>
      <c r="Y236" s="207"/>
      <c r="Z236" s="207"/>
      <c r="AA236" s="966">
        <f>AM226</f>
        <v>0</v>
      </c>
      <c r="AB236" s="966"/>
      <c r="AC236" s="966"/>
      <c r="AD236" s="966"/>
      <c r="AE236" s="208" t="s">
        <v>267</v>
      </c>
      <c r="AF236" s="967">
        <f>AK231</f>
        <v>0</v>
      </c>
      <c r="AG236" s="967"/>
      <c r="AH236" s="967"/>
      <c r="AI236" s="967"/>
      <c r="AJ236" s="208" t="s">
        <v>268</v>
      </c>
      <c r="AK236" s="965">
        <f>ROUNDDOWN(AA236+AF236,1)</f>
        <v>0</v>
      </c>
      <c r="AL236" s="965"/>
      <c r="AM236" s="965"/>
      <c r="AN236" s="965"/>
      <c r="AO236" s="116"/>
      <c r="AP236" s="116"/>
      <c r="AQ236" s="116"/>
      <c r="AR236" s="116"/>
      <c r="AS236" s="116"/>
      <c r="AT236" s="116"/>
      <c r="AU236" s="116"/>
      <c r="AV236" s="116"/>
      <c r="AW236" s="116"/>
      <c r="AX236" s="116"/>
      <c r="AY236" s="116"/>
      <c r="AZ236" s="116"/>
      <c r="BA236" s="116"/>
      <c r="BB236" s="116"/>
      <c r="BC236" s="116"/>
      <c r="BD236" s="116"/>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3:59" x14ac:dyDescent="0.15">
      <c r="C283" s="123"/>
      <c r="D283" s="123"/>
      <c r="E283" s="123"/>
      <c r="F283" s="123"/>
      <c r="G283" s="123"/>
      <c r="H283" s="123"/>
      <c r="I283" s="123"/>
      <c r="J283" s="123"/>
      <c r="K283" s="210"/>
      <c r="L283" s="210"/>
      <c r="M283" s="210"/>
      <c r="N283" s="210"/>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row>
    <row r="284" spans="3:59" x14ac:dyDescent="0.15">
      <c r="C284" s="123"/>
      <c r="D284" s="123"/>
      <c r="E284" s="123"/>
      <c r="F284" s="123"/>
      <c r="G284" s="123"/>
      <c r="H284" s="123"/>
      <c r="I284" s="123"/>
      <c r="J284" s="123"/>
      <c r="K284" s="210"/>
      <c r="L284" s="210"/>
      <c r="M284" s="210"/>
      <c r="N284" s="210"/>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row>
    <row r="285" spans="3:59" x14ac:dyDescent="0.15">
      <c r="C285" s="211"/>
      <c r="D285" s="211"/>
      <c r="E285" s="211"/>
      <c r="F285" s="211"/>
      <c r="G285" s="211"/>
      <c r="H285" s="211"/>
      <c r="I285" s="211"/>
      <c r="J285" s="211"/>
      <c r="K285" s="123"/>
      <c r="L285" s="123"/>
    </row>
    <row r="286" spans="3:59" x14ac:dyDescent="0.15">
      <c r="C286" s="211"/>
      <c r="D286" s="211"/>
      <c r="E286" s="211"/>
      <c r="F286" s="211"/>
      <c r="G286" s="211"/>
      <c r="H286" s="211"/>
      <c r="I286" s="211"/>
      <c r="J286" s="211"/>
      <c r="K286" s="123"/>
      <c r="L286" s="123"/>
    </row>
    <row r="287" spans="3:59" x14ac:dyDescent="0.15">
      <c r="C287" s="123"/>
      <c r="D287" s="123"/>
      <c r="E287" s="123"/>
      <c r="F287" s="123"/>
      <c r="G287" s="123"/>
      <c r="H287" s="123"/>
      <c r="I287" s="123"/>
      <c r="J287" s="123"/>
    </row>
    <row r="288" spans="3:59" x14ac:dyDescent="0.15">
      <c r="C288" s="123"/>
      <c r="D288" s="123"/>
      <c r="E288" s="123"/>
      <c r="F288" s="123"/>
      <c r="G288" s="123"/>
      <c r="H288" s="123"/>
      <c r="I288" s="123"/>
      <c r="J288" s="123"/>
    </row>
    <row r="289" spans="3:10" x14ac:dyDescent="0.15">
      <c r="C289" s="123"/>
      <c r="D289" s="123"/>
      <c r="E289" s="123"/>
      <c r="F289" s="123"/>
      <c r="G289" s="123"/>
      <c r="H289" s="123"/>
      <c r="I289" s="123"/>
      <c r="J289" s="123"/>
    </row>
    <row r="290" spans="3:10" x14ac:dyDescent="0.15">
      <c r="C290" s="123"/>
      <c r="D290" s="123"/>
      <c r="E290" s="123"/>
      <c r="F290" s="123"/>
      <c r="G290" s="123"/>
      <c r="H290" s="123"/>
      <c r="I290" s="123"/>
      <c r="J290" s="123"/>
    </row>
  </sheetData>
  <sheetProtection sheet="1" insertRows="0" deleteRows="0"/>
  <mergeCells count="1135">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BL3:BM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AC224:AD224"/>
    <mergeCell ref="AE224:AF224"/>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allowBlank="1" showInputMessage="1" showErrorMessage="1" error="入力可能範囲　32～40" sqref="BE10" xr:uid="{2A2A6FBD-47ED-4792-B4DE-35C389FD1D2A}"/>
    <dataValidation type="list" allowBlank="1" showInputMessage="1" showErrorMessage="1" sqref="R228:S228" xr:uid="{011A6761-6389-4833-A5BC-62E03F0663CD}">
      <formula1>"週,暦月"</formula1>
    </dataValidation>
    <dataValidation type="list" allowBlank="1" showInputMessage="1" showErrorMessage="1" sqref="BE3:BH3" xr:uid="{0AE52912-CAC9-46DC-83F3-9B24BD56AE35}">
      <formula1>"４週,暦月"</formula1>
    </dataValidation>
    <dataValidation type="list" allowBlank="1" showInputMessage="1" showErrorMessage="1" sqref="AF3:AF4" xr:uid="{ECCD5EE2-7DA9-4806-968D-3F15188B8840}">
      <formula1>#REF!</formula1>
    </dataValidation>
    <dataValidation type="decimal" allowBlank="1" showInputMessage="1" showErrorMessage="1" error="入力可能範囲　32～40" sqref="BA6:BB6" xr:uid="{E3221984-0A8A-4D4B-BA65-27482C74697A}">
      <formula1>32</formula1>
      <formula2>40</formula2>
    </dataValidation>
    <dataValidation type="list" allowBlank="1" showInputMessage="1" showErrorMessage="1" sqref="BE4:BH4" xr:uid="{59341AC3-3370-4229-B83A-6F14501EE10F}">
      <formula1>"予定,実績,予定・実績"</formula1>
    </dataValidation>
    <dataValidation type="list" allowBlank="1" showInputMessage="1" sqref="C17:D216" xr:uid="{C845252A-F3B9-4F07-8BA1-A5F6221F91C5}">
      <formula1>職種</formula1>
    </dataValidation>
    <dataValidation type="list" errorStyle="warning" allowBlank="1" showInputMessage="1" error="リストにない場合のみ、入力してください。" sqref="K17:N216" xr:uid="{42073E6E-44D0-445B-B77F-508CB143C32E}">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6737F2C-5E25-4DFA-BD06-C1CA68BA7328}">
      <formula1>シフト記号表</formula1>
    </dataValidation>
    <dataValidation type="list" allowBlank="1" showInputMessage="1" sqref="I17:J216" xr:uid="{7599A8A4-2936-4879-B2EC-0600A93257A5}">
      <formula1>"A, B, C, D"</formula1>
    </dataValidation>
  </dataValidations>
  <hyperlinks>
    <hyperlink ref="BL3" location="添付書類一覧!A1" display="添付書類一覧に戻る" xr:uid="{98D5CB75-4621-498D-B6DA-6A6BFDF5670E}"/>
  </hyperlinks>
  <printOptions horizontalCentered="1"/>
  <pageMargins left="0.15748031496062992" right="0.15748031496062992" top="0.59055118110236227" bottom="0.35433070866141736" header="0.15748031496062992" footer="0.15748031496062992"/>
  <pageSetup paperSize="9" scale="45"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68F7040-77DE-4671-BA41-E0B36764B1A6}">
          <x14:formula1>
            <xm:f>'プルダウン・リスト（従来型・ユニット型共通）'!$C$4:$C$17</xm:f>
          </x14:formula1>
          <xm:sqref>AT1:BI1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A9A5-854D-4507-B030-B936006BB1A9}">
  <sheetPr>
    <tabColor theme="9" tint="0.79998168889431442"/>
    <pageSetUpPr fitToPage="1"/>
  </sheetPr>
  <dimension ref="B1:BS290"/>
  <sheetViews>
    <sheetView showGridLines="0" view="pageBreakPreview" zoomScale="55" zoomScaleNormal="55" zoomScaleSheetLayoutView="55" workbookViewId="0">
      <selection activeCell="BP3" sqref="BP3:BQ4"/>
    </sheetView>
  </sheetViews>
  <sheetFormatPr defaultColWidth="4.5" defaultRowHeight="14.25" x14ac:dyDescent="0.15"/>
  <cols>
    <col min="1" max="1" width="0.875" style="122" customWidth="1"/>
    <col min="2" max="6" width="5.75" style="122" customWidth="1"/>
    <col min="7" max="8" width="8.125" style="122" customWidth="1"/>
    <col min="9" max="12" width="3.25" style="122" hidden="1" customWidth="1"/>
    <col min="13" max="14" width="3.25" style="122" customWidth="1"/>
    <col min="15" max="66" width="5.75" style="122" customWidth="1"/>
    <col min="67" max="67" width="1.125" style="122" customWidth="1"/>
    <col min="68" max="68" width="4.5" style="122"/>
    <col min="69" max="69" width="32" style="122" customWidth="1"/>
    <col min="70" max="16384" width="4.5" style="122"/>
  </cols>
  <sheetData>
    <row r="1" spans="2:71" s="103" customFormat="1" ht="20.25" customHeight="1" x14ac:dyDescent="0.15">
      <c r="G1" s="104" t="s">
        <v>149</v>
      </c>
      <c r="H1" s="104"/>
      <c r="I1" s="104"/>
      <c r="J1" s="104"/>
      <c r="K1" s="104"/>
      <c r="L1" s="104"/>
      <c r="M1" s="104"/>
      <c r="N1" s="104"/>
      <c r="Q1" s="105" t="s">
        <v>150</v>
      </c>
      <c r="T1" s="104"/>
      <c r="U1" s="104"/>
      <c r="V1" s="104"/>
      <c r="W1" s="104"/>
      <c r="X1" s="104"/>
      <c r="Y1" s="104"/>
      <c r="Z1" s="104"/>
      <c r="AA1" s="104"/>
      <c r="AW1" s="106" t="s">
        <v>151</v>
      </c>
      <c r="AX1" s="1111" t="s">
        <v>152</v>
      </c>
      <c r="AY1" s="1112"/>
      <c r="AZ1" s="1112"/>
      <c r="BA1" s="1112"/>
      <c r="BB1" s="1112"/>
      <c r="BC1" s="1112"/>
      <c r="BD1" s="1112"/>
      <c r="BE1" s="1112"/>
      <c r="BF1" s="1112"/>
      <c r="BG1" s="1112"/>
      <c r="BH1" s="1112"/>
      <c r="BI1" s="1112"/>
      <c r="BJ1" s="1112"/>
      <c r="BK1" s="1112"/>
      <c r="BL1" s="1112"/>
      <c r="BM1" s="1112"/>
      <c r="BN1" s="106" t="s">
        <v>153</v>
      </c>
    </row>
    <row r="2" spans="2:71" s="107" customFormat="1" ht="20.25" customHeight="1" thickBot="1" x14ac:dyDescent="0.2">
      <c r="N2" s="105"/>
      <c r="Q2" s="105"/>
      <c r="R2" s="105"/>
      <c r="T2" s="106"/>
      <c r="U2" s="106"/>
      <c r="V2" s="106"/>
      <c r="W2" s="106"/>
      <c r="X2" s="106"/>
      <c r="Y2" s="106"/>
      <c r="Z2" s="106"/>
      <c r="AA2" s="106"/>
      <c r="AF2" s="106" t="s">
        <v>154</v>
      </c>
      <c r="AG2" s="1113">
        <v>6</v>
      </c>
      <c r="AH2" s="1113"/>
      <c r="AI2" s="106" t="s">
        <v>155</v>
      </c>
      <c r="AJ2" s="1114">
        <f>IF(AG2=0,"",YEAR(DATE(2018+AG2,1,1)))</f>
        <v>2024</v>
      </c>
      <c r="AK2" s="1114"/>
      <c r="AL2" s="107" t="s">
        <v>156</v>
      </c>
      <c r="AM2" s="107" t="s">
        <v>157</v>
      </c>
      <c r="AN2" s="1113">
        <v>4</v>
      </c>
      <c r="AO2" s="1113"/>
      <c r="AP2" s="107" t="s">
        <v>158</v>
      </c>
      <c r="AW2" s="106" t="s">
        <v>159</v>
      </c>
      <c r="AX2" s="1113" t="s">
        <v>160</v>
      </c>
      <c r="AY2" s="1113"/>
      <c r="AZ2" s="1113"/>
      <c r="BA2" s="1113"/>
      <c r="BB2" s="1113"/>
      <c r="BC2" s="1113"/>
      <c r="BD2" s="1113"/>
      <c r="BE2" s="1113"/>
      <c r="BF2" s="1113"/>
      <c r="BG2" s="1113"/>
      <c r="BH2" s="1113"/>
      <c r="BI2" s="1113"/>
      <c r="BJ2" s="1113"/>
      <c r="BK2" s="1113"/>
      <c r="BL2" s="1113"/>
      <c r="BM2" s="1113"/>
      <c r="BN2" s="106" t="s">
        <v>153</v>
      </c>
      <c r="BO2" s="106"/>
      <c r="BP2" s="1"/>
      <c r="BQ2" s="434"/>
    </row>
    <row r="3" spans="2:71" s="107" customFormat="1" ht="20.25" customHeight="1" thickTop="1" x14ac:dyDescent="0.15">
      <c r="N3" s="105"/>
      <c r="Q3" s="105"/>
      <c r="S3" s="106"/>
      <c r="T3" s="106"/>
      <c r="U3" s="106"/>
      <c r="V3" s="106"/>
      <c r="W3" s="106"/>
      <c r="X3" s="106"/>
      <c r="Y3" s="106"/>
      <c r="AG3" s="108"/>
      <c r="AH3" s="108"/>
      <c r="AI3" s="108"/>
      <c r="AJ3" s="109"/>
      <c r="AK3" s="108"/>
      <c r="BH3" s="110" t="s">
        <v>161</v>
      </c>
      <c r="BI3" s="1115" t="s">
        <v>162</v>
      </c>
      <c r="BJ3" s="1012"/>
      <c r="BK3" s="1012"/>
      <c r="BL3" s="1116"/>
      <c r="BM3" s="106"/>
      <c r="BP3" s="908" t="s">
        <v>755</v>
      </c>
      <c r="BQ3" s="909"/>
    </row>
    <row r="4" spans="2:71" s="107" customFormat="1" ht="20.25" customHeight="1" thickBot="1" x14ac:dyDescent="0.2">
      <c r="N4" s="105"/>
      <c r="Q4" s="105"/>
      <c r="S4" s="106"/>
      <c r="T4" s="106"/>
      <c r="U4" s="106"/>
      <c r="V4" s="106"/>
      <c r="W4" s="106"/>
      <c r="X4" s="106"/>
      <c r="Y4" s="106"/>
      <c r="AG4" s="108"/>
      <c r="AH4" s="108"/>
      <c r="AI4" s="108"/>
      <c r="AJ4" s="109"/>
      <c r="AK4" s="108"/>
      <c r="BH4" s="110" t="s">
        <v>163</v>
      </c>
      <c r="BI4" s="1115" t="s">
        <v>164</v>
      </c>
      <c r="BJ4" s="1012"/>
      <c r="BK4" s="1012"/>
      <c r="BL4" s="1116"/>
      <c r="BM4" s="106"/>
      <c r="BP4" s="910"/>
      <c r="BQ4" s="911"/>
    </row>
    <row r="5" spans="2:71" s="107" customFormat="1" ht="9" customHeight="1" thickTop="1" x14ac:dyDescent="0.15">
      <c r="N5" s="105"/>
      <c r="Q5" s="105"/>
      <c r="S5" s="106"/>
      <c r="T5" s="106"/>
      <c r="U5" s="106"/>
      <c r="V5" s="106"/>
      <c r="W5" s="106"/>
      <c r="X5" s="106"/>
      <c r="Y5" s="106"/>
      <c r="AG5" s="111"/>
      <c r="AH5" s="111"/>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12"/>
      <c r="BM5" s="112"/>
      <c r="BP5" s="485"/>
      <c r="BQ5" s="434"/>
    </row>
    <row r="6" spans="2:71" s="107" customFormat="1" ht="21" customHeight="1" x14ac:dyDescent="0.15">
      <c r="B6" s="104"/>
      <c r="C6" s="104"/>
      <c r="D6" s="104"/>
      <c r="E6" s="104"/>
      <c r="F6" s="104"/>
      <c r="G6" s="103"/>
      <c r="H6" s="103"/>
      <c r="I6" s="103"/>
      <c r="J6" s="103"/>
      <c r="K6" s="103"/>
      <c r="L6" s="103"/>
      <c r="M6" s="103"/>
      <c r="N6" s="103"/>
      <c r="O6" s="113"/>
      <c r="P6" s="113"/>
      <c r="Q6" s="113"/>
      <c r="R6" s="114"/>
      <c r="S6" s="113"/>
      <c r="T6" s="113"/>
      <c r="U6" s="113"/>
      <c r="AN6" s="103"/>
      <c r="AO6" s="103"/>
      <c r="AP6" s="103"/>
      <c r="AQ6" s="103"/>
      <c r="AR6" s="103"/>
      <c r="AS6" s="103" t="s">
        <v>165</v>
      </c>
      <c r="AT6" s="103"/>
      <c r="AU6" s="103"/>
      <c r="AV6" s="103"/>
      <c r="AW6" s="103"/>
      <c r="AX6" s="103"/>
      <c r="AY6" s="103"/>
      <c r="BA6" s="115"/>
      <c r="BB6" s="115"/>
      <c r="BC6" s="116"/>
      <c r="BD6" s="103"/>
      <c r="BE6" s="1130">
        <v>40</v>
      </c>
      <c r="BF6" s="1131"/>
      <c r="BG6" s="116" t="s">
        <v>166</v>
      </c>
      <c r="BH6" s="103"/>
      <c r="BI6" s="1130">
        <v>160</v>
      </c>
      <c r="BJ6" s="1131"/>
      <c r="BK6" s="116" t="s">
        <v>167</v>
      </c>
      <c r="BL6" s="103"/>
      <c r="BM6" s="112"/>
    </row>
    <row r="7" spans="2:71" s="107" customFormat="1" ht="5.25" customHeight="1" x14ac:dyDescent="0.15">
      <c r="B7" s="104"/>
      <c r="C7" s="104"/>
      <c r="D7" s="104"/>
      <c r="E7" s="104"/>
      <c r="F7" s="104"/>
      <c r="G7" s="117"/>
      <c r="H7" s="117"/>
      <c r="I7" s="117"/>
      <c r="J7" s="117"/>
      <c r="K7" s="117"/>
      <c r="L7" s="117"/>
      <c r="M7" s="117"/>
      <c r="N7" s="113"/>
      <c r="O7" s="113"/>
      <c r="P7" s="113"/>
      <c r="Q7" s="114"/>
      <c r="R7" s="113"/>
      <c r="S7" s="113"/>
      <c r="T7" s="113"/>
      <c r="U7" s="11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12"/>
      <c r="BM7" s="112"/>
    </row>
    <row r="8" spans="2:71" s="107" customFormat="1" ht="21" customHeight="1" x14ac:dyDescent="0.15">
      <c r="B8" s="118"/>
      <c r="C8" s="118"/>
      <c r="D8" s="118"/>
      <c r="E8" s="118"/>
      <c r="F8" s="118"/>
      <c r="G8" s="114"/>
      <c r="H8" s="114"/>
      <c r="I8" s="114"/>
      <c r="J8" s="114"/>
      <c r="K8" s="114"/>
      <c r="L8" s="114"/>
      <c r="M8" s="114"/>
      <c r="N8" s="113"/>
      <c r="O8" s="113"/>
      <c r="P8" s="113"/>
      <c r="Q8" s="114"/>
      <c r="R8" s="113"/>
      <c r="S8" s="113"/>
      <c r="T8" s="113"/>
      <c r="U8" s="113"/>
      <c r="AN8" s="119"/>
      <c r="AO8" s="119"/>
      <c r="AP8" s="119"/>
      <c r="AQ8" s="103"/>
      <c r="AR8" s="112"/>
      <c r="AS8" s="120"/>
      <c r="AT8" s="120"/>
      <c r="AU8" s="104"/>
      <c r="AV8" s="115"/>
      <c r="AW8" s="115"/>
      <c r="AX8" s="115"/>
      <c r="AY8" s="121"/>
      <c r="AZ8" s="121"/>
      <c r="BA8" s="103"/>
      <c r="BB8" s="115"/>
      <c r="BC8" s="115"/>
      <c r="BD8" s="114"/>
      <c r="BE8" s="103"/>
      <c r="BF8" s="103" t="s">
        <v>168</v>
      </c>
      <c r="BG8" s="103"/>
      <c r="BH8" s="103"/>
      <c r="BI8" s="1132">
        <f>DAY(EOMONTH(DATE(AJ2,AN2,1),0))</f>
        <v>30</v>
      </c>
      <c r="BJ8" s="1133"/>
      <c r="BK8" s="103" t="s">
        <v>169</v>
      </c>
      <c r="BL8" s="103"/>
      <c r="BM8" s="103"/>
      <c r="BQ8" s="106"/>
      <c r="BR8" s="106"/>
      <c r="BS8" s="106"/>
    </row>
    <row r="9" spans="2:71" s="107" customFormat="1" ht="5.25" customHeight="1" x14ac:dyDescent="0.15">
      <c r="B9" s="118"/>
      <c r="C9" s="118"/>
      <c r="D9" s="118"/>
      <c r="E9" s="118"/>
      <c r="F9" s="118"/>
      <c r="G9" s="114"/>
      <c r="H9" s="114"/>
      <c r="I9" s="114"/>
      <c r="J9" s="114"/>
      <c r="K9" s="114"/>
      <c r="L9" s="114"/>
      <c r="M9" s="114"/>
      <c r="N9" s="113"/>
      <c r="O9" s="113"/>
      <c r="P9" s="113"/>
      <c r="Q9" s="114"/>
      <c r="R9" s="113"/>
      <c r="S9" s="113"/>
      <c r="T9" s="113"/>
      <c r="U9" s="113"/>
      <c r="AN9" s="119"/>
      <c r="AO9" s="119"/>
      <c r="AP9" s="119"/>
      <c r="AQ9" s="103"/>
      <c r="AR9" s="112"/>
      <c r="AS9" s="120"/>
      <c r="AT9" s="120"/>
      <c r="AU9" s="104"/>
      <c r="AV9" s="115"/>
      <c r="AW9" s="115"/>
      <c r="AX9" s="115"/>
      <c r="AY9" s="121"/>
      <c r="AZ9" s="121"/>
      <c r="BA9" s="103"/>
      <c r="BB9" s="115"/>
      <c r="BC9" s="115"/>
      <c r="BD9" s="114"/>
      <c r="BE9" s="103"/>
      <c r="BF9" s="103"/>
      <c r="BG9" s="103"/>
      <c r="BH9" s="103"/>
      <c r="BI9" s="114"/>
      <c r="BJ9" s="114"/>
      <c r="BK9" s="103"/>
      <c r="BL9" s="103"/>
      <c r="BM9" s="103"/>
      <c r="BQ9" s="106"/>
      <c r="BR9" s="106"/>
      <c r="BS9" s="106"/>
    </row>
    <row r="10" spans="2:71" s="107" customFormat="1" ht="21" customHeight="1" x14ac:dyDescent="0.15">
      <c r="B10" s="118"/>
      <c r="C10" s="118"/>
      <c r="D10" s="118"/>
      <c r="E10" s="118"/>
      <c r="F10" s="118"/>
      <c r="G10" s="114"/>
      <c r="H10" s="114"/>
      <c r="I10" s="114"/>
      <c r="J10" s="114"/>
      <c r="K10" s="114"/>
      <c r="L10" s="114"/>
      <c r="M10" s="114"/>
      <c r="N10" s="113"/>
      <c r="O10" s="113"/>
      <c r="P10" s="113"/>
      <c r="Q10" s="114"/>
      <c r="R10" s="113"/>
      <c r="S10" s="113"/>
      <c r="T10" s="113"/>
      <c r="U10" s="113"/>
      <c r="AN10" s="119"/>
      <c r="AO10" s="119"/>
      <c r="AP10" s="119"/>
      <c r="AQ10" s="103"/>
      <c r="AR10" s="112"/>
      <c r="AS10" s="120"/>
      <c r="AT10" s="120"/>
      <c r="AU10" s="103" t="s">
        <v>170</v>
      </c>
      <c r="AV10" s="115"/>
      <c r="AW10" s="103"/>
      <c r="AX10" s="103"/>
      <c r="AY10" s="103"/>
      <c r="AZ10" s="103"/>
      <c r="BA10" s="103"/>
      <c r="BB10" s="117"/>
      <c r="BC10" s="117"/>
      <c r="BD10" s="117"/>
      <c r="BE10" s="103"/>
      <c r="BF10" s="103"/>
      <c r="BG10" s="112" t="s">
        <v>171</v>
      </c>
      <c r="BH10" s="103"/>
      <c r="BI10" s="1130"/>
      <c r="BJ10" s="1131"/>
      <c r="BK10" s="116" t="s">
        <v>172</v>
      </c>
      <c r="BL10" s="103"/>
      <c r="BM10" s="103"/>
      <c r="BQ10" s="106"/>
      <c r="BR10" s="106"/>
      <c r="BS10" s="106"/>
    </row>
    <row r="11" spans="2:71" ht="5.25" customHeight="1" thickBot="1" x14ac:dyDescent="0.2">
      <c r="G11" s="123"/>
      <c r="H11" s="123"/>
      <c r="I11" s="123"/>
      <c r="J11" s="123"/>
      <c r="K11" s="123"/>
      <c r="L11" s="123"/>
      <c r="M11" s="123"/>
      <c r="N11" s="123"/>
      <c r="AG11" s="123"/>
      <c r="AX11" s="123"/>
      <c r="BO11" s="124"/>
      <c r="BP11" s="124"/>
      <c r="BQ11" s="124"/>
    </row>
    <row r="12" spans="2:71" ht="21.6" customHeight="1" x14ac:dyDescent="0.15">
      <c r="B12" s="1089" t="s">
        <v>173</v>
      </c>
      <c r="C12" s="1092" t="s">
        <v>174</v>
      </c>
      <c r="D12" s="1095" t="s">
        <v>175</v>
      </c>
      <c r="E12" s="1088"/>
      <c r="F12" s="1096"/>
      <c r="G12" s="1095" t="s">
        <v>176</v>
      </c>
      <c r="H12" s="1080"/>
      <c r="I12" s="125"/>
      <c r="J12" s="126"/>
      <c r="K12" s="125"/>
      <c r="L12" s="126"/>
      <c r="M12" s="1105" t="s">
        <v>177</v>
      </c>
      <c r="N12" s="1106"/>
      <c r="O12" s="1078" t="s">
        <v>178</v>
      </c>
      <c r="P12" s="1079"/>
      <c r="Q12" s="1079"/>
      <c r="R12" s="1080"/>
      <c r="S12" s="1078" t="s">
        <v>179</v>
      </c>
      <c r="T12" s="1079"/>
      <c r="U12" s="1079"/>
      <c r="V12" s="1079"/>
      <c r="W12" s="1080"/>
      <c r="X12" s="127"/>
      <c r="Y12" s="127"/>
      <c r="Z12" s="128"/>
      <c r="AA12" s="1087" t="s">
        <v>180</v>
      </c>
      <c r="AB12" s="1088"/>
      <c r="AC12" s="1088"/>
      <c r="AD12" s="1088"/>
      <c r="AE12" s="1088"/>
      <c r="AF12" s="1088"/>
      <c r="AG12" s="1088"/>
      <c r="AH12" s="1088"/>
      <c r="AI12" s="1088"/>
      <c r="AJ12" s="1088"/>
      <c r="AK12" s="1088"/>
      <c r="AL12" s="1088"/>
      <c r="AM12" s="1088"/>
      <c r="AN12" s="1088"/>
      <c r="AO12" s="1088"/>
      <c r="AP12" s="1088"/>
      <c r="AQ12" s="1088"/>
      <c r="AR12" s="1088"/>
      <c r="AS12" s="1088"/>
      <c r="AT12" s="1088"/>
      <c r="AU12" s="1088"/>
      <c r="AV12" s="1088"/>
      <c r="AW12" s="1088"/>
      <c r="AX12" s="1088"/>
      <c r="AY12" s="1088"/>
      <c r="AZ12" s="1088"/>
      <c r="BA12" s="1088"/>
      <c r="BB12" s="1088"/>
      <c r="BC12" s="1088"/>
      <c r="BD12" s="1088"/>
      <c r="BE12" s="1088"/>
      <c r="BF12" s="1117" t="str">
        <f>IF(BI3="４週","(12)1～4週目の勤務時間数合計","(12)1か月の勤務時間数　合計")</f>
        <v>(12)1～4週目の勤務時間数合計</v>
      </c>
      <c r="BG12" s="1118"/>
      <c r="BH12" s="1123" t="s">
        <v>181</v>
      </c>
      <c r="BI12" s="1118"/>
      <c r="BJ12" s="1095" t="s">
        <v>182</v>
      </c>
      <c r="BK12" s="1079"/>
      <c r="BL12" s="1079"/>
      <c r="BM12" s="1079"/>
      <c r="BN12" s="1126"/>
    </row>
    <row r="13" spans="2:71" ht="20.25" customHeight="1" x14ac:dyDescent="0.15">
      <c r="B13" s="1090"/>
      <c r="C13" s="1093"/>
      <c r="D13" s="1097"/>
      <c r="E13" s="1098"/>
      <c r="F13" s="1099"/>
      <c r="G13" s="1103"/>
      <c r="H13" s="1083"/>
      <c r="I13" s="129"/>
      <c r="J13" s="130"/>
      <c r="K13" s="129"/>
      <c r="L13" s="130"/>
      <c r="M13" s="1107"/>
      <c r="N13" s="1108"/>
      <c r="O13" s="1081"/>
      <c r="P13" s="1082"/>
      <c r="Q13" s="1082"/>
      <c r="R13" s="1083"/>
      <c r="S13" s="1081"/>
      <c r="T13" s="1082"/>
      <c r="U13" s="1082"/>
      <c r="V13" s="1082"/>
      <c r="W13" s="1083"/>
      <c r="X13" s="131"/>
      <c r="Y13" s="131"/>
      <c r="Z13" s="132"/>
      <c r="AA13" s="1064" t="s">
        <v>183</v>
      </c>
      <c r="AB13" s="1064"/>
      <c r="AC13" s="1064"/>
      <c r="AD13" s="1064"/>
      <c r="AE13" s="1064"/>
      <c r="AF13" s="1064"/>
      <c r="AG13" s="1129"/>
      <c r="AH13" s="1063" t="s">
        <v>184</v>
      </c>
      <c r="AI13" s="1064"/>
      <c r="AJ13" s="1064"/>
      <c r="AK13" s="1064"/>
      <c r="AL13" s="1064"/>
      <c r="AM13" s="1064"/>
      <c r="AN13" s="1129"/>
      <c r="AO13" s="1063" t="s">
        <v>185</v>
      </c>
      <c r="AP13" s="1064"/>
      <c r="AQ13" s="1064"/>
      <c r="AR13" s="1064"/>
      <c r="AS13" s="1064"/>
      <c r="AT13" s="1064"/>
      <c r="AU13" s="1129"/>
      <c r="AV13" s="1063" t="s">
        <v>186</v>
      </c>
      <c r="AW13" s="1064"/>
      <c r="AX13" s="1064"/>
      <c r="AY13" s="1064"/>
      <c r="AZ13" s="1064"/>
      <c r="BA13" s="1064"/>
      <c r="BB13" s="1129"/>
      <c r="BC13" s="1063" t="s">
        <v>187</v>
      </c>
      <c r="BD13" s="1064"/>
      <c r="BE13" s="1064"/>
      <c r="BF13" s="1119"/>
      <c r="BG13" s="1120"/>
      <c r="BH13" s="1124"/>
      <c r="BI13" s="1120"/>
      <c r="BJ13" s="1103"/>
      <c r="BK13" s="1082"/>
      <c r="BL13" s="1082"/>
      <c r="BM13" s="1082"/>
      <c r="BN13" s="1127"/>
    </row>
    <row r="14" spans="2:71" ht="20.25" customHeight="1" x14ac:dyDescent="0.15">
      <c r="B14" s="1090"/>
      <c r="C14" s="1093"/>
      <c r="D14" s="1097"/>
      <c r="E14" s="1098"/>
      <c r="F14" s="1099"/>
      <c r="G14" s="1103"/>
      <c r="H14" s="1083"/>
      <c r="I14" s="129"/>
      <c r="J14" s="130"/>
      <c r="K14" s="129"/>
      <c r="L14" s="130"/>
      <c r="M14" s="1107"/>
      <c r="N14" s="1108"/>
      <c r="O14" s="1081"/>
      <c r="P14" s="1082"/>
      <c r="Q14" s="1082"/>
      <c r="R14" s="1083"/>
      <c r="S14" s="1081"/>
      <c r="T14" s="1082"/>
      <c r="U14" s="1082"/>
      <c r="V14" s="1082"/>
      <c r="W14" s="1083"/>
      <c r="X14" s="131"/>
      <c r="Y14" s="131"/>
      <c r="Z14" s="132"/>
      <c r="AA14" s="133">
        <v>1</v>
      </c>
      <c r="AB14" s="134">
        <v>2</v>
      </c>
      <c r="AC14" s="134">
        <v>3</v>
      </c>
      <c r="AD14" s="134">
        <v>4</v>
      </c>
      <c r="AE14" s="134">
        <v>5</v>
      </c>
      <c r="AF14" s="134">
        <v>6</v>
      </c>
      <c r="AG14" s="135">
        <v>7</v>
      </c>
      <c r="AH14" s="136">
        <v>8</v>
      </c>
      <c r="AI14" s="134">
        <v>9</v>
      </c>
      <c r="AJ14" s="134">
        <v>10</v>
      </c>
      <c r="AK14" s="134">
        <v>11</v>
      </c>
      <c r="AL14" s="134">
        <v>12</v>
      </c>
      <c r="AM14" s="134">
        <v>13</v>
      </c>
      <c r="AN14" s="135">
        <v>14</v>
      </c>
      <c r="AO14" s="133">
        <v>15</v>
      </c>
      <c r="AP14" s="134">
        <v>16</v>
      </c>
      <c r="AQ14" s="134">
        <v>17</v>
      </c>
      <c r="AR14" s="134">
        <v>18</v>
      </c>
      <c r="AS14" s="134">
        <v>19</v>
      </c>
      <c r="AT14" s="134">
        <v>20</v>
      </c>
      <c r="AU14" s="135">
        <v>21</v>
      </c>
      <c r="AV14" s="136">
        <v>22</v>
      </c>
      <c r="AW14" s="134">
        <v>23</v>
      </c>
      <c r="AX14" s="134">
        <v>24</v>
      </c>
      <c r="AY14" s="134">
        <v>25</v>
      </c>
      <c r="AZ14" s="134">
        <v>26</v>
      </c>
      <c r="BA14" s="134">
        <v>27</v>
      </c>
      <c r="BB14" s="135">
        <v>28</v>
      </c>
      <c r="BC14" s="136" t="str">
        <f>IF($BI$3="暦月",IF(DAY(DATE($AJ$2,$AN$2,29))=29,29,""),"")</f>
        <v/>
      </c>
      <c r="BD14" s="134" t="str">
        <f>IF($BI$3="暦月",IF(DAY(DATE($AJ$2,$AN$2,30))=30,30,""),"")</f>
        <v/>
      </c>
      <c r="BE14" s="135" t="str">
        <f>IF($BI$3="暦月",IF(DAY(DATE($AJ$2,$AN$2,31))=31,31,""),"")</f>
        <v/>
      </c>
      <c r="BF14" s="1119"/>
      <c r="BG14" s="1120"/>
      <c r="BH14" s="1124"/>
      <c r="BI14" s="1120"/>
      <c r="BJ14" s="1103"/>
      <c r="BK14" s="1082"/>
      <c r="BL14" s="1082"/>
      <c r="BM14" s="1082"/>
      <c r="BN14" s="1127"/>
    </row>
    <row r="15" spans="2:71" ht="20.25" hidden="1" customHeight="1" x14ac:dyDescent="0.15">
      <c r="B15" s="1090"/>
      <c r="C15" s="1093"/>
      <c r="D15" s="1097"/>
      <c r="E15" s="1098"/>
      <c r="F15" s="1099"/>
      <c r="G15" s="1103"/>
      <c r="H15" s="1083"/>
      <c r="I15" s="129"/>
      <c r="J15" s="130"/>
      <c r="K15" s="129"/>
      <c r="L15" s="130"/>
      <c r="M15" s="1107"/>
      <c r="N15" s="1108"/>
      <c r="O15" s="1081"/>
      <c r="P15" s="1082"/>
      <c r="Q15" s="1082"/>
      <c r="R15" s="1083"/>
      <c r="S15" s="1081"/>
      <c r="T15" s="1082"/>
      <c r="U15" s="1082"/>
      <c r="V15" s="1082"/>
      <c r="W15" s="1083"/>
      <c r="X15" s="131"/>
      <c r="Y15" s="131"/>
      <c r="Z15" s="132"/>
      <c r="AA15" s="133">
        <f>WEEKDAY(DATE($AJ$2,$AN$2,1))</f>
        <v>2</v>
      </c>
      <c r="AB15" s="134">
        <f>WEEKDAY(DATE($AJ$2,$AN$2,2))</f>
        <v>3</v>
      </c>
      <c r="AC15" s="134">
        <f>WEEKDAY(DATE($AJ$2,$AN$2,3))</f>
        <v>4</v>
      </c>
      <c r="AD15" s="134">
        <f>WEEKDAY(DATE($AJ$2,$AN$2,4))</f>
        <v>5</v>
      </c>
      <c r="AE15" s="134">
        <f>WEEKDAY(DATE($AJ$2,$AN$2,5))</f>
        <v>6</v>
      </c>
      <c r="AF15" s="134">
        <f>WEEKDAY(DATE($AJ$2,$AN$2,6))</f>
        <v>7</v>
      </c>
      <c r="AG15" s="135">
        <f>WEEKDAY(DATE($AJ$2,$AN$2,7))</f>
        <v>1</v>
      </c>
      <c r="AH15" s="136">
        <f>WEEKDAY(DATE($AJ$2,$AN$2,8))</f>
        <v>2</v>
      </c>
      <c r="AI15" s="134">
        <f>WEEKDAY(DATE($AJ$2,$AN$2,9))</f>
        <v>3</v>
      </c>
      <c r="AJ15" s="134">
        <f>WEEKDAY(DATE($AJ$2,$AN$2,10))</f>
        <v>4</v>
      </c>
      <c r="AK15" s="134">
        <f>WEEKDAY(DATE($AJ$2,$AN$2,11))</f>
        <v>5</v>
      </c>
      <c r="AL15" s="134">
        <f>WEEKDAY(DATE($AJ$2,$AN$2,12))</f>
        <v>6</v>
      </c>
      <c r="AM15" s="134">
        <f>WEEKDAY(DATE($AJ$2,$AN$2,13))</f>
        <v>7</v>
      </c>
      <c r="AN15" s="135">
        <f>WEEKDAY(DATE($AJ$2,$AN$2,14))</f>
        <v>1</v>
      </c>
      <c r="AO15" s="136">
        <f>WEEKDAY(DATE($AJ$2,$AN$2,15))</f>
        <v>2</v>
      </c>
      <c r="AP15" s="134">
        <f>WEEKDAY(DATE($AJ$2,$AN$2,16))</f>
        <v>3</v>
      </c>
      <c r="AQ15" s="134">
        <f>WEEKDAY(DATE($AJ$2,$AN$2,17))</f>
        <v>4</v>
      </c>
      <c r="AR15" s="134">
        <f>WEEKDAY(DATE($AJ$2,$AN$2,18))</f>
        <v>5</v>
      </c>
      <c r="AS15" s="134">
        <f>WEEKDAY(DATE($AJ$2,$AN$2,19))</f>
        <v>6</v>
      </c>
      <c r="AT15" s="134">
        <f>WEEKDAY(DATE($AJ$2,$AN$2,20))</f>
        <v>7</v>
      </c>
      <c r="AU15" s="135">
        <f>WEEKDAY(DATE($AJ$2,$AN$2,21))</f>
        <v>1</v>
      </c>
      <c r="AV15" s="136">
        <f>WEEKDAY(DATE($AJ$2,$AN$2,22))</f>
        <v>2</v>
      </c>
      <c r="AW15" s="134">
        <f>WEEKDAY(DATE($AJ$2,$AN$2,23))</f>
        <v>3</v>
      </c>
      <c r="AX15" s="134">
        <f>WEEKDAY(DATE($AJ$2,$AN$2,24))</f>
        <v>4</v>
      </c>
      <c r="AY15" s="134">
        <f>WEEKDAY(DATE($AJ$2,$AN$2,25))</f>
        <v>5</v>
      </c>
      <c r="AZ15" s="134">
        <f>WEEKDAY(DATE($AJ$2,$AN$2,26))</f>
        <v>6</v>
      </c>
      <c r="BA15" s="134">
        <f>WEEKDAY(DATE($AJ$2,$AN$2,27))</f>
        <v>7</v>
      </c>
      <c r="BB15" s="135">
        <f>WEEKDAY(DATE($AJ$2,$AN$2,28))</f>
        <v>1</v>
      </c>
      <c r="BC15" s="136">
        <f>IF(BC14=29,WEEKDAY(DATE($AJ$2,$AN$2,29)),0)</f>
        <v>0</v>
      </c>
      <c r="BD15" s="134">
        <f>IF(BD14=30,WEEKDAY(DATE($AJ$2,$AN$2,30)),0)</f>
        <v>0</v>
      </c>
      <c r="BE15" s="135">
        <f>IF(BE14=31,WEEKDAY(DATE($AJ$2,$AN$2,31)),0)</f>
        <v>0</v>
      </c>
      <c r="BF15" s="1119"/>
      <c r="BG15" s="1120"/>
      <c r="BH15" s="1124"/>
      <c r="BI15" s="1120"/>
      <c r="BJ15" s="1103"/>
      <c r="BK15" s="1082"/>
      <c r="BL15" s="1082"/>
      <c r="BM15" s="1082"/>
      <c r="BN15" s="1127"/>
    </row>
    <row r="16" spans="2:71" ht="20.25" customHeight="1" thickBot="1" x14ac:dyDescent="0.2">
      <c r="B16" s="1091"/>
      <c r="C16" s="1094"/>
      <c r="D16" s="1100"/>
      <c r="E16" s="1101"/>
      <c r="F16" s="1102"/>
      <c r="G16" s="1104"/>
      <c r="H16" s="1086"/>
      <c r="I16" s="137"/>
      <c r="J16" s="138"/>
      <c r="K16" s="137"/>
      <c r="L16" s="138"/>
      <c r="M16" s="1109"/>
      <c r="N16" s="1110"/>
      <c r="O16" s="1084"/>
      <c r="P16" s="1085"/>
      <c r="Q16" s="1085"/>
      <c r="R16" s="1086"/>
      <c r="S16" s="1084"/>
      <c r="T16" s="1085"/>
      <c r="U16" s="1085"/>
      <c r="V16" s="1085"/>
      <c r="W16" s="1086"/>
      <c r="X16" s="139"/>
      <c r="Y16" s="139"/>
      <c r="Z16" s="140"/>
      <c r="AA16" s="141" t="str">
        <f>IF(AA15=1,"日",IF(AA15=2,"月",IF(AA15=3,"火",IF(AA15=4,"水",IF(AA15=5,"木",IF(AA15=6,"金","土"))))))</f>
        <v>月</v>
      </c>
      <c r="AB16" s="142" t="str">
        <f t="shared" ref="AB16:BB16" si="0">IF(AB15=1,"日",IF(AB15=2,"月",IF(AB15=3,"火",IF(AB15=4,"水",IF(AB15=5,"木",IF(AB15=6,"金","土"))))))</f>
        <v>火</v>
      </c>
      <c r="AC16" s="142" t="str">
        <f t="shared" si="0"/>
        <v>水</v>
      </c>
      <c r="AD16" s="142" t="str">
        <f t="shared" si="0"/>
        <v>木</v>
      </c>
      <c r="AE16" s="142" t="str">
        <f t="shared" si="0"/>
        <v>金</v>
      </c>
      <c r="AF16" s="142" t="str">
        <f t="shared" si="0"/>
        <v>土</v>
      </c>
      <c r="AG16" s="143" t="str">
        <f t="shared" si="0"/>
        <v>日</v>
      </c>
      <c r="AH16" s="144" t="str">
        <f>IF(AH15=1,"日",IF(AH15=2,"月",IF(AH15=3,"火",IF(AH15=4,"水",IF(AH15=5,"木",IF(AH15=6,"金","土"))))))</f>
        <v>月</v>
      </c>
      <c r="AI16" s="142" t="str">
        <f t="shared" si="0"/>
        <v>火</v>
      </c>
      <c r="AJ16" s="142" t="str">
        <f t="shared" si="0"/>
        <v>水</v>
      </c>
      <c r="AK16" s="142" t="str">
        <f t="shared" si="0"/>
        <v>木</v>
      </c>
      <c r="AL16" s="142" t="str">
        <f t="shared" si="0"/>
        <v>金</v>
      </c>
      <c r="AM16" s="142" t="str">
        <f t="shared" si="0"/>
        <v>土</v>
      </c>
      <c r="AN16" s="143" t="str">
        <f t="shared" si="0"/>
        <v>日</v>
      </c>
      <c r="AO16" s="144" t="str">
        <f>IF(AO15=1,"日",IF(AO15=2,"月",IF(AO15=3,"火",IF(AO15=4,"水",IF(AO15=5,"木",IF(AO15=6,"金","土"))))))</f>
        <v>月</v>
      </c>
      <c r="AP16" s="142" t="str">
        <f t="shared" si="0"/>
        <v>火</v>
      </c>
      <c r="AQ16" s="142" t="str">
        <f t="shared" si="0"/>
        <v>水</v>
      </c>
      <c r="AR16" s="142" t="str">
        <f t="shared" si="0"/>
        <v>木</v>
      </c>
      <c r="AS16" s="142" t="str">
        <f t="shared" si="0"/>
        <v>金</v>
      </c>
      <c r="AT16" s="142" t="str">
        <f t="shared" si="0"/>
        <v>土</v>
      </c>
      <c r="AU16" s="143" t="str">
        <f t="shared" si="0"/>
        <v>日</v>
      </c>
      <c r="AV16" s="144" t="str">
        <f>IF(AV15=1,"日",IF(AV15=2,"月",IF(AV15=3,"火",IF(AV15=4,"水",IF(AV15=5,"木",IF(AV15=6,"金","土"))))))</f>
        <v>月</v>
      </c>
      <c r="AW16" s="142" t="str">
        <f t="shared" si="0"/>
        <v>火</v>
      </c>
      <c r="AX16" s="142" t="str">
        <f t="shared" si="0"/>
        <v>水</v>
      </c>
      <c r="AY16" s="142" t="str">
        <f t="shared" si="0"/>
        <v>木</v>
      </c>
      <c r="AZ16" s="142" t="str">
        <f t="shared" si="0"/>
        <v>金</v>
      </c>
      <c r="BA16" s="142" t="str">
        <f t="shared" si="0"/>
        <v>土</v>
      </c>
      <c r="BB16" s="143" t="str">
        <f t="shared" si="0"/>
        <v>日</v>
      </c>
      <c r="BC16" s="142" t="str">
        <f>IF(BC15=1,"日",IF(BC15=2,"月",IF(BC15=3,"火",IF(BC15=4,"水",IF(BC15=5,"木",IF(BC15=6,"金",IF(BC15=0,"","土")))))))</f>
        <v/>
      </c>
      <c r="BD16" s="142" t="str">
        <f>IF(BD15=1,"日",IF(BD15=2,"月",IF(BD15=3,"火",IF(BD15=4,"水",IF(BD15=5,"木",IF(BD15=6,"金",IF(BD15=0,"","土")))))))</f>
        <v/>
      </c>
      <c r="BE16" s="142" t="str">
        <f>IF(BE15=1,"日",IF(BE15=2,"月",IF(BE15=3,"火",IF(BE15=4,"水",IF(BE15=5,"木",IF(BE15=6,"金",IF(BE15=0,"","土")))))))</f>
        <v/>
      </c>
      <c r="BF16" s="1121"/>
      <c r="BG16" s="1122"/>
      <c r="BH16" s="1125"/>
      <c r="BI16" s="1122"/>
      <c r="BJ16" s="1104"/>
      <c r="BK16" s="1085"/>
      <c r="BL16" s="1085"/>
      <c r="BM16" s="1085"/>
      <c r="BN16" s="1128"/>
    </row>
    <row r="17" spans="2:66" ht="20.25" customHeight="1" x14ac:dyDescent="0.15">
      <c r="B17" s="1007">
        <f>B15+1</f>
        <v>1</v>
      </c>
      <c r="C17" s="1065"/>
      <c r="D17" s="1066"/>
      <c r="E17" s="1067"/>
      <c r="F17" s="1068"/>
      <c r="G17" s="1069"/>
      <c r="H17" s="1070"/>
      <c r="I17" s="145"/>
      <c r="J17" s="146"/>
      <c r="K17" s="145"/>
      <c r="L17" s="146"/>
      <c r="M17" s="1071"/>
      <c r="N17" s="1072"/>
      <c r="O17" s="1073"/>
      <c r="P17" s="1074"/>
      <c r="Q17" s="1074"/>
      <c r="R17" s="1070"/>
      <c r="S17" s="1075"/>
      <c r="T17" s="1076"/>
      <c r="U17" s="1076"/>
      <c r="V17" s="1076"/>
      <c r="W17" s="1077"/>
      <c r="X17" s="147" t="s">
        <v>192</v>
      </c>
      <c r="Y17" s="148"/>
      <c r="Z17" s="149"/>
      <c r="AA17" s="150"/>
      <c r="AB17" s="151"/>
      <c r="AC17" s="151"/>
      <c r="AD17" s="151"/>
      <c r="AE17" s="151"/>
      <c r="AF17" s="151"/>
      <c r="AG17" s="152"/>
      <c r="AH17" s="150"/>
      <c r="AI17" s="151"/>
      <c r="AJ17" s="151"/>
      <c r="AK17" s="151"/>
      <c r="AL17" s="151"/>
      <c r="AM17" s="151"/>
      <c r="AN17" s="152"/>
      <c r="AO17" s="150"/>
      <c r="AP17" s="151"/>
      <c r="AQ17" s="151"/>
      <c r="AR17" s="151"/>
      <c r="AS17" s="151"/>
      <c r="AT17" s="151"/>
      <c r="AU17" s="152"/>
      <c r="AV17" s="150"/>
      <c r="AW17" s="151"/>
      <c r="AX17" s="151"/>
      <c r="AY17" s="151"/>
      <c r="AZ17" s="151"/>
      <c r="BA17" s="151"/>
      <c r="BB17" s="152"/>
      <c r="BC17" s="150"/>
      <c r="BD17" s="151"/>
      <c r="BE17" s="151"/>
      <c r="BF17" s="1056"/>
      <c r="BG17" s="1057"/>
      <c r="BH17" s="1058"/>
      <c r="BI17" s="1059"/>
      <c r="BJ17" s="1060"/>
      <c r="BK17" s="1061"/>
      <c r="BL17" s="1061"/>
      <c r="BM17" s="1061"/>
      <c r="BN17" s="1062"/>
    </row>
    <row r="18" spans="2:66" ht="20.25" customHeight="1" x14ac:dyDescent="0.15">
      <c r="B18" s="1035"/>
      <c r="C18" s="1036"/>
      <c r="D18" s="1037"/>
      <c r="E18" s="1012"/>
      <c r="F18" s="1013"/>
      <c r="G18" s="1050"/>
      <c r="H18" s="1051"/>
      <c r="I18" s="153"/>
      <c r="J18" s="154">
        <f>G17</f>
        <v>0</v>
      </c>
      <c r="K18" s="153"/>
      <c r="L18" s="154">
        <f>M17</f>
        <v>0</v>
      </c>
      <c r="M18" s="1052"/>
      <c r="N18" s="1053"/>
      <c r="O18" s="1054"/>
      <c r="P18" s="1055"/>
      <c r="Q18" s="1055"/>
      <c r="R18" s="1051"/>
      <c r="S18" s="986"/>
      <c r="T18" s="987"/>
      <c r="U18" s="987"/>
      <c r="V18" s="987"/>
      <c r="W18" s="988"/>
      <c r="X18" s="155" t="s">
        <v>195</v>
      </c>
      <c r="Y18" s="156"/>
      <c r="Z18" s="157"/>
      <c r="AA18" s="158" t="str">
        <f>IF(AA17="","",VLOOKUP(AA17,'シフト記号表（従来型・ユニット型共通）'!$C$6:$L$47,10,FALSE))</f>
        <v/>
      </c>
      <c r="AB18" s="159" t="str">
        <f>IF(AB17="","",VLOOKUP(AB17,'シフト記号表（従来型・ユニット型共通）'!$C$6:$L$47,10,FALSE))</f>
        <v/>
      </c>
      <c r="AC18" s="159" t="str">
        <f>IF(AC17="","",VLOOKUP(AC17,'シフト記号表（従来型・ユニット型共通）'!$C$6:$L$47,10,FALSE))</f>
        <v/>
      </c>
      <c r="AD18" s="159" t="str">
        <f>IF(AD17="","",VLOOKUP(AD17,'シフト記号表（従来型・ユニット型共通）'!$C$6:$L$47,10,FALSE))</f>
        <v/>
      </c>
      <c r="AE18" s="159" t="str">
        <f>IF(AE17="","",VLOOKUP(AE17,'シフト記号表（従来型・ユニット型共通）'!$C$6:$L$47,10,FALSE))</f>
        <v/>
      </c>
      <c r="AF18" s="159" t="str">
        <f>IF(AF17="","",VLOOKUP(AF17,'シフト記号表（従来型・ユニット型共通）'!$C$6:$L$47,10,FALSE))</f>
        <v/>
      </c>
      <c r="AG18" s="160" t="str">
        <f>IF(AG17="","",VLOOKUP(AG17,'シフト記号表（従来型・ユニット型共通）'!$C$6:$L$47,10,FALSE))</f>
        <v/>
      </c>
      <c r="AH18" s="158" t="str">
        <f>IF(AH17="","",VLOOKUP(AH17,'シフト記号表（従来型・ユニット型共通）'!$C$6:$L$47,10,FALSE))</f>
        <v/>
      </c>
      <c r="AI18" s="159" t="str">
        <f>IF(AI17="","",VLOOKUP(AI17,'シフト記号表（従来型・ユニット型共通）'!$C$6:$L$47,10,FALSE))</f>
        <v/>
      </c>
      <c r="AJ18" s="159" t="str">
        <f>IF(AJ17="","",VLOOKUP(AJ17,'シフト記号表（従来型・ユニット型共通）'!$C$6:$L$47,10,FALSE))</f>
        <v/>
      </c>
      <c r="AK18" s="159" t="str">
        <f>IF(AK17="","",VLOOKUP(AK17,'シフト記号表（従来型・ユニット型共通）'!$C$6:$L$47,10,FALSE))</f>
        <v/>
      </c>
      <c r="AL18" s="159" t="str">
        <f>IF(AL17="","",VLOOKUP(AL17,'シフト記号表（従来型・ユニット型共通）'!$C$6:$L$47,10,FALSE))</f>
        <v/>
      </c>
      <c r="AM18" s="159" t="str">
        <f>IF(AM17="","",VLOOKUP(AM17,'シフト記号表（従来型・ユニット型共通）'!$C$6:$L$47,10,FALSE))</f>
        <v/>
      </c>
      <c r="AN18" s="160" t="str">
        <f>IF(AN17="","",VLOOKUP(AN17,'シフト記号表（従来型・ユニット型共通）'!$C$6:$L$47,10,FALSE))</f>
        <v/>
      </c>
      <c r="AO18" s="158" t="str">
        <f>IF(AO17="","",VLOOKUP(AO17,'シフト記号表（従来型・ユニット型共通）'!$C$6:$L$47,10,FALSE))</f>
        <v/>
      </c>
      <c r="AP18" s="159" t="str">
        <f>IF(AP17="","",VLOOKUP(AP17,'シフト記号表（従来型・ユニット型共通）'!$C$6:$L$47,10,FALSE))</f>
        <v/>
      </c>
      <c r="AQ18" s="159" t="str">
        <f>IF(AQ17="","",VLOOKUP(AQ17,'シフト記号表（従来型・ユニット型共通）'!$C$6:$L$47,10,FALSE))</f>
        <v/>
      </c>
      <c r="AR18" s="159" t="str">
        <f>IF(AR17="","",VLOOKUP(AR17,'シフト記号表（従来型・ユニット型共通）'!$C$6:$L$47,10,FALSE))</f>
        <v/>
      </c>
      <c r="AS18" s="159" t="str">
        <f>IF(AS17="","",VLOOKUP(AS17,'シフト記号表（従来型・ユニット型共通）'!$C$6:$L$47,10,FALSE))</f>
        <v/>
      </c>
      <c r="AT18" s="159" t="str">
        <f>IF(AT17="","",VLOOKUP(AT17,'シフト記号表（従来型・ユニット型共通）'!$C$6:$L$47,10,FALSE))</f>
        <v/>
      </c>
      <c r="AU18" s="160" t="str">
        <f>IF(AU17="","",VLOOKUP(AU17,'シフト記号表（従来型・ユニット型共通）'!$C$6:$L$47,10,FALSE))</f>
        <v/>
      </c>
      <c r="AV18" s="158" t="str">
        <f>IF(AV17="","",VLOOKUP(AV17,'シフト記号表（従来型・ユニット型共通）'!$C$6:$L$47,10,FALSE))</f>
        <v/>
      </c>
      <c r="AW18" s="159" t="str">
        <f>IF(AW17="","",VLOOKUP(AW17,'シフト記号表（従来型・ユニット型共通）'!$C$6:$L$47,10,FALSE))</f>
        <v/>
      </c>
      <c r="AX18" s="159" t="str">
        <f>IF(AX17="","",VLOOKUP(AX17,'シフト記号表（従来型・ユニット型共通）'!$C$6:$L$47,10,FALSE))</f>
        <v/>
      </c>
      <c r="AY18" s="159" t="str">
        <f>IF(AY17="","",VLOOKUP(AY17,'シフト記号表（従来型・ユニット型共通）'!$C$6:$L$47,10,FALSE))</f>
        <v/>
      </c>
      <c r="AZ18" s="159" t="str">
        <f>IF(AZ17="","",VLOOKUP(AZ17,'シフト記号表（従来型・ユニット型共通）'!$C$6:$L$47,10,FALSE))</f>
        <v/>
      </c>
      <c r="BA18" s="159" t="str">
        <f>IF(BA17="","",VLOOKUP(BA17,'シフト記号表（従来型・ユニット型共通）'!$C$6:$L$47,10,FALSE))</f>
        <v/>
      </c>
      <c r="BB18" s="160" t="str">
        <f>IF(BB17="","",VLOOKUP(BB17,'シフト記号表（従来型・ユニット型共通）'!$C$6:$L$47,10,FALSE))</f>
        <v/>
      </c>
      <c r="BC18" s="158" t="str">
        <f>IF(BC17="","",VLOOKUP(BC17,'シフト記号表（従来型・ユニット型共通）'!$C$6:$L$47,10,FALSE))</f>
        <v/>
      </c>
      <c r="BD18" s="159" t="str">
        <f>IF(BD17="","",VLOOKUP(BD17,'シフト記号表（従来型・ユニット型共通）'!$C$6:$L$47,10,FALSE))</f>
        <v/>
      </c>
      <c r="BE18" s="159" t="str">
        <f>IF(BE17="","",VLOOKUP(BE17,'シフト記号表（従来型・ユニット型共通）'!$C$6:$L$47,10,FALSE))</f>
        <v/>
      </c>
      <c r="BF18" s="1047">
        <f>IF($BI$3="４週",SUM(AA18:BB18),IF($BI$3="暦月",SUM(AA18:BE18),""))</f>
        <v>0</v>
      </c>
      <c r="BG18" s="1048"/>
      <c r="BH18" s="1049">
        <f>IF($BI$3="４週",BF18/4,IF($BI$3="暦月",(BF18/($BI$8/7)),""))</f>
        <v>0</v>
      </c>
      <c r="BI18" s="1048"/>
      <c r="BJ18" s="1044"/>
      <c r="BK18" s="1045"/>
      <c r="BL18" s="1045"/>
      <c r="BM18" s="1045"/>
      <c r="BN18" s="1046"/>
    </row>
    <row r="19" spans="2:66" ht="20.25" customHeight="1" x14ac:dyDescent="0.15">
      <c r="B19" s="1007">
        <f>B17+1</f>
        <v>2</v>
      </c>
      <c r="C19" s="1009"/>
      <c r="D19" s="1011"/>
      <c r="E19" s="1012"/>
      <c r="F19" s="1013"/>
      <c r="G19" s="1017"/>
      <c r="H19" s="1018"/>
      <c r="I19" s="161"/>
      <c r="J19" s="162"/>
      <c r="K19" s="161"/>
      <c r="L19" s="162"/>
      <c r="M19" s="1021"/>
      <c r="N19" s="1022"/>
      <c r="O19" s="1025"/>
      <c r="P19" s="1026"/>
      <c r="Q19" s="1026"/>
      <c r="R19" s="1018"/>
      <c r="S19" s="986"/>
      <c r="T19" s="987"/>
      <c r="U19" s="987"/>
      <c r="V19" s="987"/>
      <c r="W19" s="988"/>
      <c r="X19" s="163" t="s">
        <v>192</v>
      </c>
      <c r="Y19" s="164"/>
      <c r="Z19" s="165"/>
      <c r="AA19" s="166"/>
      <c r="AB19" s="167"/>
      <c r="AC19" s="167"/>
      <c r="AD19" s="167"/>
      <c r="AE19" s="167"/>
      <c r="AF19" s="167"/>
      <c r="AG19" s="168"/>
      <c r="AH19" s="166"/>
      <c r="AI19" s="167"/>
      <c r="AJ19" s="167"/>
      <c r="AK19" s="167"/>
      <c r="AL19" s="167"/>
      <c r="AM19" s="167"/>
      <c r="AN19" s="168"/>
      <c r="AO19" s="166"/>
      <c r="AP19" s="167"/>
      <c r="AQ19" s="167"/>
      <c r="AR19" s="167"/>
      <c r="AS19" s="167"/>
      <c r="AT19" s="167"/>
      <c r="AU19" s="168"/>
      <c r="AV19" s="166"/>
      <c r="AW19" s="167"/>
      <c r="AX19" s="167"/>
      <c r="AY19" s="167"/>
      <c r="AZ19" s="167"/>
      <c r="BA19" s="167"/>
      <c r="BB19" s="168"/>
      <c r="BC19" s="166"/>
      <c r="BD19" s="167"/>
      <c r="BE19" s="169"/>
      <c r="BF19" s="992"/>
      <c r="BG19" s="993"/>
      <c r="BH19" s="994"/>
      <c r="BI19" s="995"/>
      <c r="BJ19" s="996"/>
      <c r="BK19" s="997"/>
      <c r="BL19" s="997"/>
      <c r="BM19" s="997"/>
      <c r="BN19" s="998"/>
    </row>
    <row r="20" spans="2:66" ht="20.25" customHeight="1" x14ac:dyDescent="0.15">
      <c r="B20" s="1035"/>
      <c r="C20" s="1036"/>
      <c r="D20" s="1037"/>
      <c r="E20" s="1012"/>
      <c r="F20" s="1013"/>
      <c r="G20" s="1050"/>
      <c r="H20" s="1051"/>
      <c r="I20" s="153"/>
      <c r="J20" s="154">
        <f>G19</f>
        <v>0</v>
      </c>
      <c r="K20" s="153"/>
      <c r="L20" s="154">
        <f>M19</f>
        <v>0</v>
      </c>
      <c r="M20" s="1052"/>
      <c r="N20" s="1053"/>
      <c r="O20" s="1054"/>
      <c r="P20" s="1055"/>
      <c r="Q20" s="1055"/>
      <c r="R20" s="1051"/>
      <c r="S20" s="986"/>
      <c r="T20" s="987"/>
      <c r="U20" s="987"/>
      <c r="V20" s="987"/>
      <c r="W20" s="988"/>
      <c r="X20" s="155" t="s">
        <v>195</v>
      </c>
      <c r="Y20" s="156"/>
      <c r="Z20" s="157"/>
      <c r="AA20" s="158" t="str">
        <f>IF(AA19="","",VLOOKUP(AA19,'シフト記号表（従来型・ユニット型共通）'!$C$6:$L$47,10,FALSE))</f>
        <v/>
      </c>
      <c r="AB20" s="159" t="str">
        <f>IF(AB19="","",VLOOKUP(AB19,'シフト記号表（従来型・ユニット型共通）'!$C$6:$L$47,10,FALSE))</f>
        <v/>
      </c>
      <c r="AC20" s="159" t="str">
        <f>IF(AC19="","",VLOOKUP(AC19,'シフト記号表（従来型・ユニット型共通）'!$C$6:$L$47,10,FALSE))</f>
        <v/>
      </c>
      <c r="AD20" s="159" t="str">
        <f>IF(AD19="","",VLOOKUP(AD19,'シフト記号表（従来型・ユニット型共通）'!$C$6:$L$47,10,FALSE))</f>
        <v/>
      </c>
      <c r="AE20" s="159" t="str">
        <f>IF(AE19="","",VLOOKUP(AE19,'シフト記号表（従来型・ユニット型共通）'!$C$6:$L$47,10,FALSE))</f>
        <v/>
      </c>
      <c r="AF20" s="159" t="str">
        <f>IF(AF19="","",VLOOKUP(AF19,'シフト記号表（従来型・ユニット型共通）'!$C$6:$L$47,10,FALSE))</f>
        <v/>
      </c>
      <c r="AG20" s="160" t="str">
        <f>IF(AG19="","",VLOOKUP(AG19,'シフト記号表（従来型・ユニット型共通）'!$C$6:$L$47,10,FALSE))</f>
        <v/>
      </c>
      <c r="AH20" s="158" t="str">
        <f>IF(AH19="","",VLOOKUP(AH19,'シフト記号表（従来型・ユニット型共通）'!$C$6:$L$47,10,FALSE))</f>
        <v/>
      </c>
      <c r="AI20" s="159" t="str">
        <f>IF(AI19="","",VLOOKUP(AI19,'シフト記号表（従来型・ユニット型共通）'!$C$6:$L$47,10,FALSE))</f>
        <v/>
      </c>
      <c r="AJ20" s="159" t="str">
        <f>IF(AJ19="","",VLOOKUP(AJ19,'シフト記号表（従来型・ユニット型共通）'!$C$6:$L$47,10,FALSE))</f>
        <v/>
      </c>
      <c r="AK20" s="159" t="str">
        <f>IF(AK19="","",VLOOKUP(AK19,'シフト記号表（従来型・ユニット型共通）'!$C$6:$L$47,10,FALSE))</f>
        <v/>
      </c>
      <c r="AL20" s="159" t="str">
        <f>IF(AL19="","",VLOOKUP(AL19,'シフト記号表（従来型・ユニット型共通）'!$C$6:$L$47,10,FALSE))</f>
        <v/>
      </c>
      <c r="AM20" s="159" t="str">
        <f>IF(AM19="","",VLOOKUP(AM19,'シフト記号表（従来型・ユニット型共通）'!$C$6:$L$47,10,FALSE))</f>
        <v/>
      </c>
      <c r="AN20" s="160" t="str">
        <f>IF(AN19="","",VLOOKUP(AN19,'シフト記号表（従来型・ユニット型共通）'!$C$6:$L$47,10,FALSE))</f>
        <v/>
      </c>
      <c r="AO20" s="158" t="str">
        <f>IF(AO19="","",VLOOKUP(AO19,'シフト記号表（従来型・ユニット型共通）'!$C$6:$L$47,10,FALSE))</f>
        <v/>
      </c>
      <c r="AP20" s="159" t="str">
        <f>IF(AP19="","",VLOOKUP(AP19,'シフト記号表（従来型・ユニット型共通）'!$C$6:$L$47,10,FALSE))</f>
        <v/>
      </c>
      <c r="AQ20" s="159" t="str">
        <f>IF(AQ19="","",VLOOKUP(AQ19,'シフト記号表（従来型・ユニット型共通）'!$C$6:$L$47,10,FALSE))</f>
        <v/>
      </c>
      <c r="AR20" s="159" t="str">
        <f>IF(AR19="","",VLOOKUP(AR19,'シフト記号表（従来型・ユニット型共通）'!$C$6:$L$47,10,FALSE))</f>
        <v/>
      </c>
      <c r="AS20" s="159" t="str">
        <f>IF(AS19="","",VLOOKUP(AS19,'シフト記号表（従来型・ユニット型共通）'!$C$6:$L$47,10,FALSE))</f>
        <v/>
      </c>
      <c r="AT20" s="159" t="str">
        <f>IF(AT19="","",VLOOKUP(AT19,'シフト記号表（従来型・ユニット型共通）'!$C$6:$L$47,10,FALSE))</f>
        <v/>
      </c>
      <c r="AU20" s="160" t="str">
        <f>IF(AU19="","",VLOOKUP(AU19,'シフト記号表（従来型・ユニット型共通）'!$C$6:$L$47,10,FALSE))</f>
        <v/>
      </c>
      <c r="AV20" s="158" t="str">
        <f>IF(AV19="","",VLOOKUP(AV19,'シフト記号表（従来型・ユニット型共通）'!$C$6:$L$47,10,FALSE))</f>
        <v/>
      </c>
      <c r="AW20" s="159" t="str">
        <f>IF(AW19="","",VLOOKUP(AW19,'シフト記号表（従来型・ユニット型共通）'!$C$6:$L$47,10,FALSE))</f>
        <v/>
      </c>
      <c r="AX20" s="159" t="str">
        <f>IF(AX19="","",VLOOKUP(AX19,'シフト記号表（従来型・ユニット型共通）'!$C$6:$L$47,10,FALSE))</f>
        <v/>
      </c>
      <c r="AY20" s="159" t="str">
        <f>IF(AY19="","",VLOOKUP(AY19,'シフト記号表（従来型・ユニット型共通）'!$C$6:$L$47,10,FALSE))</f>
        <v/>
      </c>
      <c r="AZ20" s="159" t="str">
        <f>IF(AZ19="","",VLOOKUP(AZ19,'シフト記号表（従来型・ユニット型共通）'!$C$6:$L$47,10,FALSE))</f>
        <v/>
      </c>
      <c r="BA20" s="159" t="str">
        <f>IF(BA19="","",VLOOKUP(BA19,'シフト記号表（従来型・ユニット型共通）'!$C$6:$L$47,10,FALSE))</f>
        <v/>
      </c>
      <c r="BB20" s="160" t="str">
        <f>IF(BB19="","",VLOOKUP(BB19,'シフト記号表（従来型・ユニット型共通）'!$C$6:$L$47,10,FALSE))</f>
        <v/>
      </c>
      <c r="BC20" s="158" t="str">
        <f>IF(BC19="","",VLOOKUP(BC19,'シフト記号表（従来型・ユニット型共通）'!$C$6:$L$47,10,FALSE))</f>
        <v/>
      </c>
      <c r="BD20" s="159" t="str">
        <f>IF(BD19="","",VLOOKUP(BD19,'シフト記号表（従来型・ユニット型共通）'!$C$6:$L$47,10,FALSE))</f>
        <v/>
      </c>
      <c r="BE20" s="159" t="str">
        <f>IF(BE19="","",VLOOKUP(BE19,'シフト記号表（従来型・ユニット型共通）'!$C$6:$L$47,10,FALSE))</f>
        <v/>
      </c>
      <c r="BF20" s="1047">
        <f>IF($BI$3="４週",SUM(AA20:BB20),IF($BI$3="暦月",SUM(AA20:BE20),""))</f>
        <v>0</v>
      </c>
      <c r="BG20" s="1048"/>
      <c r="BH20" s="1049">
        <f>IF($BI$3="４週",BF20/4,IF($BI$3="暦月",(BF20/($BI$8/7)),""))</f>
        <v>0</v>
      </c>
      <c r="BI20" s="1048"/>
      <c r="BJ20" s="1044"/>
      <c r="BK20" s="1045"/>
      <c r="BL20" s="1045"/>
      <c r="BM20" s="1045"/>
      <c r="BN20" s="1046"/>
    </row>
    <row r="21" spans="2:66" ht="20.25" customHeight="1" x14ac:dyDescent="0.15">
      <c r="B21" s="1007">
        <f>B19+1</f>
        <v>3</v>
      </c>
      <c r="C21" s="1009"/>
      <c r="D21" s="1011"/>
      <c r="E21" s="1012"/>
      <c r="F21" s="1013"/>
      <c r="G21" s="1017"/>
      <c r="H21" s="1018"/>
      <c r="I21" s="153"/>
      <c r="J21" s="154"/>
      <c r="K21" s="153"/>
      <c r="L21" s="154"/>
      <c r="M21" s="1021"/>
      <c r="N21" s="1022"/>
      <c r="O21" s="1025"/>
      <c r="P21" s="1026"/>
      <c r="Q21" s="1026"/>
      <c r="R21" s="1018"/>
      <c r="S21" s="986"/>
      <c r="T21" s="987"/>
      <c r="U21" s="987"/>
      <c r="V21" s="987"/>
      <c r="W21" s="988"/>
      <c r="X21" s="163" t="s">
        <v>192</v>
      </c>
      <c r="Y21" s="164"/>
      <c r="Z21" s="165"/>
      <c r="AA21" s="166"/>
      <c r="AB21" s="167"/>
      <c r="AC21" s="167"/>
      <c r="AD21" s="167"/>
      <c r="AE21" s="167"/>
      <c r="AF21" s="167"/>
      <c r="AG21" s="168"/>
      <c r="AH21" s="166"/>
      <c r="AI21" s="167"/>
      <c r="AJ21" s="167"/>
      <c r="AK21" s="167"/>
      <c r="AL21" s="167"/>
      <c r="AM21" s="167"/>
      <c r="AN21" s="168"/>
      <c r="AO21" s="166"/>
      <c r="AP21" s="167"/>
      <c r="AQ21" s="167"/>
      <c r="AR21" s="167"/>
      <c r="AS21" s="167"/>
      <c r="AT21" s="167"/>
      <c r="AU21" s="168"/>
      <c r="AV21" s="166"/>
      <c r="AW21" s="167"/>
      <c r="AX21" s="167"/>
      <c r="AY21" s="167"/>
      <c r="AZ21" s="167"/>
      <c r="BA21" s="167"/>
      <c r="BB21" s="168"/>
      <c r="BC21" s="166"/>
      <c r="BD21" s="167"/>
      <c r="BE21" s="169"/>
      <c r="BF21" s="992"/>
      <c r="BG21" s="993"/>
      <c r="BH21" s="994"/>
      <c r="BI21" s="995"/>
      <c r="BJ21" s="996"/>
      <c r="BK21" s="997"/>
      <c r="BL21" s="997"/>
      <c r="BM21" s="997"/>
      <c r="BN21" s="998"/>
    </row>
    <row r="22" spans="2:66" ht="20.25" customHeight="1" x14ac:dyDescent="0.15">
      <c r="B22" s="1035"/>
      <c r="C22" s="1036"/>
      <c r="D22" s="1037"/>
      <c r="E22" s="1012"/>
      <c r="F22" s="1013"/>
      <c r="G22" s="1050"/>
      <c r="H22" s="1051"/>
      <c r="I22" s="153"/>
      <c r="J22" s="154">
        <f>G21</f>
        <v>0</v>
      </c>
      <c r="K22" s="153"/>
      <c r="L22" s="154">
        <f>M21</f>
        <v>0</v>
      </c>
      <c r="M22" s="1052"/>
      <c r="N22" s="1053"/>
      <c r="O22" s="1054"/>
      <c r="P22" s="1055"/>
      <c r="Q22" s="1055"/>
      <c r="R22" s="1051"/>
      <c r="S22" s="986"/>
      <c r="T22" s="987"/>
      <c r="U22" s="987"/>
      <c r="V22" s="987"/>
      <c r="W22" s="988"/>
      <c r="X22" s="155" t="s">
        <v>195</v>
      </c>
      <c r="Y22" s="156"/>
      <c r="Z22" s="157"/>
      <c r="AA22" s="158" t="str">
        <f>IF(AA21="","",VLOOKUP(AA21,'シフト記号表（従来型・ユニット型共通）'!$C$6:$L$47,10,FALSE))</f>
        <v/>
      </c>
      <c r="AB22" s="159" t="str">
        <f>IF(AB21="","",VLOOKUP(AB21,'シフト記号表（従来型・ユニット型共通）'!$C$6:$L$47,10,FALSE))</f>
        <v/>
      </c>
      <c r="AC22" s="159" t="str">
        <f>IF(AC21="","",VLOOKUP(AC21,'シフト記号表（従来型・ユニット型共通）'!$C$6:$L$47,10,FALSE))</f>
        <v/>
      </c>
      <c r="AD22" s="159" t="str">
        <f>IF(AD21="","",VLOOKUP(AD21,'シフト記号表（従来型・ユニット型共通）'!$C$6:$L$47,10,FALSE))</f>
        <v/>
      </c>
      <c r="AE22" s="159" t="str">
        <f>IF(AE21="","",VLOOKUP(AE21,'シフト記号表（従来型・ユニット型共通）'!$C$6:$L$47,10,FALSE))</f>
        <v/>
      </c>
      <c r="AF22" s="159" t="str">
        <f>IF(AF21="","",VLOOKUP(AF21,'シフト記号表（従来型・ユニット型共通）'!$C$6:$L$47,10,FALSE))</f>
        <v/>
      </c>
      <c r="AG22" s="160" t="str">
        <f>IF(AG21="","",VLOOKUP(AG21,'シフト記号表（従来型・ユニット型共通）'!$C$6:$L$47,10,FALSE))</f>
        <v/>
      </c>
      <c r="AH22" s="158" t="str">
        <f>IF(AH21="","",VLOOKUP(AH21,'シフト記号表（従来型・ユニット型共通）'!$C$6:$L$47,10,FALSE))</f>
        <v/>
      </c>
      <c r="AI22" s="159" t="str">
        <f>IF(AI21="","",VLOOKUP(AI21,'シフト記号表（従来型・ユニット型共通）'!$C$6:$L$47,10,FALSE))</f>
        <v/>
      </c>
      <c r="AJ22" s="159" t="str">
        <f>IF(AJ21="","",VLOOKUP(AJ21,'シフト記号表（従来型・ユニット型共通）'!$C$6:$L$47,10,FALSE))</f>
        <v/>
      </c>
      <c r="AK22" s="159" t="str">
        <f>IF(AK21="","",VLOOKUP(AK21,'シフト記号表（従来型・ユニット型共通）'!$C$6:$L$47,10,FALSE))</f>
        <v/>
      </c>
      <c r="AL22" s="159" t="str">
        <f>IF(AL21="","",VLOOKUP(AL21,'シフト記号表（従来型・ユニット型共通）'!$C$6:$L$47,10,FALSE))</f>
        <v/>
      </c>
      <c r="AM22" s="159" t="str">
        <f>IF(AM21="","",VLOOKUP(AM21,'シフト記号表（従来型・ユニット型共通）'!$C$6:$L$47,10,FALSE))</f>
        <v/>
      </c>
      <c r="AN22" s="160" t="str">
        <f>IF(AN21="","",VLOOKUP(AN21,'シフト記号表（従来型・ユニット型共通）'!$C$6:$L$47,10,FALSE))</f>
        <v/>
      </c>
      <c r="AO22" s="158" t="str">
        <f>IF(AO21="","",VLOOKUP(AO21,'シフト記号表（従来型・ユニット型共通）'!$C$6:$L$47,10,FALSE))</f>
        <v/>
      </c>
      <c r="AP22" s="159" t="str">
        <f>IF(AP21="","",VLOOKUP(AP21,'シフト記号表（従来型・ユニット型共通）'!$C$6:$L$47,10,FALSE))</f>
        <v/>
      </c>
      <c r="AQ22" s="159" t="str">
        <f>IF(AQ21="","",VLOOKUP(AQ21,'シフト記号表（従来型・ユニット型共通）'!$C$6:$L$47,10,FALSE))</f>
        <v/>
      </c>
      <c r="AR22" s="159" t="str">
        <f>IF(AR21="","",VLOOKUP(AR21,'シフト記号表（従来型・ユニット型共通）'!$C$6:$L$47,10,FALSE))</f>
        <v/>
      </c>
      <c r="AS22" s="159" t="str">
        <f>IF(AS21="","",VLOOKUP(AS21,'シフト記号表（従来型・ユニット型共通）'!$C$6:$L$47,10,FALSE))</f>
        <v/>
      </c>
      <c r="AT22" s="159" t="str">
        <f>IF(AT21="","",VLOOKUP(AT21,'シフト記号表（従来型・ユニット型共通）'!$C$6:$L$47,10,FALSE))</f>
        <v/>
      </c>
      <c r="AU22" s="160" t="str">
        <f>IF(AU21="","",VLOOKUP(AU21,'シフト記号表（従来型・ユニット型共通）'!$C$6:$L$47,10,FALSE))</f>
        <v/>
      </c>
      <c r="AV22" s="158" t="str">
        <f>IF(AV21="","",VLOOKUP(AV21,'シフト記号表（従来型・ユニット型共通）'!$C$6:$L$47,10,FALSE))</f>
        <v/>
      </c>
      <c r="AW22" s="159" t="str">
        <f>IF(AW21="","",VLOOKUP(AW21,'シフト記号表（従来型・ユニット型共通）'!$C$6:$L$47,10,FALSE))</f>
        <v/>
      </c>
      <c r="AX22" s="159" t="str">
        <f>IF(AX21="","",VLOOKUP(AX21,'シフト記号表（従来型・ユニット型共通）'!$C$6:$L$47,10,FALSE))</f>
        <v/>
      </c>
      <c r="AY22" s="159" t="str">
        <f>IF(AY21="","",VLOOKUP(AY21,'シフト記号表（従来型・ユニット型共通）'!$C$6:$L$47,10,FALSE))</f>
        <v/>
      </c>
      <c r="AZ22" s="159" t="str">
        <f>IF(AZ21="","",VLOOKUP(AZ21,'シフト記号表（従来型・ユニット型共通）'!$C$6:$L$47,10,FALSE))</f>
        <v/>
      </c>
      <c r="BA22" s="159" t="str">
        <f>IF(BA21="","",VLOOKUP(BA21,'シフト記号表（従来型・ユニット型共通）'!$C$6:$L$47,10,FALSE))</f>
        <v/>
      </c>
      <c r="BB22" s="160" t="str">
        <f>IF(BB21="","",VLOOKUP(BB21,'シフト記号表（従来型・ユニット型共通）'!$C$6:$L$47,10,FALSE))</f>
        <v/>
      </c>
      <c r="BC22" s="158" t="str">
        <f>IF(BC21="","",VLOOKUP(BC21,'シフト記号表（従来型・ユニット型共通）'!$C$6:$L$47,10,FALSE))</f>
        <v/>
      </c>
      <c r="BD22" s="159" t="str">
        <f>IF(BD21="","",VLOOKUP(BD21,'シフト記号表（従来型・ユニット型共通）'!$C$6:$L$47,10,FALSE))</f>
        <v/>
      </c>
      <c r="BE22" s="159" t="str">
        <f>IF(BE21="","",VLOOKUP(BE21,'シフト記号表（従来型・ユニット型共通）'!$C$6:$L$47,10,FALSE))</f>
        <v/>
      </c>
      <c r="BF22" s="1047">
        <f>IF($BI$3="４週",SUM(AA22:BB22),IF($BI$3="暦月",SUM(AA22:BE22),""))</f>
        <v>0</v>
      </c>
      <c r="BG22" s="1048"/>
      <c r="BH22" s="1049">
        <f>IF($BI$3="４週",BF22/4,IF($BI$3="暦月",(BF22/($BI$8/7)),""))</f>
        <v>0</v>
      </c>
      <c r="BI22" s="1048"/>
      <c r="BJ22" s="1044"/>
      <c r="BK22" s="1045"/>
      <c r="BL22" s="1045"/>
      <c r="BM22" s="1045"/>
      <c r="BN22" s="1046"/>
    </row>
    <row r="23" spans="2:66" ht="20.25" customHeight="1" x14ac:dyDescent="0.15">
      <c r="B23" s="1007">
        <f>B21+1</f>
        <v>4</v>
      </c>
      <c r="C23" s="1009"/>
      <c r="D23" s="1011"/>
      <c r="E23" s="1012"/>
      <c r="F23" s="1013"/>
      <c r="G23" s="1017"/>
      <c r="H23" s="1018"/>
      <c r="I23" s="153"/>
      <c r="J23" s="154"/>
      <c r="K23" s="153"/>
      <c r="L23" s="154"/>
      <c r="M23" s="1021"/>
      <c r="N23" s="1022"/>
      <c r="O23" s="1025"/>
      <c r="P23" s="1026"/>
      <c r="Q23" s="1026"/>
      <c r="R23" s="1018"/>
      <c r="S23" s="986"/>
      <c r="T23" s="987"/>
      <c r="U23" s="987"/>
      <c r="V23" s="987"/>
      <c r="W23" s="988"/>
      <c r="X23" s="163" t="s">
        <v>192</v>
      </c>
      <c r="Y23" s="164"/>
      <c r="Z23" s="165"/>
      <c r="AA23" s="166"/>
      <c r="AB23" s="167"/>
      <c r="AC23" s="167"/>
      <c r="AD23" s="167"/>
      <c r="AE23" s="167"/>
      <c r="AF23" s="167"/>
      <c r="AG23" s="168"/>
      <c r="AH23" s="166"/>
      <c r="AI23" s="167"/>
      <c r="AJ23" s="167"/>
      <c r="AK23" s="167"/>
      <c r="AL23" s="167"/>
      <c r="AM23" s="167"/>
      <c r="AN23" s="168"/>
      <c r="AO23" s="166"/>
      <c r="AP23" s="167"/>
      <c r="AQ23" s="167"/>
      <c r="AR23" s="167"/>
      <c r="AS23" s="167"/>
      <c r="AT23" s="167"/>
      <c r="AU23" s="168"/>
      <c r="AV23" s="166"/>
      <c r="AW23" s="167"/>
      <c r="AX23" s="167"/>
      <c r="AY23" s="167"/>
      <c r="AZ23" s="167"/>
      <c r="BA23" s="167"/>
      <c r="BB23" s="168"/>
      <c r="BC23" s="166"/>
      <c r="BD23" s="167"/>
      <c r="BE23" s="169"/>
      <c r="BF23" s="992"/>
      <c r="BG23" s="993"/>
      <c r="BH23" s="994"/>
      <c r="BI23" s="995"/>
      <c r="BJ23" s="996"/>
      <c r="BK23" s="997"/>
      <c r="BL23" s="997"/>
      <c r="BM23" s="997"/>
      <c r="BN23" s="998"/>
    </row>
    <row r="24" spans="2:66" ht="20.25" customHeight="1" x14ac:dyDescent="0.15">
      <c r="B24" s="1035"/>
      <c r="C24" s="1036"/>
      <c r="D24" s="1037"/>
      <c r="E24" s="1012"/>
      <c r="F24" s="1013"/>
      <c r="G24" s="1050"/>
      <c r="H24" s="1051"/>
      <c r="I24" s="153"/>
      <c r="J24" s="154">
        <f>G23</f>
        <v>0</v>
      </c>
      <c r="K24" s="153"/>
      <c r="L24" s="154">
        <f>M23</f>
        <v>0</v>
      </c>
      <c r="M24" s="1052"/>
      <c r="N24" s="1053"/>
      <c r="O24" s="1054"/>
      <c r="P24" s="1055"/>
      <c r="Q24" s="1055"/>
      <c r="R24" s="1051"/>
      <c r="S24" s="986"/>
      <c r="T24" s="987"/>
      <c r="U24" s="987"/>
      <c r="V24" s="987"/>
      <c r="W24" s="988"/>
      <c r="X24" s="155" t="s">
        <v>195</v>
      </c>
      <c r="Y24" s="156"/>
      <c r="Z24" s="157"/>
      <c r="AA24" s="158" t="str">
        <f>IF(AA23="","",VLOOKUP(AA23,'シフト記号表（従来型・ユニット型共通）'!$C$6:$L$47,10,FALSE))</f>
        <v/>
      </c>
      <c r="AB24" s="159" t="str">
        <f>IF(AB23="","",VLOOKUP(AB23,'シフト記号表（従来型・ユニット型共通）'!$C$6:$L$47,10,FALSE))</f>
        <v/>
      </c>
      <c r="AC24" s="159" t="str">
        <f>IF(AC23="","",VLOOKUP(AC23,'シフト記号表（従来型・ユニット型共通）'!$C$6:$L$47,10,FALSE))</f>
        <v/>
      </c>
      <c r="AD24" s="159" t="str">
        <f>IF(AD23="","",VLOOKUP(AD23,'シフト記号表（従来型・ユニット型共通）'!$C$6:$L$47,10,FALSE))</f>
        <v/>
      </c>
      <c r="AE24" s="159" t="str">
        <f>IF(AE23="","",VLOOKUP(AE23,'シフト記号表（従来型・ユニット型共通）'!$C$6:$L$47,10,FALSE))</f>
        <v/>
      </c>
      <c r="AF24" s="159" t="str">
        <f>IF(AF23="","",VLOOKUP(AF23,'シフト記号表（従来型・ユニット型共通）'!$C$6:$L$47,10,FALSE))</f>
        <v/>
      </c>
      <c r="AG24" s="160" t="str">
        <f>IF(AG23="","",VLOOKUP(AG23,'シフト記号表（従来型・ユニット型共通）'!$C$6:$L$47,10,FALSE))</f>
        <v/>
      </c>
      <c r="AH24" s="158" t="str">
        <f>IF(AH23="","",VLOOKUP(AH23,'シフト記号表（従来型・ユニット型共通）'!$C$6:$L$47,10,FALSE))</f>
        <v/>
      </c>
      <c r="AI24" s="159" t="str">
        <f>IF(AI23="","",VLOOKUP(AI23,'シフト記号表（従来型・ユニット型共通）'!$C$6:$L$47,10,FALSE))</f>
        <v/>
      </c>
      <c r="AJ24" s="159" t="str">
        <f>IF(AJ23="","",VLOOKUP(AJ23,'シフト記号表（従来型・ユニット型共通）'!$C$6:$L$47,10,FALSE))</f>
        <v/>
      </c>
      <c r="AK24" s="159" t="str">
        <f>IF(AK23="","",VLOOKUP(AK23,'シフト記号表（従来型・ユニット型共通）'!$C$6:$L$47,10,FALSE))</f>
        <v/>
      </c>
      <c r="AL24" s="159" t="str">
        <f>IF(AL23="","",VLOOKUP(AL23,'シフト記号表（従来型・ユニット型共通）'!$C$6:$L$47,10,FALSE))</f>
        <v/>
      </c>
      <c r="AM24" s="159" t="str">
        <f>IF(AM23="","",VLOOKUP(AM23,'シフト記号表（従来型・ユニット型共通）'!$C$6:$L$47,10,FALSE))</f>
        <v/>
      </c>
      <c r="AN24" s="160" t="str">
        <f>IF(AN23="","",VLOOKUP(AN23,'シフト記号表（従来型・ユニット型共通）'!$C$6:$L$47,10,FALSE))</f>
        <v/>
      </c>
      <c r="AO24" s="158" t="str">
        <f>IF(AO23="","",VLOOKUP(AO23,'シフト記号表（従来型・ユニット型共通）'!$C$6:$L$47,10,FALSE))</f>
        <v/>
      </c>
      <c r="AP24" s="159" t="str">
        <f>IF(AP23="","",VLOOKUP(AP23,'シフト記号表（従来型・ユニット型共通）'!$C$6:$L$47,10,FALSE))</f>
        <v/>
      </c>
      <c r="AQ24" s="159" t="str">
        <f>IF(AQ23="","",VLOOKUP(AQ23,'シフト記号表（従来型・ユニット型共通）'!$C$6:$L$47,10,FALSE))</f>
        <v/>
      </c>
      <c r="AR24" s="159" t="str">
        <f>IF(AR23="","",VLOOKUP(AR23,'シフト記号表（従来型・ユニット型共通）'!$C$6:$L$47,10,FALSE))</f>
        <v/>
      </c>
      <c r="AS24" s="159" t="str">
        <f>IF(AS23="","",VLOOKUP(AS23,'シフト記号表（従来型・ユニット型共通）'!$C$6:$L$47,10,FALSE))</f>
        <v/>
      </c>
      <c r="AT24" s="159" t="str">
        <f>IF(AT23="","",VLOOKUP(AT23,'シフト記号表（従来型・ユニット型共通）'!$C$6:$L$47,10,FALSE))</f>
        <v/>
      </c>
      <c r="AU24" s="160" t="str">
        <f>IF(AU23="","",VLOOKUP(AU23,'シフト記号表（従来型・ユニット型共通）'!$C$6:$L$47,10,FALSE))</f>
        <v/>
      </c>
      <c r="AV24" s="158" t="str">
        <f>IF(AV23="","",VLOOKUP(AV23,'シフト記号表（従来型・ユニット型共通）'!$C$6:$L$47,10,FALSE))</f>
        <v/>
      </c>
      <c r="AW24" s="159" t="str">
        <f>IF(AW23="","",VLOOKUP(AW23,'シフト記号表（従来型・ユニット型共通）'!$C$6:$L$47,10,FALSE))</f>
        <v/>
      </c>
      <c r="AX24" s="159" t="str">
        <f>IF(AX23="","",VLOOKUP(AX23,'シフト記号表（従来型・ユニット型共通）'!$C$6:$L$47,10,FALSE))</f>
        <v/>
      </c>
      <c r="AY24" s="159" t="str">
        <f>IF(AY23="","",VLOOKUP(AY23,'シフト記号表（従来型・ユニット型共通）'!$C$6:$L$47,10,FALSE))</f>
        <v/>
      </c>
      <c r="AZ24" s="159" t="str">
        <f>IF(AZ23="","",VLOOKUP(AZ23,'シフト記号表（従来型・ユニット型共通）'!$C$6:$L$47,10,FALSE))</f>
        <v/>
      </c>
      <c r="BA24" s="159" t="str">
        <f>IF(BA23="","",VLOOKUP(BA23,'シフト記号表（従来型・ユニット型共通）'!$C$6:$L$47,10,FALSE))</f>
        <v/>
      </c>
      <c r="BB24" s="160" t="str">
        <f>IF(BB23="","",VLOOKUP(BB23,'シフト記号表（従来型・ユニット型共通）'!$C$6:$L$47,10,FALSE))</f>
        <v/>
      </c>
      <c r="BC24" s="158" t="str">
        <f>IF(BC23="","",VLOOKUP(BC23,'シフト記号表（従来型・ユニット型共通）'!$C$6:$L$47,10,FALSE))</f>
        <v/>
      </c>
      <c r="BD24" s="159" t="str">
        <f>IF(BD23="","",VLOOKUP(BD23,'シフト記号表（従来型・ユニット型共通）'!$C$6:$L$47,10,FALSE))</f>
        <v/>
      </c>
      <c r="BE24" s="159" t="str">
        <f>IF(BE23="","",VLOOKUP(BE23,'シフト記号表（従来型・ユニット型共通）'!$C$6:$L$47,10,FALSE))</f>
        <v/>
      </c>
      <c r="BF24" s="1047">
        <f>IF($BI$3="４週",SUM(AA24:BB24),IF($BI$3="暦月",SUM(AA24:BE24),""))</f>
        <v>0</v>
      </c>
      <c r="BG24" s="1048"/>
      <c r="BH24" s="1049">
        <f>IF($BI$3="４週",BF24/4,IF($BI$3="暦月",(BF24/($BI$8/7)),""))</f>
        <v>0</v>
      </c>
      <c r="BI24" s="1048"/>
      <c r="BJ24" s="1044"/>
      <c r="BK24" s="1045"/>
      <c r="BL24" s="1045"/>
      <c r="BM24" s="1045"/>
      <c r="BN24" s="1046"/>
    </row>
    <row r="25" spans="2:66" ht="20.25" customHeight="1" x14ac:dyDescent="0.15">
      <c r="B25" s="1007">
        <f>B23+1</f>
        <v>5</v>
      </c>
      <c r="C25" s="1009"/>
      <c r="D25" s="1011"/>
      <c r="E25" s="1012"/>
      <c r="F25" s="1013"/>
      <c r="G25" s="1017"/>
      <c r="H25" s="1018"/>
      <c r="I25" s="153"/>
      <c r="J25" s="154"/>
      <c r="K25" s="153"/>
      <c r="L25" s="154"/>
      <c r="M25" s="1021"/>
      <c r="N25" s="1022"/>
      <c r="O25" s="1025"/>
      <c r="P25" s="1026"/>
      <c r="Q25" s="1026"/>
      <c r="R25" s="1018"/>
      <c r="S25" s="986"/>
      <c r="T25" s="987"/>
      <c r="U25" s="987"/>
      <c r="V25" s="987"/>
      <c r="W25" s="988"/>
      <c r="X25" s="163" t="s">
        <v>192</v>
      </c>
      <c r="Y25" s="164"/>
      <c r="Z25" s="165"/>
      <c r="AA25" s="166"/>
      <c r="AB25" s="167"/>
      <c r="AC25" s="167"/>
      <c r="AD25" s="167"/>
      <c r="AE25" s="167"/>
      <c r="AF25" s="167"/>
      <c r="AG25" s="168"/>
      <c r="AH25" s="166"/>
      <c r="AI25" s="167"/>
      <c r="AJ25" s="167"/>
      <c r="AK25" s="167"/>
      <c r="AL25" s="167"/>
      <c r="AM25" s="167"/>
      <c r="AN25" s="168"/>
      <c r="AO25" s="166"/>
      <c r="AP25" s="167"/>
      <c r="AQ25" s="167"/>
      <c r="AR25" s="167"/>
      <c r="AS25" s="167"/>
      <c r="AT25" s="167"/>
      <c r="AU25" s="168"/>
      <c r="AV25" s="166"/>
      <c r="AW25" s="167"/>
      <c r="AX25" s="167"/>
      <c r="AY25" s="167"/>
      <c r="AZ25" s="167"/>
      <c r="BA25" s="167"/>
      <c r="BB25" s="168"/>
      <c r="BC25" s="166"/>
      <c r="BD25" s="167"/>
      <c r="BE25" s="169"/>
      <c r="BF25" s="992"/>
      <c r="BG25" s="993"/>
      <c r="BH25" s="994"/>
      <c r="BI25" s="995"/>
      <c r="BJ25" s="996"/>
      <c r="BK25" s="997"/>
      <c r="BL25" s="997"/>
      <c r="BM25" s="997"/>
      <c r="BN25" s="998"/>
    </row>
    <row r="26" spans="2:66" ht="20.25" customHeight="1" x14ac:dyDescent="0.15">
      <c r="B26" s="1035"/>
      <c r="C26" s="1036"/>
      <c r="D26" s="1037"/>
      <c r="E26" s="1012"/>
      <c r="F26" s="1013"/>
      <c r="G26" s="1050"/>
      <c r="H26" s="1051"/>
      <c r="I26" s="153"/>
      <c r="J26" s="154">
        <f>G25</f>
        <v>0</v>
      </c>
      <c r="K26" s="153"/>
      <c r="L26" s="154">
        <f>M25</f>
        <v>0</v>
      </c>
      <c r="M26" s="1052"/>
      <c r="N26" s="1053"/>
      <c r="O26" s="1054"/>
      <c r="P26" s="1055"/>
      <c r="Q26" s="1055"/>
      <c r="R26" s="1051"/>
      <c r="S26" s="986"/>
      <c r="T26" s="987"/>
      <c r="U26" s="987"/>
      <c r="V26" s="987"/>
      <c r="W26" s="988"/>
      <c r="X26" s="170" t="s">
        <v>195</v>
      </c>
      <c r="Y26" s="171"/>
      <c r="Z26" s="172"/>
      <c r="AA26" s="158" t="str">
        <f>IF(AA25="","",VLOOKUP(AA25,'シフト記号表（従来型・ユニット型共通）'!$C$6:$L$47,10,FALSE))</f>
        <v/>
      </c>
      <c r="AB26" s="159" t="str">
        <f>IF(AB25="","",VLOOKUP(AB25,'シフト記号表（従来型・ユニット型共通）'!$C$6:$L$47,10,FALSE))</f>
        <v/>
      </c>
      <c r="AC26" s="159" t="str">
        <f>IF(AC25="","",VLOOKUP(AC25,'シフト記号表（従来型・ユニット型共通）'!$C$6:$L$47,10,FALSE))</f>
        <v/>
      </c>
      <c r="AD26" s="159" t="str">
        <f>IF(AD25="","",VLOOKUP(AD25,'シフト記号表（従来型・ユニット型共通）'!$C$6:$L$47,10,FALSE))</f>
        <v/>
      </c>
      <c r="AE26" s="159" t="str">
        <f>IF(AE25="","",VLOOKUP(AE25,'シフト記号表（従来型・ユニット型共通）'!$C$6:$L$47,10,FALSE))</f>
        <v/>
      </c>
      <c r="AF26" s="159" t="str">
        <f>IF(AF25="","",VLOOKUP(AF25,'シフト記号表（従来型・ユニット型共通）'!$C$6:$L$47,10,FALSE))</f>
        <v/>
      </c>
      <c r="AG26" s="160" t="str">
        <f>IF(AG25="","",VLOOKUP(AG25,'シフト記号表（従来型・ユニット型共通）'!$C$6:$L$47,10,FALSE))</f>
        <v/>
      </c>
      <c r="AH26" s="158" t="str">
        <f>IF(AH25="","",VLOOKUP(AH25,'シフト記号表（従来型・ユニット型共通）'!$C$6:$L$47,10,FALSE))</f>
        <v/>
      </c>
      <c r="AI26" s="159" t="str">
        <f>IF(AI25="","",VLOOKUP(AI25,'シフト記号表（従来型・ユニット型共通）'!$C$6:$L$47,10,FALSE))</f>
        <v/>
      </c>
      <c r="AJ26" s="159" t="str">
        <f>IF(AJ25="","",VLOOKUP(AJ25,'シフト記号表（従来型・ユニット型共通）'!$C$6:$L$47,10,FALSE))</f>
        <v/>
      </c>
      <c r="AK26" s="159" t="str">
        <f>IF(AK25="","",VLOOKUP(AK25,'シフト記号表（従来型・ユニット型共通）'!$C$6:$L$47,10,FALSE))</f>
        <v/>
      </c>
      <c r="AL26" s="159" t="str">
        <f>IF(AL25="","",VLOOKUP(AL25,'シフト記号表（従来型・ユニット型共通）'!$C$6:$L$47,10,FALSE))</f>
        <v/>
      </c>
      <c r="AM26" s="159" t="str">
        <f>IF(AM25="","",VLOOKUP(AM25,'シフト記号表（従来型・ユニット型共通）'!$C$6:$L$47,10,FALSE))</f>
        <v/>
      </c>
      <c r="AN26" s="160" t="str">
        <f>IF(AN25="","",VLOOKUP(AN25,'シフト記号表（従来型・ユニット型共通）'!$C$6:$L$47,10,FALSE))</f>
        <v/>
      </c>
      <c r="AO26" s="158" t="str">
        <f>IF(AO25="","",VLOOKUP(AO25,'シフト記号表（従来型・ユニット型共通）'!$C$6:$L$47,10,FALSE))</f>
        <v/>
      </c>
      <c r="AP26" s="159" t="str">
        <f>IF(AP25="","",VLOOKUP(AP25,'シフト記号表（従来型・ユニット型共通）'!$C$6:$L$47,10,FALSE))</f>
        <v/>
      </c>
      <c r="AQ26" s="159" t="str">
        <f>IF(AQ25="","",VLOOKUP(AQ25,'シフト記号表（従来型・ユニット型共通）'!$C$6:$L$47,10,FALSE))</f>
        <v/>
      </c>
      <c r="AR26" s="159" t="str">
        <f>IF(AR25="","",VLOOKUP(AR25,'シフト記号表（従来型・ユニット型共通）'!$C$6:$L$47,10,FALSE))</f>
        <v/>
      </c>
      <c r="AS26" s="159" t="str">
        <f>IF(AS25="","",VLOOKUP(AS25,'シフト記号表（従来型・ユニット型共通）'!$C$6:$L$47,10,FALSE))</f>
        <v/>
      </c>
      <c r="AT26" s="159" t="str">
        <f>IF(AT25="","",VLOOKUP(AT25,'シフト記号表（従来型・ユニット型共通）'!$C$6:$L$47,10,FALSE))</f>
        <v/>
      </c>
      <c r="AU26" s="160" t="str">
        <f>IF(AU25="","",VLOOKUP(AU25,'シフト記号表（従来型・ユニット型共通）'!$C$6:$L$47,10,FALSE))</f>
        <v/>
      </c>
      <c r="AV26" s="158" t="str">
        <f>IF(AV25="","",VLOOKUP(AV25,'シフト記号表（従来型・ユニット型共通）'!$C$6:$L$47,10,FALSE))</f>
        <v/>
      </c>
      <c r="AW26" s="159" t="str">
        <f>IF(AW25="","",VLOOKUP(AW25,'シフト記号表（従来型・ユニット型共通）'!$C$6:$L$47,10,FALSE))</f>
        <v/>
      </c>
      <c r="AX26" s="159" t="str">
        <f>IF(AX25="","",VLOOKUP(AX25,'シフト記号表（従来型・ユニット型共通）'!$C$6:$L$47,10,FALSE))</f>
        <v/>
      </c>
      <c r="AY26" s="159" t="str">
        <f>IF(AY25="","",VLOOKUP(AY25,'シフト記号表（従来型・ユニット型共通）'!$C$6:$L$47,10,FALSE))</f>
        <v/>
      </c>
      <c r="AZ26" s="159" t="str">
        <f>IF(AZ25="","",VLOOKUP(AZ25,'シフト記号表（従来型・ユニット型共通）'!$C$6:$L$47,10,FALSE))</f>
        <v/>
      </c>
      <c r="BA26" s="159" t="str">
        <f>IF(BA25="","",VLOOKUP(BA25,'シフト記号表（従来型・ユニット型共通）'!$C$6:$L$47,10,FALSE))</f>
        <v/>
      </c>
      <c r="BB26" s="160" t="str">
        <f>IF(BB25="","",VLOOKUP(BB25,'シフト記号表（従来型・ユニット型共通）'!$C$6:$L$47,10,FALSE))</f>
        <v/>
      </c>
      <c r="BC26" s="158" t="str">
        <f>IF(BC25="","",VLOOKUP(BC25,'シフト記号表（従来型・ユニット型共通）'!$C$6:$L$47,10,FALSE))</f>
        <v/>
      </c>
      <c r="BD26" s="159" t="str">
        <f>IF(BD25="","",VLOOKUP(BD25,'シフト記号表（従来型・ユニット型共通）'!$C$6:$L$47,10,FALSE))</f>
        <v/>
      </c>
      <c r="BE26" s="159" t="str">
        <f>IF(BE25="","",VLOOKUP(BE25,'シフト記号表（従来型・ユニット型共通）'!$C$6:$L$47,10,FALSE))</f>
        <v/>
      </c>
      <c r="BF26" s="1047">
        <f>IF($BI$3="４週",SUM(AA26:BB26),IF($BI$3="暦月",SUM(AA26:BE26),""))</f>
        <v>0</v>
      </c>
      <c r="BG26" s="1048"/>
      <c r="BH26" s="1049">
        <f>IF($BI$3="４週",BF26/4,IF($BI$3="暦月",(BF26/($BI$8/7)),""))</f>
        <v>0</v>
      </c>
      <c r="BI26" s="1048"/>
      <c r="BJ26" s="1044"/>
      <c r="BK26" s="1045"/>
      <c r="BL26" s="1045"/>
      <c r="BM26" s="1045"/>
      <c r="BN26" s="1046"/>
    </row>
    <row r="27" spans="2:66" ht="20.25" customHeight="1" x14ac:dyDescent="0.15">
      <c r="B27" s="1007">
        <f>B25+1</f>
        <v>6</v>
      </c>
      <c r="C27" s="1009"/>
      <c r="D27" s="1011"/>
      <c r="E27" s="1012"/>
      <c r="F27" s="1013"/>
      <c r="G27" s="1017"/>
      <c r="H27" s="1018"/>
      <c r="I27" s="153"/>
      <c r="J27" s="154"/>
      <c r="K27" s="153"/>
      <c r="L27" s="154"/>
      <c r="M27" s="1021"/>
      <c r="N27" s="1022"/>
      <c r="O27" s="1025"/>
      <c r="P27" s="1026"/>
      <c r="Q27" s="1026"/>
      <c r="R27" s="1018"/>
      <c r="S27" s="986"/>
      <c r="T27" s="987"/>
      <c r="U27" s="987"/>
      <c r="V27" s="987"/>
      <c r="W27" s="988"/>
      <c r="X27" s="173" t="s">
        <v>192</v>
      </c>
      <c r="Z27" s="174"/>
      <c r="AA27" s="166"/>
      <c r="AB27" s="167"/>
      <c r="AC27" s="167"/>
      <c r="AD27" s="167"/>
      <c r="AE27" s="167"/>
      <c r="AF27" s="167"/>
      <c r="AG27" s="168"/>
      <c r="AH27" s="166"/>
      <c r="AI27" s="167"/>
      <c r="AJ27" s="167"/>
      <c r="AK27" s="167"/>
      <c r="AL27" s="167"/>
      <c r="AM27" s="167"/>
      <c r="AN27" s="168"/>
      <c r="AO27" s="166"/>
      <c r="AP27" s="167"/>
      <c r="AQ27" s="167"/>
      <c r="AR27" s="167"/>
      <c r="AS27" s="167"/>
      <c r="AT27" s="167"/>
      <c r="AU27" s="168"/>
      <c r="AV27" s="166"/>
      <c r="AW27" s="167"/>
      <c r="AX27" s="167"/>
      <c r="AY27" s="167"/>
      <c r="AZ27" s="167"/>
      <c r="BA27" s="167"/>
      <c r="BB27" s="168"/>
      <c r="BC27" s="166"/>
      <c r="BD27" s="167"/>
      <c r="BE27" s="169"/>
      <c r="BF27" s="992"/>
      <c r="BG27" s="993"/>
      <c r="BH27" s="994"/>
      <c r="BI27" s="995"/>
      <c r="BJ27" s="996"/>
      <c r="BK27" s="997"/>
      <c r="BL27" s="997"/>
      <c r="BM27" s="997"/>
      <c r="BN27" s="998"/>
    </row>
    <row r="28" spans="2:66" ht="20.25" customHeight="1" x14ac:dyDescent="0.15">
      <c r="B28" s="1035"/>
      <c r="C28" s="1036"/>
      <c r="D28" s="1037"/>
      <c r="E28" s="1012"/>
      <c r="F28" s="1013"/>
      <c r="G28" s="1050"/>
      <c r="H28" s="1051"/>
      <c r="I28" s="153"/>
      <c r="J28" s="154">
        <f>G27</f>
        <v>0</v>
      </c>
      <c r="K28" s="153"/>
      <c r="L28" s="154">
        <f>M27</f>
        <v>0</v>
      </c>
      <c r="M28" s="1052"/>
      <c r="N28" s="1053"/>
      <c r="O28" s="1054"/>
      <c r="P28" s="1055"/>
      <c r="Q28" s="1055"/>
      <c r="R28" s="1051"/>
      <c r="S28" s="986"/>
      <c r="T28" s="987"/>
      <c r="U28" s="987"/>
      <c r="V28" s="987"/>
      <c r="W28" s="988"/>
      <c r="X28" s="155" t="s">
        <v>195</v>
      </c>
      <c r="Y28" s="156"/>
      <c r="Z28" s="157"/>
      <c r="AA28" s="158" t="str">
        <f>IF(AA27="","",VLOOKUP(AA27,'シフト記号表（従来型・ユニット型共通）'!$C$6:$L$47,10,FALSE))</f>
        <v/>
      </c>
      <c r="AB28" s="159" t="str">
        <f>IF(AB27="","",VLOOKUP(AB27,'シフト記号表（従来型・ユニット型共通）'!$C$6:$L$47,10,FALSE))</f>
        <v/>
      </c>
      <c r="AC28" s="159" t="str">
        <f>IF(AC27="","",VLOOKUP(AC27,'シフト記号表（従来型・ユニット型共通）'!$C$6:$L$47,10,FALSE))</f>
        <v/>
      </c>
      <c r="AD28" s="159" t="str">
        <f>IF(AD27="","",VLOOKUP(AD27,'シフト記号表（従来型・ユニット型共通）'!$C$6:$L$47,10,FALSE))</f>
        <v/>
      </c>
      <c r="AE28" s="159" t="str">
        <f>IF(AE27="","",VLOOKUP(AE27,'シフト記号表（従来型・ユニット型共通）'!$C$6:$L$47,10,FALSE))</f>
        <v/>
      </c>
      <c r="AF28" s="159" t="str">
        <f>IF(AF27="","",VLOOKUP(AF27,'シフト記号表（従来型・ユニット型共通）'!$C$6:$L$47,10,FALSE))</f>
        <v/>
      </c>
      <c r="AG28" s="160" t="str">
        <f>IF(AG27="","",VLOOKUP(AG27,'シフト記号表（従来型・ユニット型共通）'!$C$6:$L$47,10,FALSE))</f>
        <v/>
      </c>
      <c r="AH28" s="158" t="str">
        <f>IF(AH27="","",VLOOKUP(AH27,'シフト記号表（従来型・ユニット型共通）'!$C$6:$L$47,10,FALSE))</f>
        <v/>
      </c>
      <c r="AI28" s="159" t="str">
        <f>IF(AI27="","",VLOOKUP(AI27,'シフト記号表（従来型・ユニット型共通）'!$C$6:$L$47,10,FALSE))</f>
        <v/>
      </c>
      <c r="AJ28" s="159" t="str">
        <f>IF(AJ27="","",VLOOKUP(AJ27,'シフト記号表（従来型・ユニット型共通）'!$C$6:$L$47,10,FALSE))</f>
        <v/>
      </c>
      <c r="AK28" s="159" t="str">
        <f>IF(AK27="","",VLOOKUP(AK27,'シフト記号表（従来型・ユニット型共通）'!$C$6:$L$47,10,FALSE))</f>
        <v/>
      </c>
      <c r="AL28" s="159" t="str">
        <f>IF(AL27="","",VLOOKUP(AL27,'シフト記号表（従来型・ユニット型共通）'!$C$6:$L$47,10,FALSE))</f>
        <v/>
      </c>
      <c r="AM28" s="159" t="str">
        <f>IF(AM27="","",VLOOKUP(AM27,'シフト記号表（従来型・ユニット型共通）'!$C$6:$L$47,10,FALSE))</f>
        <v/>
      </c>
      <c r="AN28" s="160" t="str">
        <f>IF(AN27="","",VLOOKUP(AN27,'シフト記号表（従来型・ユニット型共通）'!$C$6:$L$47,10,FALSE))</f>
        <v/>
      </c>
      <c r="AO28" s="158" t="str">
        <f>IF(AO27="","",VLOOKUP(AO27,'シフト記号表（従来型・ユニット型共通）'!$C$6:$L$47,10,FALSE))</f>
        <v/>
      </c>
      <c r="AP28" s="159" t="str">
        <f>IF(AP27="","",VLOOKUP(AP27,'シフト記号表（従来型・ユニット型共通）'!$C$6:$L$47,10,FALSE))</f>
        <v/>
      </c>
      <c r="AQ28" s="159" t="str">
        <f>IF(AQ27="","",VLOOKUP(AQ27,'シフト記号表（従来型・ユニット型共通）'!$C$6:$L$47,10,FALSE))</f>
        <v/>
      </c>
      <c r="AR28" s="159" t="str">
        <f>IF(AR27="","",VLOOKUP(AR27,'シフト記号表（従来型・ユニット型共通）'!$C$6:$L$47,10,FALSE))</f>
        <v/>
      </c>
      <c r="AS28" s="159" t="str">
        <f>IF(AS27="","",VLOOKUP(AS27,'シフト記号表（従来型・ユニット型共通）'!$C$6:$L$47,10,FALSE))</f>
        <v/>
      </c>
      <c r="AT28" s="159" t="str">
        <f>IF(AT27="","",VLOOKUP(AT27,'シフト記号表（従来型・ユニット型共通）'!$C$6:$L$47,10,FALSE))</f>
        <v/>
      </c>
      <c r="AU28" s="160" t="str">
        <f>IF(AU27="","",VLOOKUP(AU27,'シフト記号表（従来型・ユニット型共通）'!$C$6:$L$47,10,FALSE))</f>
        <v/>
      </c>
      <c r="AV28" s="158" t="str">
        <f>IF(AV27="","",VLOOKUP(AV27,'シフト記号表（従来型・ユニット型共通）'!$C$6:$L$47,10,FALSE))</f>
        <v/>
      </c>
      <c r="AW28" s="159" t="str">
        <f>IF(AW27="","",VLOOKUP(AW27,'シフト記号表（従来型・ユニット型共通）'!$C$6:$L$47,10,FALSE))</f>
        <v/>
      </c>
      <c r="AX28" s="159" t="str">
        <f>IF(AX27="","",VLOOKUP(AX27,'シフト記号表（従来型・ユニット型共通）'!$C$6:$L$47,10,FALSE))</f>
        <v/>
      </c>
      <c r="AY28" s="159" t="str">
        <f>IF(AY27="","",VLOOKUP(AY27,'シフト記号表（従来型・ユニット型共通）'!$C$6:$L$47,10,FALSE))</f>
        <v/>
      </c>
      <c r="AZ28" s="159" t="str">
        <f>IF(AZ27="","",VLOOKUP(AZ27,'シフト記号表（従来型・ユニット型共通）'!$C$6:$L$47,10,FALSE))</f>
        <v/>
      </c>
      <c r="BA28" s="159" t="str">
        <f>IF(BA27="","",VLOOKUP(BA27,'シフト記号表（従来型・ユニット型共通）'!$C$6:$L$47,10,FALSE))</f>
        <v/>
      </c>
      <c r="BB28" s="160" t="str">
        <f>IF(BB27="","",VLOOKUP(BB27,'シフト記号表（従来型・ユニット型共通）'!$C$6:$L$47,10,FALSE))</f>
        <v/>
      </c>
      <c r="BC28" s="158" t="str">
        <f>IF(BC27="","",VLOOKUP(BC27,'シフト記号表（従来型・ユニット型共通）'!$C$6:$L$47,10,FALSE))</f>
        <v/>
      </c>
      <c r="BD28" s="159" t="str">
        <f>IF(BD27="","",VLOOKUP(BD27,'シフト記号表（従来型・ユニット型共通）'!$C$6:$L$47,10,FALSE))</f>
        <v/>
      </c>
      <c r="BE28" s="159" t="str">
        <f>IF(BE27="","",VLOOKUP(BE27,'シフト記号表（従来型・ユニット型共通）'!$C$6:$L$47,10,FALSE))</f>
        <v/>
      </c>
      <c r="BF28" s="1047">
        <f>IF($BI$3="４週",SUM(AA28:BB28),IF($BI$3="暦月",SUM(AA28:BE28),""))</f>
        <v>0</v>
      </c>
      <c r="BG28" s="1048"/>
      <c r="BH28" s="1049">
        <f>IF($BI$3="４週",BF28/4,IF($BI$3="暦月",(BF28/($BI$8/7)),""))</f>
        <v>0</v>
      </c>
      <c r="BI28" s="1048"/>
      <c r="BJ28" s="1044"/>
      <c r="BK28" s="1045"/>
      <c r="BL28" s="1045"/>
      <c r="BM28" s="1045"/>
      <c r="BN28" s="1046"/>
    </row>
    <row r="29" spans="2:66" ht="20.25" customHeight="1" x14ac:dyDescent="0.15">
      <c r="B29" s="1007">
        <f>B27+1</f>
        <v>7</v>
      </c>
      <c r="C29" s="1009"/>
      <c r="D29" s="1011"/>
      <c r="E29" s="1012"/>
      <c r="F29" s="1013"/>
      <c r="G29" s="1017"/>
      <c r="H29" s="1018"/>
      <c r="I29" s="153"/>
      <c r="J29" s="154"/>
      <c r="K29" s="153"/>
      <c r="L29" s="154"/>
      <c r="M29" s="1021"/>
      <c r="N29" s="1022"/>
      <c r="O29" s="1025"/>
      <c r="P29" s="1026"/>
      <c r="Q29" s="1026"/>
      <c r="R29" s="1018"/>
      <c r="S29" s="986"/>
      <c r="T29" s="987"/>
      <c r="U29" s="987"/>
      <c r="V29" s="987"/>
      <c r="W29" s="988"/>
      <c r="X29" s="163" t="s">
        <v>192</v>
      </c>
      <c r="Y29" s="164"/>
      <c r="Z29" s="165"/>
      <c r="AA29" s="166"/>
      <c r="AB29" s="167"/>
      <c r="AC29" s="167"/>
      <c r="AD29" s="167"/>
      <c r="AE29" s="167"/>
      <c r="AF29" s="167"/>
      <c r="AG29" s="168"/>
      <c r="AH29" s="166"/>
      <c r="AI29" s="167"/>
      <c r="AJ29" s="167"/>
      <c r="AK29" s="167"/>
      <c r="AL29" s="167"/>
      <c r="AM29" s="167"/>
      <c r="AN29" s="168"/>
      <c r="AO29" s="166"/>
      <c r="AP29" s="167"/>
      <c r="AQ29" s="167"/>
      <c r="AR29" s="167"/>
      <c r="AS29" s="167"/>
      <c r="AT29" s="167"/>
      <c r="AU29" s="168"/>
      <c r="AV29" s="166"/>
      <c r="AW29" s="167"/>
      <c r="AX29" s="167"/>
      <c r="AY29" s="167"/>
      <c r="AZ29" s="167"/>
      <c r="BA29" s="167"/>
      <c r="BB29" s="168"/>
      <c r="BC29" s="166"/>
      <c r="BD29" s="167"/>
      <c r="BE29" s="169"/>
      <c r="BF29" s="992"/>
      <c r="BG29" s="993"/>
      <c r="BH29" s="994"/>
      <c r="BI29" s="995"/>
      <c r="BJ29" s="996"/>
      <c r="BK29" s="997"/>
      <c r="BL29" s="997"/>
      <c r="BM29" s="997"/>
      <c r="BN29" s="998"/>
    </row>
    <row r="30" spans="2:66" ht="20.25" customHeight="1" x14ac:dyDescent="0.15">
      <c r="B30" s="1035"/>
      <c r="C30" s="1036"/>
      <c r="D30" s="1037"/>
      <c r="E30" s="1012"/>
      <c r="F30" s="1013"/>
      <c r="G30" s="1050"/>
      <c r="H30" s="1051"/>
      <c r="I30" s="153"/>
      <c r="J30" s="154">
        <f>G29</f>
        <v>0</v>
      </c>
      <c r="K30" s="153"/>
      <c r="L30" s="154">
        <f>M29</f>
        <v>0</v>
      </c>
      <c r="M30" s="1052"/>
      <c r="N30" s="1053"/>
      <c r="O30" s="1054"/>
      <c r="P30" s="1055"/>
      <c r="Q30" s="1055"/>
      <c r="R30" s="1051"/>
      <c r="S30" s="986"/>
      <c r="T30" s="987"/>
      <c r="U30" s="987"/>
      <c r="V30" s="987"/>
      <c r="W30" s="988"/>
      <c r="X30" s="155" t="s">
        <v>195</v>
      </c>
      <c r="Y30" s="156"/>
      <c r="Z30" s="157"/>
      <c r="AA30" s="158" t="str">
        <f>IF(AA29="","",VLOOKUP(AA29,'シフト記号表（従来型・ユニット型共通）'!$C$6:$L$47,10,FALSE))</f>
        <v/>
      </c>
      <c r="AB30" s="159" t="str">
        <f>IF(AB29="","",VLOOKUP(AB29,'シフト記号表（従来型・ユニット型共通）'!$C$6:$L$47,10,FALSE))</f>
        <v/>
      </c>
      <c r="AC30" s="159" t="str">
        <f>IF(AC29="","",VLOOKUP(AC29,'シフト記号表（従来型・ユニット型共通）'!$C$6:$L$47,10,FALSE))</f>
        <v/>
      </c>
      <c r="AD30" s="159" t="str">
        <f>IF(AD29="","",VLOOKUP(AD29,'シフト記号表（従来型・ユニット型共通）'!$C$6:$L$47,10,FALSE))</f>
        <v/>
      </c>
      <c r="AE30" s="159" t="str">
        <f>IF(AE29="","",VLOOKUP(AE29,'シフト記号表（従来型・ユニット型共通）'!$C$6:$L$47,10,FALSE))</f>
        <v/>
      </c>
      <c r="AF30" s="159" t="str">
        <f>IF(AF29="","",VLOOKUP(AF29,'シフト記号表（従来型・ユニット型共通）'!$C$6:$L$47,10,FALSE))</f>
        <v/>
      </c>
      <c r="AG30" s="160" t="str">
        <f>IF(AG29="","",VLOOKUP(AG29,'シフト記号表（従来型・ユニット型共通）'!$C$6:$L$47,10,FALSE))</f>
        <v/>
      </c>
      <c r="AH30" s="158" t="str">
        <f>IF(AH29="","",VLOOKUP(AH29,'シフト記号表（従来型・ユニット型共通）'!$C$6:$L$47,10,FALSE))</f>
        <v/>
      </c>
      <c r="AI30" s="159" t="str">
        <f>IF(AI29="","",VLOOKUP(AI29,'シフト記号表（従来型・ユニット型共通）'!$C$6:$L$47,10,FALSE))</f>
        <v/>
      </c>
      <c r="AJ30" s="159" t="str">
        <f>IF(AJ29="","",VLOOKUP(AJ29,'シフト記号表（従来型・ユニット型共通）'!$C$6:$L$47,10,FALSE))</f>
        <v/>
      </c>
      <c r="AK30" s="159" t="str">
        <f>IF(AK29="","",VLOOKUP(AK29,'シフト記号表（従来型・ユニット型共通）'!$C$6:$L$47,10,FALSE))</f>
        <v/>
      </c>
      <c r="AL30" s="159" t="str">
        <f>IF(AL29="","",VLOOKUP(AL29,'シフト記号表（従来型・ユニット型共通）'!$C$6:$L$47,10,FALSE))</f>
        <v/>
      </c>
      <c r="AM30" s="159" t="str">
        <f>IF(AM29="","",VLOOKUP(AM29,'シフト記号表（従来型・ユニット型共通）'!$C$6:$L$47,10,FALSE))</f>
        <v/>
      </c>
      <c r="AN30" s="160" t="str">
        <f>IF(AN29="","",VLOOKUP(AN29,'シフト記号表（従来型・ユニット型共通）'!$C$6:$L$47,10,FALSE))</f>
        <v/>
      </c>
      <c r="AO30" s="158" t="str">
        <f>IF(AO29="","",VLOOKUP(AO29,'シフト記号表（従来型・ユニット型共通）'!$C$6:$L$47,10,FALSE))</f>
        <v/>
      </c>
      <c r="AP30" s="159" t="str">
        <f>IF(AP29="","",VLOOKUP(AP29,'シフト記号表（従来型・ユニット型共通）'!$C$6:$L$47,10,FALSE))</f>
        <v/>
      </c>
      <c r="AQ30" s="159" t="str">
        <f>IF(AQ29="","",VLOOKUP(AQ29,'シフト記号表（従来型・ユニット型共通）'!$C$6:$L$47,10,FALSE))</f>
        <v/>
      </c>
      <c r="AR30" s="159" t="str">
        <f>IF(AR29="","",VLOOKUP(AR29,'シフト記号表（従来型・ユニット型共通）'!$C$6:$L$47,10,FALSE))</f>
        <v/>
      </c>
      <c r="AS30" s="159" t="str">
        <f>IF(AS29="","",VLOOKUP(AS29,'シフト記号表（従来型・ユニット型共通）'!$C$6:$L$47,10,FALSE))</f>
        <v/>
      </c>
      <c r="AT30" s="159" t="str">
        <f>IF(AT29="","",VLOOKUP(AT29,'シフト記号表（従来型・ユニット型共通）'!$C$6:$L$47,10,FALSE))</f>
        <v/>
      </c>
      <c r="AU30" s="160" t="str">
        <f>IF(AU29="","",VLOOKUP(AU29,'シフト記号表（従来型・ユニット型共通）'!$C$6:$L$47,10,FALSE))</f>
        <v/>
      </c>
      <c r="AV30" s="158" t="str">
        <f>IF(AV29="","",VLOOKUP(AV29,'シフト記号表（従来型・ユニット型共通）'!$C$6:$L$47,10,FALSE))</f>
        <v/>
      </c>
      <c r="AW30" s="159" t="str">
        <f>IF(AW29="","",VLOOKUP(AW29,'シフト記号表（従来型・ユニット型共通）'!$C$6:$L$47,10,FALSE))</f>
        <v/>
      </c>
      <c r="AX30" s="159" t="str">
        <f>IF(AX29="","",VLOOKUP(AX29,'シフト記号表（従来型・ユニット型共通）'!$C$6:$L$47,10,FALSE))</f>
        <v/>
      </c>
      <c r="AY30" s="159" t="str">
        <f>IF(AY29="","",VLOOKUP(AY29,'シフト記号表（従来型・ユニット型共通）'!$C$6:$L$47,10,FALSE))</f>
        <v/>
      </c>
      <c r="AZ30" s="159" t="str">
        <f>IF(AZ29="","",VLOOKUP(AZ29,'シフト記号表（従来型・ユニット型共通）'!$C$6:$L$47,10,FALSE))</f>
        <v/>
      </c>
      <c r="BA30" s="159" t="str">
        <f>IF(BA29="","",VLOOKUP(BA29,'シフト記号表（従来型・ユニット型共通）'!$C$6:$L$47,10,FALSE))</f>
        <v/>
      </c>
      <c r="BB30" s="160" t="str">
        <f>IF(BB29="","",VLOOKUP(BB29,'シフト記号表（従来型・ユニット型共通）'!$C$6:$L$47,10,FALSE))</f>
        <v/>
      </c>
      <c r="BC30" s="158" t="str">
        <f>IF(BC29="","",VLOOKUP(BC29,'シフト記号表（従来型・ユニット型共通）'!$C$6:$L$47,10,FALSE))</f>
        <v/>
      </c>
      <c r="BD30" s="159" t="str">
        <f>IF(BD29="","",VLOOKUP(BD29,'シフト記号表（従来型・ユニット型共通）'!$C$6:$L$47,10,FALSE))</f>
        <v/>
      </c>
      <c r="BE30" s="159" t="str">
        <f>IF(BE29="","",VLOOKUP(BE29,'シフト記号表（従来型・ユニット型共通）'!$C$6:$L$47,10,FALSE))</f>
        <v/>
      </c>
      <c r="BF30" s="1047">
        <f>IF($BI$3="４週",SUM(AA30:BB30),IF($BI$3="暦月",SUM(AA30:BE30),""))</f>
        <v>0</v>
      </c>
      <c r="BG30" s="1048"/>
      <c r="BH30" s="1049">
        <f>IF($BI$3="４週",BF30/4,IF($BI$3="暦月",(BF30/($BI$8/7)),""))</f>
        <v>0</v>
      </c>
      <c r="BI30" s="1048"/>
      <c r="BJ30" s="1044"/>
      <c r="BK30" s="1045"/>
      <c r="BL30" s="1045"/>
      <c r="BM30" s="1045"/>
      <c r="BN30" s="1046"/>
    </row>
    <row r="31" spans="2:66" ht="20.25" customHeight="1" x14ac:dyDescent="0.15">
      <c r="B31" s="1007">
        <f>B29+1</f>
        <v>8</v>
      </c>
      <c r="C31" s="1009"/>
      <c r="D31" s="1011"/>
      <c r="E31" s="1012"/>
      <c r="F31" s="1013"/>
      <c r="G31" s="1017"/>
      <c r="H31" s="1018"/>
      <c r="I31" s="153"/>
      <c r="J31" s="154"/>
      <c r="K31" s="153"/>
      <c r="L31" s="154"/>
      <c r="M31" s="1021"/>
      <c r="N31" s="1022"/>
      <c r="O31" s="1025"/>
      <c r="P31" s="1026"/>
      <c r="Q31" s="1026"/>
      <c r="R31" s="1018"/>
      <c r="S31" s="986"/>
      <c r="T31" s="987"/>
      <c r="U31" s="987"/>
      <c r="V31" s="987"/>
      <c r="W31" s="988"/>
      <c r="X31" s="163" t="s">
        <v>192</v>
      </c>
      <c r="Y31" s="164"/>
      <c r="Z31" s="165"/>
      <c r="AA31" s="166"/>
      <c r="AB31" s="167"/>
      <c r="AC31" s="167"/>
      <c r="AD31" s="167"/>
      <c r="AE31" s="167"/>
      <c r="AF31" s="167"/>
      <c r="AG31" s="168"/>
      <c r="AH31" s="166"/>
      <c r="AI31" s="167"/>
      <c r="AJ31" s="167"/>
      <c r="AK31" s="167"/>
      <c r="AL31" s="167"/>
      <c r="AM31" s="167"/>
      <c r="AN31" s="168"/>
      <c r="AO31" s="166"/>
      <c r="AP31" s="167"/>
      <c r="AQ31" s="167"/>
      <c r="AR31" s="167"/>
      <c r="AS31" s="167"/>
      <c r="AT31" s="167"/>
      <c r="AU31" s="168"/>
      <c r="AV31" s="166"/>
      <c r="AW31" s="167"/>
      <c r="AX31" s="167"/>
      <c r="AY31" s="167"/>
      <c r="AZ31" s="167"/>
      <c r="BA31" s="167"/>
      <c r="BB31" s="168"/>
      <c r="BC31" s="166"/>
      <c r="BD31" s="167"/>
      <c r="BE31" s="169"/>
      <c r="BF31" s="992"/>
      <c r="BG31" s="993"/>
      <c r="BH31" s="994"/>
      <c r="BI31" s="995"/>
      <c r="BJ31" s="996"/>
      <c r="BK31" s="997"/>
      <c r="BL31" s="997"/>
      <c r="BM31" s="997"/>
      <c r="BN31" s="998"/>
    </row>
    <row r="32" spans="2:66" ht="20.25" customHeight="1" x14ac:dyDescent="0.15">
      <c r="B32" s="1035"/>
      <c r="C32" s="1036"/>
      <c r="D32" s="1037"/>
      <c r="E32" s="1012"/>
      <c r="F32" s="1013"/>
      <c r="G32" s="1050"/>
      <c r="H32" s="1051"/>
      <c r="I32" s="153"/>
      <c r="J32" s="154">
        <f>G31</f>
        <v>0</v>
      </c>
      <c r="K32" s="153"/>
      <c r="L32" s="154">
        <f>M31</f>
        <v>0</v>
      </c>
      <c r="M32" s="1052"/>
      <c r="N32" s="1053"/>
      <c r="O32" s="1054"/>
      <c r="P32" s="1055"/>
      <c r="Q32" s="1055"/>
      <c r="R32" s="1051"/>
      <c r="S32" s="986"/>
      <c r="T32" s="987"/>
      <c r="U32" s="987"/>
      <c r="V32" s="987"/>
      <c r="W32" s="988"/>
      <c r="X32" s="155" t="s">
        <v>195</v>
      </c>
      <c r="Y32" s="156"/>
      <c r="Z32" s="157"/>
      <c r="AA32" s="158" t="str">
        <f>IF(AA31="","",VLOOKUP(AA31,'シフト記号表（従来型・ユニット型共通）'!$C$6:$L$47,10,FALSE))</f>
        <v/>
      </c>
      <c r="AB32" s="159" t="str">
        <f>IF(AB31="","",VLOOKUP(AB31,'シフト記号表（従来型・ユニット型共通）'!$C$6:$L$47,10,FALSE))</f>
        <v/>
      </c>
      <c r="AC32" s="159" t="str">
        <f>IF(AC31="","",VLOOKUP(AC31,'シフト記号表（従来型・ユニット型共通）'!$C$6:$L$47,10,FALSE))</f>
        <v/>
      </c>
      <c r="AD32" s="159" t="str">
        <f>IF(AD31="","",VLOOKUP(AD31,'シフト記号表（従来型・ユニット型共通）'!$C$6:$L$47,10,FALSE))</f>
        <v/>
      </c>
      <c r="AE32" s="159" t="str">
        <f>IF(AE31="","",VLOOKUP(AE31,'シフト記号表（従来型・ユニット型共通）'!$C$6:$L$47,10,FALSE))</f>
        <v/>
      </c>
      <c r="AF32" s="159" t="str">
        <f>IF(AF31="","",VLOOKUP(AF31,'シフト記号表（従来型・ユニット型共通）'!$C$6:$L$47,10,FALSE))</f>
        <v/>
      </c>
      <c r="AG32" s="160" t="str">
        <f>IF(AG31="","",VLOOKUP(AG31,'シフト記号表（従来型・ユニット型共通）'!$C$6:$L$47,10,FALSE))</f>
        <v/>
      </c>
      <c r="AH32" s="158" t="str">
        <f>IF(AH31="","",VLOOKUP(AH31,'シフト記号表（従来型・ユニット型共通）'!$C$6:$L$47,10,FALSE))</f>
        <v/>
      </c>
      <c r="AI32" s="159" t="str">
        <f>IF(AI31="","",VLOOKUP(AI31,'シフト記号表（従来型・ユニット型共通）'!$C$6:$L$47,10,FALSE))</f>
        <v/>
      </c>
      <c r="AJ32" s="159" t="str">
        <f>IF(AJ31="","",VLOOKUP(AJ31,'シフト記号表（従来型・ユニット型共通）'!$C$6:$L$47,10,FALSE))</f>
        <v/>
      </c>
      <c r="AK32" s="159" t="str">
        <f>IF(AK31="","",VLOOKUP(AK31,'シフト記号表（従来型・ユニット型共通）'!$C$6:$L$47,10,FALSE))</f>
        <v/>
      </c>
      <c r="AL32" s="159" t="str">
        <f>IF(AL31="","",VLOOKUP(AL31,'シフト記号表（従来型・ユニット型共通）'!$C$6:$L$47,10,FALSE))</f>
        <v/>
      </c>
      <c r="AM32" s="159" t="str">
        <f>IF(AM31="","",VLOOKUP(AM31,'シフト記号表（従来型・ユニット型共通）'!$C$6:$L$47,10,FALSE))</f>
        <v/>
      </c>
      <c r="AN32" s="160" t="str">
        <f>IF(AN31="","",VLOOKUP(AN31,'シフト記号表（従来型・ユニット型共通）'!$C$6:$L$47,10,FALSE))</f>
        <v/>
      </c>
      <c r="AO32" s="158" t="str">
        <f>IF(AO31="","",VLOOKUP(AO31,'シフト記号表（従来型・ユニット型共通）'!$C$6:$L$47,10,FALSE))</f>
        <v/>
      </c>
      <c r="AP32" s="159" t="str">
        <f>IF(AP31="","",VLOOKUP(AP31,'シフト記号表（従来型・ユニット型共通）'!$C$6:$L$47,10,FALSE))</f>
        <v/>
      </c>
      <c r="AQ32" s="159" t="str">
        <f>IF(AQ31="","",VLOOKUP(AQ31,'シフト記号表（従来型・ユニット型共通）'!$C$6:$L$47,10,FALSE))</f>
        <v/>
      </c>
      <c r="AR32" s="159" t="str">
        <f>IF(AR31="","",VLOOKUP(AR31,'シフト記号表（従来型・ユニット型共通）'!$C$6:$L$47,10,FALSE))</f>
        <v/>
      </c>
      <c r="AS32" s="159" t="str">
        <f>IF(AS31="","",VLOOKUP(AS31,'シフト記号表（従来型・ユニット型共通）'!$C$6:$L$47,10,FALSE))</f>
        <v/>
      </c>
      <c r="AT32" s="159" t="str">
        <f>IF(AT31="","",VLOOKUP(AT31,'シフト記号表（従来型・ユニット型共通）'!$C$6:$L$47,10,FALSE))</f>
        <v/>
      </c>
      <c r="AU32" s="160" t="str">
        <f>IF(AU31="","",VLOOKUP(AU31,'シフト記号表（従来型・ユニット型共通）'!$C$6:$L$47,10,FALSE))</f>
        <v/>
      </c>
      <c r="AV32" s="158" t="str">
        <f>IF(AV31="","",VLOOKUP(AV31,'シフト記号表（従来型・ユニット型共通）'!$C$6:$L$47,10,FALSE))</f>
        <v/>
      </c>
      <c r="AW32" s="159" t="str">
        <f>IF(AW31="","",VLOOKUP(AW31,'シフト記号表（従来型・ユニット型共通）'!$C$6:$L$47,10,FALSE))</f>
        <v/>
      </c>
      <c r="AX32" s="159" t="str">
        <f>IF(AX31="","",VLOOKUP(AX31,'シフト記号表（従来型・ユニット型共通）'!$C$6:$L$47,10,FALSE))</f>
        <v/>
      </c>
      <c r="AY32" s="159" t="str">
        <f>IF(AY31="","",VLOOKUP(AY31,'シフト記号表（従来型・ユニット型共通）'!$C$6:$L$47,10,FALSE))</f>
        <v/>
      </c>
      <c r="AZ32" s="159" t="str">
        <f>IF(AZ31="","",VLOOKUP(AZ31,'シフト記号表（従来型・ユニット型共通）'!$C$6:$L$47,10,FALSE))</f>
        <v/>
      </c>
      <c r="BA32" s="159" t="str">
        <f>IF(BA31="","",VLOOKUP(BA31,'シフト記号表（従来型・ユニット型共通）'!$C$6:$L$47,10,FALSE))</f>
        <v/>
      </c>
      <c r="BB32" s="160" t="str">
        <f>IF(BB31="","",VLOOKUP(BB31,'シフト記号表（従来型・ユニット型共通）'!$C$6:$L$47,10,FALSE))</f>
        <v/>
      </c>
      <c r="BC32" s="158" t="str">
        <f>IF(BC31="","",VLOOKUP(BC31,'シフト記号表（従来型・ユニット型共通）'!$C$6:$L$47,10,FALSE))</f>
        <v/>
      </c>
      <c r="BD32" s="159" t="str">
        <f>IF(BD31="","",VLOOKUP(BD31,'シフト記号表（従来型・ユニット型共通）'!$C$6:$L$47,10,FALSE))</f>
        <v/>
      </c>
      <c r="BE32" s="159" t="str">
        <f>IF(BE31="","",VLOOKUP(BE31,'シフト記号表（従来型・ユニット型共通）'!$C$6:$L$47,10,FALSE))</f>
        <v/>
      </c>
      <c r="BF32" s="1047">
        <f>IF($BI$3="４週",SUM(AA32:BB32),IF($BI$3="暦月",SUM(AA32:BE32),""))</f>
        <v>0</v>
      </c>
      <c r="BG32" s="1048"/>
      <c r="BH32" s="1049">
        <f>IF($BI$3="４週",BF32/4,IF($BI$3="暦月",(BF32/($BI$8/7)),""))</f>
        <v>0</v>
      </c>
      <c r="BI32" s="1048"/>
      <c r="BJ32" s="1044"/>
      <c r="BK32" s="1045"/>
      <c r="BL32" s="1045"/>
      <c r="BM32" s="1045"/>
      <c r="BN32" s="1046"/>
    </row>
    <row r="33" spans="2:66" ht="20.25" customHeight="1" x14ac:dyDescent="0.15">
      <c r="B33" s="1007">
        <f>B31+1</f>
        <v>9</v>
      </c>
      <c r="C33" s="1009"/>
      <c r="D33" s="1011"/>
      <c r="E33" s="1012"/>
      <c r="F33" s="1013"/>
      <c r="G33" s="1017"/>
      <c r="H33" s="1018"/>
      <c r="I33" s="153"/>
      <c r="J33" s="154"/>
      <c r="K33" s="153"/>
      <c r="L33" s="154"/>
      <c r="M33" s="1021"/>
      <c r="N33" s="1022"/>
      <c r="O33" s="1025"/>
      <c r="P33" s="1026"/>
      <c r="Q33" s="1026"/>
      <c r="R33" s="1018"/>
      <c r="S33" s="986"/>
      <c r="T33" s="987"/>
      <c r="U33" s="987"/>
      <c r="V33" s="987"/>
      <c r="W33" s="988"/>
      <c r="X33" s="163" t="s">
        <v>192</v>
      </c>
      <c r="Y33" s="164"/>
      <c r="Z33" s="165"/>
      <c r="AA33" s="166"/>
      <c r="AB33" s="167"/>
      <c r="AC33" s="167"/>
      <c r="AD33" s="167"/>
      <c r="AE33" s="167"/>
      <c r="AF33" s="167"/>
      <c r="AG33" s="168"/>
      <c r="AH33" s="166"/>
      <c r="AI33" s="167"/>
      <c r="AJ33" s="167"/>
      <c r="AK33" s="167"/>
      <c r="AL33" s="167"/>
      <c r="AM33" s="167"/>
      <c r="AN33" s="168"/>
      <c r="AO33" s="166"/>
      <c r="AP33" s="167"/>
      <c r="AQ33" s="167"/>
      <c r="AR33" s="167"/>
      <c r="AS33" s="167"/>
      <c r="AT33" s="167"/>
      <c r="AU33" s="168"/>
      <c r="AV33" s="166"/>
      <c r="AW33" s="167"/>
      <c r="AX33" s="167"/>
      <c r="AY33" s="167"/>
      <c r="AZ33" s="167"/>
      <c r="BA33" s="167"/>
      <c r="BB33" s="168"/>
      <c r="BC33" s="166"/>
      <c r="BD33" s="167"/>
      <c r="BE33" s="169"/>
      <c r="BF33" s="992"/>
      <c r="BG33" s="993"/>
      <c r="BH33" s="994"/>
      <c r="BI33" s="995"/>
      <c r="BJ33" s="996"/>
      <c r="BK33" s="997"/>
      <c r="BL33" s="997"/>
      <c r="BM33" s="997"/>
      <c r="BN33" s="998"/>
    </row>
    <row r="34" spans="2:66" ht="20.25" customHeight="1" x14ac:dyDescent="0.15">
      <c r="B34" s="1035"/>
      <c r="C34" s="1036"/>
      <c r="D34" s="1037"/>
      <c r="E34" s="1012"/>
      <c r="F34" s="1013"/>
      <c r="G34" s="1050"/>
      <c r="H34" s="1051"/>
      <c r="I34" s="153"/>
      <c r="J34" s="154">
        <f>G33</f>
        <v>0</v>
      </c>
      <c r="K34" s="153"/>
      <c r="L34" s="154">
        <f>M33</f>
        <v>0</v>
      </c>
      <c r="M34" s="1052"/>
      <c r="N34" s="1053"/>
      <c r="O34" s="1054"/>
      <c r="P34" s="1055"/>
      <c r="Q34" s="1055"/>
      <c r="R34" s="1051"/>
      <c r="S34" s="986"/>
      <c r="T34" s="987"/>
      <c r="U34" s="987"/>
      <c r="V34" s="987"/>
      <c r="W34" s="988"/>
      <c r="X34" s="170" t="s">
        <v>195</v>
      </c>
      <c r="Y34" s="171"/>
      <c r="Z34" s="172"/>
      <c r="AA34" s="158" t="str">
        <f>IF(AA33="","",VLOOKUP(AA33,'シフト記号表（従来型・ユニット型共通）'!$C$6:$L$47,10,FALSE))</f>
        <v/>
      </c>
      <c r="AB34" s="159" t="str">
        <f>IF(AB33="","",VLOOKUP(AB33,'シフト記号表（従来型・ユニット型共通）'!$C$6:$L$47,10,FALSE))</f>
        <v/>
      </c>
      <c r="AC34" s="159" t="str">
        <f>IF(AC33="","",VLOOKUP(AC33,'シフト記号表（従来型・ユニット型共通）'!$C$6:$L$47,10,FALSE))</f>
        <v/>
      </c>
      <c r="AD34" s="159" t="str">
        <f>IF(AD33="","",VLOOKUP(AD33,'シフト記号表（従来型・ユニット型共通）'!$C$6:$L$47,10,FALSE))</f>
        <v/>
      </c>
      <c r="AE34" s="159" t="str">
        <f>IF(AE33="","",VLOOKUP(AE33,'シフト記号表（従来型・ユニット型共通）'!$C$6:$L$47,10,FALSE))</f>
        <v/>
      </c>
      <c r="AF34" s="159" t="str">
        <f>IF(AF33="","",VLOOKUP(AF33,'シフト記号表（従来型・ユニット型共通）'!$C$6:$L$47,10,FALSE))</f>
        <v/>
      </c>
      <c r="AG34" s="160" t="str">
        <f>IF(AG33="","",VLOOKUP(AG33,'シフト記号表（従来型・ユニット型共通）'!$C$6:$L$47,10,FALSE))</f>
        <v/>
      </c>
      <c r="AH34" s="158" t="str">
        <f>IF(AH33="","",VLOOKUP(AH33,'シフト記号表（従来型・ユニット型共通）'!$C$6:$L$47,10,FALSE))</f>
        <v/>
      </c>
      <c r="AI34" s="159" t="str">
        <f>IF(AI33="","",VLOOKUP(AI33,'シフト記号表（従来型・ユニット型共通）'!$C$6:$L$47,10,FALSE))</f>
        <v/>
      </c>
      <c r="AJ34" s="159" t="str">
        <f>IF(AJ33="","",VLOOKUP(AJ33,'シフト記号表（従来型・ユニット型共通）'!$C$6:$L$47,10,FALSE))</f>
        <v/>
      </c>
      <c r="AK34" s="159" t="str">
        <f>IF(AK33="","",VLOOKUP(AK33,'シフト記号表（従来型・ユニット型共通）'!$C$6:$L$47,10,FALSE))</f>
        <v/>
      </c>
      <c r="AL34" s="159" t="str">
        <f>IF(AL33="","",VLOOKUP(AL33,'シフト記号表（従来型・ユニット型共通）'!$C$6:$L$47,10,FALSE))</f>
        <v/>
      </c>
      <c r="AM34" s="159" t="str">
        <f>IF(AM33="","",VLOOKUP(AM33,'シフト記号表（従来型・ユニット型共通）'!$C$6:$L$47,10,FALSE))</f>
        <v/>
      </c>
      <c r="AN34" s="160" t="str">
        <f>IF(AN33="","",VLOOKUP(AN33,'シフト記号表（従来型・ユニット型共通）'!$C$6:$L$47,10,FALSE))</f>
        <v/>
      </c>
      <c r="AO34" s="158" t="str">
        <f>IF(AO33="","",VLOOKUP(AO33,'シフト記号表（従来型・ユニット型共通）'!$C$6:$L$47,10,FALSE))</f>
        <v/>
      </c>
      <c r="AP34" s="159" t="str">
        <f>IF(AP33="","",VLOOKUP(AP33,'シフト記号表（従来型・ユニット型共通）'!$C$6:$L$47,10,FALSE))</f>
        <v/>
      </c>
      <c r="AQ34" s="159" t="str">
        <f>IF(AQ33="","",VLOOKUP(AQ33,'シフト記号表（従来型・ユニット型共通）'!$C$6:$L$47,10,FALSE))</f>
        <v/>
      </c>
      <c r="AR34" s="159" t="str">
        <f>IF(AR33="","",VLOOKUP(AR33,'シフト記号表（従来型・ユニット型共通）'!$C$6:$L$47,10,FALSE))</f>
        <v/>
      </c>
      <c r="AS34" s="159" t="str">
        <f>IF(AS33="","",VLOOKUP(AS33,'シフト記号表（従来型・ユニット型共通）'!$C$6:$L$47,10,FALSE))</f>
        <v/>
      </c>
      <c r="AT34" s="159" t="str">
        <f>IF(AT33="","",VLOOKUP(AT33,'シフト記号表（従来型・ユニット型共通）'!$C$6:$L$47,10,FALSE))</f>
        <v/>
      </c>
      <c r="AU34" s="160" t="str">
        <f>IF(AU33="","",VLOOKUP(AU33,'シフト記号表（従来型・ユニット型共通）'!$C$6:$L$47,10,FALSE))</f>
        <v/>
      </c>
      <c r="AV34" s="158" t="str">
        <f>IF(AV33="","",VLOOKUP(AV33,'シフト記号表（従来型・ユニット型共通）'!$C$6:$L$47,10,FALSE))</f>
        <v/>
      </c>
      <c r="AW34" s="159" t="str">
        <f>IF(AW33="","",VLOOKUP(AW33,'シフト記号表（従来型・ユニット型共通）'!$C$6:$L$47,10,FALSE))</f>
        <v/>
      </c>
      <c r="AX34" s="159" t="str">
        <f>IF(AX33="","",VLOOKUP(AX33,'シフト記号表（従来型・ユニット型共通）'!$C$6:$L$47,10,FALSE))</f>
        <v/>
      </c>
      <c r="AY34" s="159" t="str">
        <f>IF(AY33="","",VLOOKUP(AY33,'シフト記号表（従来型・ユニット型共通）'!$C$6:$L$47,10,FALSE))</f>
        <v/>
      </c>
      <c r="AZ34" s="159" t="str">
        <f>IF(AZ33="","",VLOOKUP(AZ33,'シフト記号表（従来型・ユニット型共通）'!$C$6:$L$47,10,FALSE))</f>
        <v/>
      </c>
      <c r="BA34" s="159" t="str">
        <f>IF(BA33="","",VLOOKUP(BA33,'シフト記号表（従来型・ユニット型共通）'!$C$6:$L$47,10,FALSE))</f>
        <v/>
      </c>
      <c r="BB34" s="160" t="str">
        <f>IF(BB33="","",VLOOKUP(BB33,'シフト記号表（従来型・ユニット型共通）'!$C$6:$L$47,10,FALSE))</f>
        <v/>
      </c>
      <c r="BC34" s="158" t="str">
        <f>IF(BC33="","",VLOOKUP(BC33,'シフト記号表（従来型・ユニット型共通）'!$C$6:$L$47,10,FALSE))</f>
        <v/>
      </c>
      <c r="BD34" s="159" t="str">
        <f>IF(BD33="","",VLOOKUP(BD33,'シフト記号表（従来型・ユニット型共通）'!$C$6:$L$47,10,FALSE))</f>
        <v/>
      </c>
      <c r="BE34" s="159" t="str">
        <f>IF(BE33="","",VLOOKUP(BE33,'シフト記号表（従来型・ユニット型共通）'!$C$6:$L$47,10,FALSE))</f>
        <v/>
      </c>
      <c r="BF34" s="1047">
        <f>IF($BI$3="４週",SUM(AA34:BB34),IF($BI$3="暦月",SUM(AA34:BE34),""))</f>
        <v>0</v>
      </c>
      <c r="BG34" s="1048"/>
      <c r="BH34" s="1049">
        <f>IF($BI$3="４週",BF34/4,IF($BI$3="暦月",(BF34/($BI$8/7)),""))</f>
        <v>0</v>
      </c>
      <c r="BI34" s="1048"/>
      <c r="BJ34" s="1044"/>
      <c r="BK34" s="1045"/>
      <c r="BL34" s="1045"/>
      <c r="BM34" s="1045"/>
      <c r="BN34" s="1046"/>
    </row>
    <row r="35" spans="2:66" ht="20.25" customHeight="1" x14ac:dyDescent="0.15">
      <c r="B35" s="1007">
        <f>B33+1</f>
        <v>10</v>
      </c>
      <c r="C35" s="1009"/>
      <c r="D35" s="1011"/>
      <c r="E35" s="1012"/>
      <c r="F35" s="1013"/>
      <c r="G35" s="1017"/>
      <c r="H35" s="1018"/>
      <c r="I35" s="153"/>
      <c r="J35" s="154"/>
      <c r="K35" s="153"/>
      <c r="L35" s="154"/>
      <c r="M35" s="1021"/>
      <c r="N35" s="1022"/>
      <c r="O35" s="1025"/>
      <c r="P35" s="1026"/>
      <c r="Q35" s="1026"/>
      <c r="R35" s="1018"/>
      <c r="S35" s="986"/>
      <c r="T35" s="987"/>
      <c r="U35" s="987"/>
      <c r="V35" s="987"/>
      <c r="W35" s="988"/>
      <c r="X35" s="173" t="s">
        <v>192</v>
      </c>
      <c r="Z35" s="174"/>
      <c r="AA35" s="166"/>
      <c r="AB35" s="167"/>
      <c r="AC35" s="167"/>
      <c r="AD35" s="167"/>
      <c r="AE35" s="167"/>
      <c r="AF35" s="167"/>
      <c r="AG35" s="168"/>
      <c r="AH35" s="166"/>
      <c r="AI35" s="167"/>
      <c r="AJ35" s="167"/>
      <c r="AK35" s="167"/>
      <c r="AL35" s="167"/>
      <c r="AM35" s="167"/>
      <c r="AN35" s="168"/>
      <c r="AO35" s="166"/>
      <c r="AP35" s="167"/>
      <c r="AQ35" s="167"/>
      <c r="AR35" s="167"/>
      <c r="AS35" s="167"/>
      <c r="AT35" s="167"/>
      <c r="AU35" s="168"/>
      <c r="AV35" s="166"/>
      <c r="AW35" s="167"/>
      <c r="AX35" s="167"/>
      <c r="AY35" s="167"/>
      <c r="AZ35" s="167"/>
      <c r="BA35" s="167"/>
      <c r="BB35" s="168"/>
      <c r="BC35" s="166"/>
      <c r="BD35" s="167"/>
      <c r="BE35" s="169"/>
      <c r="BF35" s="992"/>
      <c r="BG35" s="993"/>
      <c r="BH35" s="994"/>
      <c r="BI35" s="995"/>
      <c r="BJ35" s="996"/>
      <c r="BK35" s="997"/>
      <c r="BL35" s="997"/>
      <c r="BM35" s="997"/>
      <c r="BN35" s="998"/>
    </row>
    <row r="36" spans="2:66" ht="20.25" customHeight="1" x14ac:dyDescent="0.15">
      <c r="B36" s="1035"/>
      <c r="C36" s="1036"/>
      <c r="D36" s="1037"/>
      <c r="E36" s="1012"/>
      <c r="F36" s="1013"/>
      <c r="G36" s="1050"/>
      <c r="H36" s="1051"/>
      <c r="I36" s="153"/>
      <c r="J36" s="154">
        <f>G35</f>
        <v>0</v>
      </c>
      <c r="K36" s="153"/>
      <c r="L36" s="154">
        <f>M35</f>
        <v>0</v>
      </c>
      <c r="M36" s="1052"/>
      <c r="N36" s="1053"/>
      <c r="O36" s="1054"/>
      <c r="P36" s="1055"/>
      <c r="Q36" s="1055"/>
      <c r="R36" s="1051"/>
      <c r="S36" s="986"/>
      <c r="T36" s="987"/>
      <c r="U36" s="987"/>
      <c r="V36" s="987"/>
      <c r="W36" s="988"/>
      <c r="X36" s="170" t="s">
        <v>195</v>
      </c>
      <c r="Y36" s="171"/>
      <c r="Z36" s="172"/>
      <c r="AA36" s="158" t="str">
        <f>IF(AA35="","",VLOOKUP(AA35,'シフト記号表（従来型・ユニット型共通）'!$C$6:$L$47,10,FALSE))</f>
        <v/>
      </c>
      <c r="AB36" s="159" t="str">
        <f>IF(AB35="","",VLOOKUP(AB35,'シフト記号表（従来型・ユニット型共通）'!$C$6:$L$47,10,FALSE))</f>
        <v/>
      </c>
      <c r="AC36" s="159" t="str">
        <f>IF(AC35="","",VLOOKUP(AC35,'シフト記号表（従来型・ユニット型共通）'!$C$6:$L$47,10,FALSE))</f>
        <v/>
      </c>
      <c r="AD36" s="159" t="str">
        <f>IF(AD35="","",VLOOKUP(AD35,'シフト記号表（従来型・ユニット型共通）'!$C$6:$L$47,10,FALSE))</f>
        <v/>
      </c>
      <c r="AE36" s="159" t="str">
        <f>IF(AE35="","",VLOOKUP(AE35,'シフト記号表（従来型・ユニット型共通）'!$C$6:$L$47,10,FALSE))</f>
        <v/>
      </c>
      <c r="AF36" s="159" t="str">
        <f>IF(AF35="","",VLOOKUP(AF35,'シフト記号表（従来型・ユニット型共通）'!$C$6:$L$47,10,FALSE))</f>
        <v/>
      </c>
      <c r="AG36" s="160" t="str">
        <f>IF(AG35="","",VLOOKUP(AG35,'シフト記号表（従来型・ユニット型共通）'!$C$6:$L$47,10,FALSE))</f>
        <v/>
      </c>
      <c r="AH36" s="158" t="str">
        <f>IF(AH35="","",VLOOKUP(AH35,'シフト記号表（従来型・ユニット型共通）'!$C$6:$L$47,10,FALSE))</f>
        <v/>
      </c>
      <c r="AI36" s="159" t="str">
        <f>IF(AI35="","",VLOOKUP(AI35,'シフト記号表（従来型・ユニット型共通）'!$C$6:$L$47,10,FALSE))</f>
        <v/>
      </c>
      <c r="AJ36" s="159" t="str">
        <f>IF(AJ35="","",VLOOKUP(AJ35,'シフト記号表（従来型・ユニット型共通）'!$C$6:$L$47,10,FALSE))</f>
        <v/>
      </c>
      <c r="AK36" s="159" t="str">
        <f>IF(AK35="","",VLOOKUP(AK35,'シフト記号表（従来型・ユニット型共通）'!$C$6:$L$47,10,FALSE))</f>
        <v/>
      </c>
      <c r="AL36" s="159" t="str">
        <f>IF(AL35="","",VLOOKUP(AL35,'シフト記号表（従来型・ユニット型共通）'!$C$6:$L$47,10,FALSE))</f>
        <v/>
      </c>
      <c r="AM36" s="159" t="str">
        <f>IF(AM35="","",VLOOKUP(AM35,'シフト記号表（従来型・ユニット型共通）'!$C$6:$L$47,10,FALSE))</f>
        <v/>
      </c>
      <c r="AN36" s="160" t="str">
        <f>IF(AN35="","",VLOOKUP(AN35,'シフト記号表（従来型・ユニット型共通）'!$C$6:$L$47,10,FALSE))</f>
        <v/>
      </c>
      <c r="AO36" s="158" t="str">
        <f>IF(AO35="","",VLOOKUP(AO35,'シフト記号表（従来型・ユニット型共通）'!$C$6:$L$47,10,FALSE))</f>
        <v/>
      </c>
      <c r="AP36" s="159" t="str">
        <f>IF(AP35="","",VLOOKUP(AP35,'シフト記号表（従来型・ユニット型共通）'!$C$6:$L$47,10,FALSE))</f>
        <v/>
      </c>
      <c r="AQ36" s="159" t="str">
        <f>IF(AQ35="","",VLOOKUP(AQ35,'シフト記号表（従来型・ユニット型共通）'!$C$6:$L$47,10,FALSE))</f>
        <v/>
      </c>
      <c r="AR36" s="159" t="str">
        <f>IF(AR35="","",VLOOKUP(AR35,'シフト記号表（従来型・ユニット型共通）'!$C$6:$L$47,10,FALSE))</f>
        <v/>
      </c>
      <c r="AS36" s="159" t="str">
        <f>IF(AS35="","",VLOOKUP(AS35,'シフト記号表（従来型・ユニット型共通）'!$C$6:$L$47,10,FALSE))</f>
        <v/>
      </c>
      <c r="AT36" s="159" t="str">
        <f>IF(AT35="","",VLOOKUP(AT35,'シフト記号表（従来型・ユニット型共通）'!$C$6:$L$47,10,FALSE))</f>
        <v/>
      </c>
      <c r="AU36" s="160" t="str">
        <f>IF(AU35="","",VLOOKUP(AU35,'シフト記号表（従来型・ユニット型共通）'!$C$6:$L$47,10,FALSE))</f>
        <v/>
      </c>
      <c r="AV36" s="158" t="str">
        <f>IF(AV35="","",VLOOKUP(AV35,'シフト記号表（従来型・ユニット型共通）'!$C$6:$L$47,10,FALSE))</f>
        <v/>
      </c>
      <c r="AW36" s="159" t="str">
        <f>IF(AW35="","",VLOOKUP(AW35,'シフト記号表（従来型・ユニット型共通）'!$C$6:$L$47,10,FALSE))</f>
        <v/>
      </c>
      <c r="AX36" s="159" t="str">
        <f>IF(AX35="","",VLOOKUP(AX35,'シフト記号表（従来型・ユニット型共通）'!$C$6:$L$47,10,FALSE))</f>
        <v/>
      </c>
      <c r="AY36" s="159" t="str">
        <f>IF(AY35="","",VLOOKUP(AY35,'シフト記号表（従来型・ユニット型共通）'!$C$6:$L$47,10,FALSE))</f>
        <v/>
      </c>
      <c r="AZ36" s="159" t="str">
        <f>IF(AZ35="","",VLOOKUP(AZ35,'シフト記号表（従来型・ユニット型共通）'!$C$6:$L$47,10,FALSE))</f>
        <v/>
      </c>
      <c r="BA36" s="159" t="str">
        <f>IF(BA35="","",VLOOKUP(BA35,'シフト記号表（従来型・ユニット型共通）'!$C$6:$L$47,10,FALSE))</f>
        <v/>
      </c>
      <c r="BB36" s="160" t="str">
        <f>IF(BB35="","",VLOOKUP(BB35,'シフト記号表（従来型・ユニット型共通）'!$C$6:$L$47,10,FALSE))</f>
        <v/>
      </c>
      <c r="BC36" s="158" t="str">
        <f>IF(BC35="","",VLOOKUP(BC35,'シフト記号表（従来型・ユニット型共通）'!$C$6:$L$47,10,FALSE))</f>
        <v/>
      </c>
      <c r="BD36" s="159" t="str">
        <f>IF(BD35="","",VLOOKUP(BD35,'シフト記号表（従来型・ユニット型共通）'!$C$6:$L$47,10,FALSE))</f>
        <v/>
      </c>
      <c r="BE36" s="159" t="str">
        <f>IF(BE35="","",VLOOKUP(BE35,'シフト記号表（従来型・ユニット型共通）'!$C$6:$L$47,10,FALSE))</f>
        <v/>
      </c>
      <c r="BF36" s="1047">
        <f>IF($BI$3="４週",SUM(AA36:BB36),IF($BI$3="暦月",SUM(AA36:BE36),""))</f>
        <v>0</v>
      </c>
      <c r="BG36" s="1048"/>
      <c r="BH36" s="1049">
        <f>IF($BI$3="４週",BF36/4,IF($BI$3="暦月",(BF36/($BI$8/7)),""))</f>
        <v>0</v>
      </c>
      <c r="BI36" s="1048"/>
      <c r="BJ36" s="1044"/>
      <c r="BK36" s="1045"/>
      <c r="BL36" s="1045"/>
      <c r="BM36" s="1045"/>
      <c r="BN36" s="1046"/>
    </row>
    <row r="37" spans="2:66" ht="20.25" customHeight="1" x14ac:dyDescent="0.15">
      <c r="B37" s="1007">
        <f>B35+1</f>
        <v>11</v>
      </c>
      <c r="C37" s="1009"/>
      <c r="D37" s="1011"/>
      <c r="E37" s="1012"/>
      <c r="F37" s="1013"/>
      <c r="G37" s="1017"/>
      <c r="H37" s="1018"/>
      <c r="I37" s="153"/>
      <c r="J37" s="154"/>
      <c r="K37" s="153"/>
      <c r="L37" s="154"/>
      <c r="M37" s="1021"/>
      <c r="N37" s="1022"/>
      <c r="O37" s="1025"/>
      <c r="P37" s="1026"/>
      <c r="Q37" s="1026"/>
      <c r="R37" s="1018"/>
      <c r="S37" s="986"/>
      <c r="T37" s="987"/>
      <c r="U37" s="987"/>
      <c r="V37" s="987"/>
      <c r="W37" s="988"/>
      <c r="X37" s="173" t="s">
        <v>192</v>
      </c>
      <c r="Z37" s="174"/>
      <c r="AA37" s="166"/>
      <c r="AB37" s="167"/>
      <c r="AC37" s="167"/>
      <c r="AD37" s="167"/>
      <c r="AE37" s="167"/>
      <c r="AF37" s="167"/>
      <c r="AG37" s="168"/>
      <c r="AH37" s="166"/>
      <c r="AI37" s="167"/>
      <c r="AJ37" s="167"/>
      <c r="AK37" s="167"/>
      <c r="AL37" s="167"/>
      <c r="AM37" s="167"/>
      <c r="AN37" s="168"/>
      <c r="AO37" s="166"/>
      <c r="AP37" s="167"/>
      <c r="AQ37" s="167"/>
      <c r="AR37" s="167"/>
      <c r="AS37" s="167"/>
      <c r="AT37" s="167"/>
      <c r="AU37" s="168"/>
      <c r="AV37" s="166"/>
      <c r="AW37" s="167"/>
      <c r="AX37" s="167"/>
      <c r="AY37" s="167"/>
      <c r="AZ37" s="167"/>
      <c r="BA37" s="167"/>
      <c r="BB37" s="168"/>
      <c r="BC37" s="166"/>
      <c r="BD37" s="167"/>
      <c r="BE37" s="169"/>
      <c r="BF37" s="992"/>
      <c r="BG37" s="993"/>
      <c r="BH37" s="994"/>
      <c r="BI37" s="995"/>
      <c r="BJ37" s="996"/>
      <c r="BK37" s="997"/>
      <c r="BL37" s="997"/>
      <c r="BM37" s="997"/>
      <c r="BN37" s="998"/>
    </row>
    <row r="38" spans="2:66" ht="20.25" customHeight="1" x14ac:dyDescent="0.15">
      <c r="B38" s="1035"/>
      <c r="C38" s="1036"/>
      <c r="D38" s="1037"/>
      <c r="E38" s="1012"/>
      <c r="F38" s="1013"/>
      <c r="G38" s="1050"/>
      <c r="H38" s="1051"/>
      <c r="I38" s="153"/>
      <c r="J38" s="154">
        <f>G37</f>
        <v>0</v>
      </c>
      <c r="K38" s="153"/>
      <c r="L38" s="154">
        <f>M37</f>
        <v>0</v>
      </c>
      <c r="M38" s="1052"/>
      <c r="N38" s="1053"/>
      <c r="O38" s="1054"/>
      <c r="P38" s="1055"/>
      <c r="Q38" s="1055"/>
      <c r="R38" s="1051"/>
      <c r="S38" s="986"/>
      <c r="T38" s="987"/>
      <c r="U38" s="987"/>
      <c r="V38" s="987"/>
      <c r="W38" s="988"/>
      <c r="X38" s="170" t="s">
        <v>195</v>
      </c>
      <c r="Y38" s="171"/>
      <c r="Z38" s="172"/>
      <c r="AA38" s="158" t="str">
        <f>IF(AA37="","",VLOOKUP(AA37,'シフト記号表（従来型・ユニット型共通）'!$C$6:$L$47,10,FALSE))</f>
        <v/>
      </c>
      <c r="AB38" s="159" t="str">
        <f>IF(AB37="","",VLOOKUP(AB37,'シフト記号表（従来型・ユニット型共通）'!$C$6:$L$47,10,FALSE))</f>
        <v/>
      </c>
      <c r="AC38" s="159" t="str">
        <f>IF(AC37="","",VLOOKUP(AC37,'シフト記号表（従来型・ユニット型共通）'!$C$6:$L$47,10,FALSE))</f>
        <v/>
      </c>
      <c r="AD38" s="159" t="str">
        <f>IF(AD37="","",VLOOKUP(AD37,'シフト記号表（従来型・ユニット型共通）'!$C$6:$L$47,10,FALSE))</f>
        <v/>
      </c>
      <c r="AE38" s="159" t="str">
        <f>IF(AE37="","",VLOOKUP(AE37,'シフト記号表（従来型・ユニット型共通）'!$C$6:$L$47,10,FALSE))</f>
        <v/>
      </c>
      <c r="AF38" s="159" t="str">
        <f>IF(AF37="","",VLOOKUP(AF37,'シフト記号表（従来型・ユニット型共通）'!$C$6:$L$47,10,FALSE))</f>
        <v/>
      </c>
      <c r="AG38" s="160" t="str">
        <f>IF(AG37="","",VLOOKUP(AG37,'シフト記号表（従来型・ユニット型共通）'!$C$6:$L$47,10,FALSE))</f>
        <v/>
      </c>
      <c r="AH38" s="158" t="str">
        <f>IF(AH37="","",VLOOKUP(AH37,'シフト記号表（従来型・ユニット型共通）'!$C$6:$L$47,10,FALSE))</f>
        <v/>
      </c>
      <c r="AI38" s="159" t="str">
        <f>IF(AI37="","",VLOOKUP(AI37,'シフト記号表（従来型・ユニット型共通）'!$C$6:$L$47,10,FALSE))</f>
        <v/>
      </c>
      <c r="AJ38" s="159" t="str">
        <f>IF(AJ37="","",VLOOKUP(AJ37,'シフト記号表（従来型・ユニット型共通）'!$C$6:$L$47,10,FALSE))</f>
        <v/>
      </c>
      <c r="AK38" s="159" t="str">
        <f>IF(AK37="","",VLOOKUP(AK37,'シフト記号表（従来型・ユニット型共通）'!$C$6:$L$47,10,FALSE))</f>
        <v/>
      </c>
      <c r="AL38" s="159" t="str">
        <f>IF(AL37="","",VLOOKUP(AL37,'シフト記号表（従来型・ユニット型共通）'!$C$6:$L$47,10,FALSE))</f>
        <v/>
      </c>
      <c r="AM38" s="159" t="str">
        <f>IF(AM37="","",VLOOKUP(AM37,'シフト記号表（従来型・ユニット型共通）'!$C$6:$L$47,10,FALSE))</f>
        <v/>
      </c>
      <c r="AN38" s="160" t="str">
        <f>IF(AN37="","",VLOOKUP(AN37,'シフト記号表（従来型・ユニット型共通）'!$C$6:$L$47,10,FALSE))</f>
        <v/>
      </c>
      <c r="AO38" s="158" t="str">
        <f>IF(AO37="","",VLOOKUP(AO37,'シフト記号表（従来型・ユニット型共通）'!$C$6:$L$47,10,FALSE))</f>
        <v/>
      </c>
      <c r="AP38" s="159" t="str">
        <f>IF(AP37="","",VLOOKUP(AP37,'シフト記号表（従来型・ユニット型共通）'!$C$6:$L$47,10,FALSE))</f>
        <v/>
      </c>
      <c r="AQ38" s="159" t="str">
        <f>IF(AQ37="","",VLOOKUP(AQ37,'シフト記号表（従来型・ユニット型共通）'!$C$6:$L$47,10,FALSE))</f>
        <v/>
      </c>
      <c r="AR38" s="159" t="str">
        <f>IF(AR37="","",VLOOKUP(AR37,'シフト記号表（従来型・ユニット型共通）'!$C$6:$L$47,10,FALSE))</f>
        <v/>
      </c>
      <c r="AS38" s="159" t="str">
        <f>IF(AS37="","",VLOOKUP(AS37,'シフト記号表（従来型・ユニット型共通）'!$C$6:$L$47,10,FALSE))</f>
        <v/>
      </c>
      <c r="AT38" s="159" t="str">
        <f>IF(AT37="","",VLOOKUP(AT37,'シフト記号表（従来型・ユニット型共通）'!$C$6:$L$47,10,FALSE))</f>
        <v/>
      </c>
      <c r="AU38" s="160" t="str">
        <f>IF(AU37="","",VLOOKUP(AU37,'シフト記号表（従来型・ユニット型共通）'!$C$6:$L$47,10,FALSE))</f>
        <v/>
      </c>
      <c r="AV38" s="158" t="str">
        <f>IF(AV37="","",VLOOKUP(AV37,'シフト記号表（従来型・ユニット型共通）'!$C$6:$L$47,10,FALSE))</f>
        <v/>
      </c>
      <c r="AW38" s="159" t="str">
        <f>IF(AW37="","",VLOOKUP(AW37,'シフト記号表（従来型・ユニット型共通）'!$C$6:$L$47,10,FALSE))</f>
        <v/>
      </c>
      <c r="AX38" s="159" t="str">
        <f>IF(AX37="","",VLOOKUP(AX37,'シフト記号表（従来型・ユニット型共通）'!$C$6:$L$47,10,FALSE))</f>
        <v/>
      </c>
      <c r="AY38" s="159" t="str">
        <f>IF(AY37="","",VLOOKUP(AY37,'シフト記号表（従来型・ユニット型共通）'!$C$6:$L$47,10,FALSE))</f>
        <v/>
      </c>
      <c r="AZ38" s="159" t="str">
        <f>IF(AZ37="","",VLOOKUP(AZ37,'シフト記号表（従来型・ユニット型共通）'!$C$6:$L$47,10,FALSE))</f>
        <v/>
      </c>
      <c r="BA38" s="159" t="str">
        <f>IF(BA37="","",VLOOKUP(BA37,'シフト記号表（従来型・ユニット型共通）'!$C$6:$L$47,10,FALSE))</f>
        <v/>
      </c>
      <c r="BB38" s="160" t="str">
        <f>IF(BB37="","",VLOOKUP(BB37,'シフト記号表（従来型・ユニット型共通）'!$C$6:$L$47,10,FALSE))</f>
        <v/>
      </c>
      <c r="BC38" s="158" t="str">
        <f>IF(BC37="","",VLOOKUP(BC37,'シフト記号表（従来型・ユニット型共通）'!$C$6:$L$47,10,FALSE))</f>
        <v/>
      </c>
      <c r="BD38" s="159" t="str">
        <f>IF(BD37="","",VLOOKUP(BD37,'シフト記号表（従来型・ユニット型共通）'!$C$6:$L$47,10,FALSE))</f>
        <v/>
      </c>
      <c r="BE38" s="159" t="str">
        <f>IF(BE37="","",VLOOKUP(BE37,'シフト記号表（従来型・ユニット型共通）'!$C$6:$L$47,10,FALSE))</f>
        <v/>
      </c>
      <c r="BF38" s="1047">
        <f>IF($BI$3="４週",SUM(AA38:BB38),IF($BI$3="暦月",SUM(AA38:BE38),""))</f>
        <v>0</v>
      </c>
      <c r="BG38" s="1048"/>
      <c r="BH38" s="1049">
        <f>IF($BI$3="４週",BF38/4,IF($BI$3="暦月",(BF38/($BI$8/7)),""))</f>
        <v>0</v>
      </c>
      <c r="BI38" s="1048"/>
      <c r="BJ38" s="1044"/>
      <c r="BK38" s="1045"/>
      <c r="BL38" s="1045"/>
      <c r="BM38" s="1045"/>
      <c r="BN38" s="1046"/>
    </row>
    <row r="39" spans="2:66" ht="20.25" customHeight="1" x14ac:dyDescent="0.15">
      <c r="B39" s="1007">
        <f>B37+1</f>
        <v>12</v>
      </c>
      <c r="C39" s="1009"/>
      <c r="D39" s="1011"/>
      <c r="E39" s="1012"/>
      <c r="F39" s="1013"/>
      <c r="G39" s="1017"/>
      <c r="H39" s="1018"/>
      <c r="I39" s="153"/>
      <c r="J39" s="154"/>
      <c r="K39" s="153"/>
      <c r="L39" s="154"/>
      <c r="M39" s="1021"/>
      <c r="N39" s="1022"/>
      <c r="O39" s="1025"/>
      <c r="P39" s="1026"/>
      <c r="Q39" s="1026"/>
      <c r="R39" s="1018"/>
      <c r="S39" s="986"/>
      <c r="T39" s="987"/>
      <c r="U39" s="987"/>
      <c r="V39" s="987"/>
      <c r="W39" s="988"/>
      <c r="X39" s="173" t="s">
        <v>192</v>
      </c>
      <c r="Z39" s="174"/>
      <c r="AA39" s="166"/>
      <c r="AB39" s="167"/>
      <c r="AC39" s="167"/>
      <c r="AD39" s="167"/>
      <c r="AE39" s="167"/>
      <c r="AF39" s="167"/>
      <c r="AG39" s="168"/>
      <c r="AH39" s="166"/>
      <c r="AI39" s="167"/>
      <c r="AJ39" s="167"/>
      <c r="AK39" s="167"/>
      <c r="AL39" s="167"/>
      <c r="AM39" s="167"/>
      <c r="AN39" s="168"/>
      <c r="AO39" s="166"/>
      <c r="AP39" s="167"/>
      <c r="AQ39" s="167"/>
      <c r="AR39" s="167"/>
      <c r="AS39" s="167"/>
      <c r="AT39" s="167"/>
      <c r="AU39" s="168"/>
      <c r="AV39" s="166"/>
      <c r="AW39" s="167"/>
      <c r="AX39" s="167"/>
      <c r="AY39" s="167"/>
      <c r="AZ39" s="167"/>
      <c r="BA39" s="167"/>
      <c r="BB39" s="168"/>
      <c r="BC39" s="166"/>
      <c r="BD39" s="167"/>
      <c r="BE39" s="169"/>
      <c r="BF39" s="992"/>
      <c r="BG39" s="993"/>
      <c r="BH39" s="994"/>
      <c r="BI39" s="995"/>
      <c r="BJ39" s="996"/>
      <c r="BK39" s="997"/>
      <c r="BL39" s="997"/>
      <c r="BM39" s="997"/>
      <c r="BN39" s="998"/>
    </row>
    <row r="40" spans="2:66" ht="20.25" customHeight="1" x14ac:dyDescent="0.15">
      <c r="B40" s="1035"/>
      <c r="C40" s="1036"/>
      <c r="D40" s="1037"/>
      <c r="E40" s="1012"/>
      <c r="F40" s="1013"/>
      <c r="G40" s="1050"/>
      <c r="H40" s="1051"/>
      <c r="I40" s="153"/>
      <c r="J40" s="154">
        <f>G39</f>
        <v>0</v>
      </c>
      <c r="K40" s="153"/>
      <c r="L40" s="154">
        <f>M39</f>
        <v>0</v>
      </c>
      <c r="M40" s="1052"/>
      <c r="N40" s="1053"/>
      <c r="O40" s="1054"/>
      <c r="P40" s="1055"/>
      <c r="Q40" s="1055"/>
      <c r="R40" s="1051"/>
      <c r="S40" s="986"/>
      <c r="T40" s="987"/>
      <c r="U40" s="987"/>
      <c r="V40" s="987"/>
      <c r="W40" s="988"/>
      <c r="X40" s="170" t="s">
        <v>195</v>
      </c>
      <c r="Y40" s="171"/>
      <c r="Z40" s="172"/>
      <c r="AA40" s="158" t="str">
        <f>IF(AA39="","",VLOOKUP(AA39,'シフト記号表（従来型・ユニット型共通）'!$C$6:$L$47,10,FALSE))</f>
        <v/>
      </c>
      <c r="AB40" s="159" t="str">
        <f>IF(AB39="","",VLOOKUP(AB39,'シフト記号表（従来型・ユニット型共通）'!$C$6:$L$47,10,FALSE))</f>
        <v/>
      </c>
      <c r="AC40" s="159" t="str">
        <f>IF(AC39="","",VLOOKUP(AC39,'シフト記号表（従来型・ユニット型共通）'!$C$6:$L$47,10,FALSE))</f>
        <v/>
      </c>
      <c r="AD40" s="159" t="str">
        <f>IF(AD39="","",VLOOKUP(AD39,'シフト記号表（従来型・ユニット型共通）'!$C$6:$L$47,10,FALSE))</f>
        <v/>
      </c>
      <c r="AE40" s="159" t="str">
        <f>IF(AE39="","",VLOOKUP(AE39,'シフト記号表（従来型・ユニット型共通）'!$C$6:$L$47,10,FALSE))</f>
        <v/>
      </c>
      <c r="AF40" s="159" t="str">
        <f>IF(AF39="","",VLOOKUP(AF39,'シフト記号表（従来型・ユニット型共通）'!$C$6:$L$47,10,FALSE))</f>
        <v/>
      </c>
      <c r="AG40" s="160" t="str">
        <f>IF(AG39="","",VLOOKUP(AG39,'シフト記号表（従来型・ユニット型共通）'!$C$6:$L$47,10,FALSE))</f>
        <v/>
      </c>
      <c r="AH40" s="158" t="str">
        <f>IF(AH39="","",VLOOKUP(AH39,'シフト記号表（従来型・ユニット型共通）'!$C$6:$L$47,10,FALSE))</f>
        <v/>
      </c>
      <c r="AI40" s="159" t="str">
        <f>IF(AI39="","",VLOOKUP(AI39,'シフト記号表（従来型・ユニット型共通）'!$C$6:$L$47,10,FALSE))</f>
        <v/>
      </c>
      <c r="AJ40" s="159" t="str">
        <f>IF(AJ39="","",VLOOKUP(AJ39,'シフト記号表（従来型・ユニット型共通）'!$C$6:$L$47,10,FALSE))</f>
        <v/>
      </c>
      <c r="AK40" s="159" t="str">
        <f>IF(AK39="","",VLOOKUP(AK39,'シフト記号表（従来型・ユニット型共通）'!$C$6:$L$47,10,FALSE))</f>
        <v/>
      </c>
      <c r="AL40" s="159" t="str">
        <f>IF(AL39="","",VLOOKUP(AL39,'シフト記号表（従来型・ユニット型共通）'!$C$6:$L$47,10,FALSE))</f>
        <v/>
      </c>
      <c r="AM40" s="159" t="str">
        <f>IF(AM39="","",VLOOKUP(AM39,'シフト記号表（従来型・ユニット型共通）'!$C$6:$L$47,10,FALSE))</f>
        <v/>
      </c>
      <c r="AN40" s="160" t="str">
        <f>IF(AN39="","",VLOOKUP(AN39,'シフト記号表（従来型・ユニット型共通）'!$C$6:$L$47,10,FALSE))</f>
        <v/>
      </c>
      <c r="AO40" s="158" t="str">
        <f>IF(AO39="","",VLOOKUP(AO39,'シフト記号表（従来型・ユニット型共通）'!$C$6:$L$47,10,FALSE))</f>
        <v/>
      </c>
      <c r="AP40" s="159" t="str">
        <f>IF(AP39="","",VLOOKUP(AP39,'シフト記号表（従来型・ユニット型共通）'!$C$6:$L$47,10,FALSE))</f>
        <v/>
      </c>
      <c r="AQ40" s="159" t="str">
        <f>IF(AQ39="","",VLOOKUP(AQ39,'シフト記号表（従来型・ユニット型共通）'!$C$6:$L$47,10,FALSE))</f>
        <v/>
      </c>
      <c r="AR40" s="159" t="str">
        <f>IF(AR39="","",VLOOKUP(AR39,'シフト記号表（従来型・ユニット型共通）'!$C$6:$L$47,10,FALSE))</f>
        <v/>
      </c>
      <c r="AS40" s="159" t="str">
        <f>IF(AS39="","",VLOOKUP(AS39,'シフト記号表（従来型・ユニット型共通）'!$C$6:$L$47,10,FALSE))</f>
        <v/>
      </c>
      <c r="AT40" s="159" t="str">
        <f>IF(AT39="","",VLOOKUP(AT39,'シフト記号表（従来型・ユニット型共通）'!$C$6:$L$47,10,FALSE))</f>
        <v/>
      </c>
      <c r="AU40" s="160" t="str">
        <f>IF(AU39="","",VLOOKUP(AU39,'シフト記号表（従来型・ユニット型共通）'!$C$6:$L$47,10,FALSE))</f>
        <v/>
      </c>
      <c r="AV40" s="158" t="str">
        <f>IF(AV39="","",VLOOKUP(AV39,'シフト記号表（従来型・ユニット型共通）'!$C$6:$L$47,10,FALSE))</f>
        <v/>
      </c>
      <c r="AW40" s="159" t="str">
        <f>IF(AW39="","",VLOOKUP(AW39,'シフト記号表（従来型・ユニット型共通）'!$C$6:$L$47,10,FALSE))</f>
        <v/>
      </c>
      <c r="AX40" s="159" t="str">
        <f>IF(AX39="","",VLOOKUP(AX39,'シフト記号表（従来型・ユニット型共通）'!$C$6:$L$47,10,FALSE))</f>
        <v/>
      </c>
      <c r="AY40" s="159" t="str">
        <f>IF(AY39="","",VLOOKUP(AY39,'シフト記号表（従来型・ユニット型共通）'!$C$6:$L$47,10,FALSE))</f>
        <v/>
      </c>
      <c r="AZ40" s="159" t="str">
        <f>IF(AZ39="","",VLOOKUP(AZ39,'シフト記号表（従来型・ユニット型共通）'!$C$6:$L$47,10,FALSE))</f>
        <v/>
      </c>
      <c r="BA40" s="159" t="str">
        <f>IF(BA39="","",VLOOKUP(BA39,'シフト記号表（従来型・ユニット型共通）'!$C$6:$L$47,10,FALSE))</f>
        <v/>
      </c>
      <c r="BB40" s="160" t="str">
        <f>IF(BB39="","",VLOOKUP(BB39,'シフト記号表（従来型・ユニット型共通）'!$C$6:$L$47,10,FALSE))</f>
        <v/>
      </c>
      <c r="BC40" s="158" t="str">
        <f>IF(BC39="","",VLOOKUP(BC39,'シフト記号表（従来型・ユニット型共通）'!$C$6:$L$47,10,FALSE))</f>
        <v/>
      </c>
      <c r="BD40" s="159" t="str">
        <f>IF(BD39="","",VLOOKUP(BD39,'シフト記号表（従来型・ユニット型共通）'!$C$6:$L$47,10,FALSE))</f>
        <v/>
      </c>
      <c r="BE40" s="159" t="str">
        <f>IF(BE39="","",VLOOKUP(BE39,'シフト記号表（従来型・ユニット型共通）'!$C$6:$L$47,10,FALSE))</f>
        <v/>
      </c>
      <c r="BF40" s="1047">
        <f>IF($BI$3="４週",SUM(AA40:BB40),IF($BI$3="暦月",SUM(AA40:BE40),""))</f>
        <v>0</v>
      </c>
      <c r="BG40" s="1048"/>
      <c r="BH40" s="1049">
        <f>IF($BI$3="４週",BF40/4,IF($BI$3="暦月",(BF40/($BI$8/7)),""))</f>
        <v>0</v>
      </c>
      <c r="BI40" s="1048"/>
      <c r="BJ40" s="1044"/>
      <c r="BK40" s="1045"/>
      <c r="BL40" s="1045"/>
      <c r="BM40" s="1045"/>
      <c r="BN40" s="1046"/>
    </row>
    <row r="41" spans="2:66" ht="20.25" customHeight="1" x14ac:dyDescent="0.15">
      <c r="B41" s="1007">
        <f>B39+1</f>
        <v>13</v>
      </c>
      <c r="C41" s="1009"/>
      <c r="D41" s="1011"/>
      <c r="E41" s="1012"/>
      <c r="F41" s="1013"/>
      <c r="G41" s="1017"/>
      <c r="H41" s="1018"/>
      <c r="I41" s="153"/>
      <c r="J41" s="154"/>
      <c r="K41" s="153"/>
      <c r="L41" s="154"/>
      <c r="M41" s="1021"/>
      <c r="N41" s="1022"/>
      <c r="O41" s="1025"/>
      <c r="P41" s="1026"/>
      <c r="Q41" s="1026"/>
      <c r="R41" s="1018"/>
      <c r="S41" s="986"/>
      <c r="T41" s="987"/>
      <c r="U41" s="987"/>
      <c r="V41" s="987"/>
      <c r="W41" s="988"/>
      <c r="X41" s="173" t="s">
        <v>192</v>
      </c>
      <c r="Z41" s="174"/>
      <c r="AA41" s="166"/>
      <c r="AB41" s="167"/>
      <c r="AC41" s="167"/>
      <c r="AD41" s="167"/>
      <c r="AE41" s="167"/>
      <c r="AF41" s="167"/>
      <c r="AG41" s="168"/>
      <c r="AH41" s="166"/>
      <c r="AI41" s="167"/>
      <c r="AJ41" s="167"/>
      <c r="AK41" s="167"/>
      <c r="AL41" s="167"/>
      <c r="AM41" s="167"/>
      <c r="AN41" s="168"/>
      <c r="AO41" s="166"/>
      <c r="AP41" s="167"/>
      <c r="AQ41" s="167"/>
      <c r="AR41" s="167"/>
      <c r="AS41" s="167"/>
      <c r="AT41" s="167"/>
      <c r="AU41" s="168"/>
      <c r="AV41" s="166"/>
      <c r="AW41" s="167"/>
      <c r="AX41" s="167"/>
      <c r="AY41" s="167"/>
      <c r="AZ41" s="167"/>
      <c r="BA41" s="167"/>
      <c r="BB41" s="168"/>
      <c r="BC41" s="166"/>
      <c r="BD41" s="167"/>
      <c r="BE41" s="169"/>
      <c r="BF41" s="992"/>
      <c r="BG41" s="993"/>
      <c r="BH41" s="994"/>
      <c r="BI41" s="995"/>
      <c r="BJ41" s="996"/>
      <c r="BK41" s="997"/>
      <c r="BL41" s="997"/>
      <c r="BM41" s="997"/>
      <c r="BN41" s="998"/>
    </row>
    <row r="42" spans="2:66" ht="20.25" customHeight="1" x14ac:dyDescent="0.15">
      <c r="B42" s="1035"/>
      <c r="C42" s="1036"/>
      <c r="D42" s="1037"/>
      <c r="E42" s="1012"/>
      <c r="F42" s="1013"/>
      <c r="G42" s="1050"/>
      <c r="H42" s="1051"/>
      <c r="I42" s="153"/>
      <c r="J42" s="154">
        <f>G41</f>
        <v>0</v>
      </c>
      <c r="K42" s="153"/>
      <c r="L42" s="154">
        <f>M41</f>
        <v>0</v>
      </c>
      <c r="M42" s="1052"/>
      <c r="N42" s="1053"/>
      <c r="O42" s="1054"/>
      <c r="P42" s="1055"/>
      <c r="Q42" s="1055"/>
      <c r="R42" s="1051"/>
      <c r="S42" s="986"/>
      <c r="T42" s="987"/>
      <c r="U42" s="987"/>
      <c r="V42" s="987"/>
      <c r="W42" s="988"/>
      <c r="X42" s="170" t="s">
        <v>195</v>
      </c>
      <c r="Y42" s="171"/>
      <c r="Z42" s="172"/>
      <c r="AA42" s="158" t="str">
        <f>IF(AA41="","",VLOOKUP(AA41,'シフト記号表（従来型・ユニット型共通）'!$C$6:$L$47,10,FALSE))</f>
        <v/>
      </c>
      <c r="AB42" s="159" t="str">
        <f>IF(AB41="","",VLOOKUP(AB41,'シフト記号表（従来型・ユニット型共通）'!$C$6:$L$47,10,FALSE))</f>
        <v/>
      </c>
      <c r="AC42" s="159" t="str">
        <f>IF(AC41="","",VLOOKUP(AC41,'シフト記号表（従来型・ユニット型共通）'!$C$6:$L$47,10,FALSE))</f>
        <v/>
      </c>
      <c r="AD42" s="159" t="str">
        <f>IF(AD41="","",VLOOKUP(AD41,'シフト記号表（従来型・ユニット型共通）'!$C$6:$L$47,10,FALSE))</f>
        <v/>
      </c>
      <c r="AE42" s="159" t="str">
        <f>IF(AE41="","",VLOOKUP(AE41,'シフト記号表（従来型・ユニット型共通）'!$C$6:$L$47,10,FALSE))</f>
        <v/>
      </c>
      <c r="AF42" s="159" t="str">
        <f>IF(AF41="","",VLOOKUP(AF41,'シフト記号表（従来型・ユニット型共通）'!$C$6:$L$47,10,FALSE))</f>
        <v/>
      </c>
      <c r="AG42" s="160" t="str">
        <f>IF(AG41="","",VLOOKUP(AG41,'シフト記号表（従来型・ユニット型共通）'!$C$6:$L$47,10,FALSE))</f>
        <v/>
      </c>
      <c r="AH42" s="158" t="str">
        <f>IF(AH41="","",VLOOKUP(AH41,'シフト記号表（従来型・ユニット型共通）'!$C$6:$L$47,10,FALSE))</f>
        <v/>
      </c>
      <c r="AI42" s="159" t="str">
        <f>IF(AI41="","",VLOOKUP(AI41,'シフト記号表（従来型・ユニット型共通）'!$C$6:$L$47,10,FALSE))</f>
        <v/>
      </c>
      <c r="AJ42" s="159" t="str">
        <f>IF(AJ41="","",VLOOKUP(AJ41,'シフト記号表（従来型・ユニット型共通）'!$C$6:$L$47,10,FALSE))</f>
        <v/>
      </c>
      <c r="AK42" s="159" t="str">
        <f>IF(AK41="","",VLOOKUP(AK41,'シフト記号表（従来型・ユニット型共通）'!$C$6:$L$47,10,FALSE))</f>
        <v/>
      </c>
      <c r="AL42" s="159" t="str">
        <f>IF(AL41="","",VLOOKUP(AL41,'シフト記号表（従来型・ユニット型共通）'!$C$6:$L$47,10,FALSE))</f>
        <v/>
      </c>
      <c r="AM42" s="159" t="str">
        <f>IF(AM41="","",VLOOKUP(AM41,'シフト記号表（従来型・ユニット型共通）'!$C$6:$L$47,10,FALSE))</f>
        <v/>
      </c>
      <c r="AN42" s="160" t="str">
        <f>IF(AN41="","",VLOOKUP(AN41,'シフト記号表（従来型・ユニット型共通）'!$C$6:$L$47,10,FALSE))</f>
        <v/>
      </c>
      <c r="AO42" s="158" t="str">
        <f>IF(AO41="","",VLOOKUP(AO41,'シフト記号表（従来型・ユニット型共通）'!$C$6:$L$47,10,FALSE))</f>
        <v/>
      </c>
      <c r="AP42" s="159" t="str">
        <f>IF(AP41="","",VLOOKUP(AP41,'シフト記号表（従来型・ユニット型共通）'!$C$6:$L$47,10,FALSE))</f>
        <v/>
      </c>
      <c r="AQ42" s="159" t="str">
        <f>IF(AQ41="","",VLOOKUP(AQ41,'シフト記号表（従来型・ユニット型共通）'!$C$6:$L$47,10,FALSE))</f>
        <v/>
      </c>
      <c r="AR42" s="159" t="str">
        <f>IF(AR41="","",VLOOKUP(AR41,'シフト記号表（従来型・ユニット型共通）'!$C$6:$L$47,10,FALSE))</f>
        <v/>
      </c>
      <c r="AS42" s="159" t="str">
        <f>IF(AS41="","",VLOOKUP(AS41,'シフト記号表（従来型・ユニット型共通）'!$C$6:$L$47,10,FALSE))</f>
        <v/>
      </c>
      <c r="AT42" s="159" t="str">
        <f>IF(AT41="","",VLOOKUP(AT41,'シフト記号表（従来型・ユニット型共通）'!$C$6:$L$47,10,FALSE))</f>
        <v/>
      </c>
      <c r="AU42" s="160" t="str">
        <f>IF(AU41="","",VLOOKUP(AU41,'シフト記号表（従来型・ユニット型共通）'!$C$6:$L$47,10,FALSE))</f>
        <v/>
      </c>
      <c r="AV42" s="158" t="str">
        <f>IF(AV41="","",VLOOKUP(AV41,'シフト記号表（従来型・ユニット型共通）'!$C$6:$L$47,10,FALSE))</f>
        <v/>
      </c>
      <c r="AW42" s="159" t="str">
        <f>IF(AW41="","",VLOOKUP(AW41,'シフト記号表（従来型・ユニット型共通）'!$C$6:$L$47,10,FALSE))</f>
        <v/>
      </c>
      <c r="AX42" s="159" t="str">
        <f>IF(AX41="","",VLOOKUP(AX41,'シフト記号表（従来型・ユニット型共通）'!$C$6:$L$47,10,FALSE))</f>
        <v/>
      </c>
      <c r="AY42" s="159" t="str">
        <f>IF(AY41="","",VLOOKUP(AY41,'シフト記号表（従来型・ユニット型共通）'!$C$6:$L$47,10,FALSE))</f>
        <v/>
      </c>
      <c r="AZ42" s="159" t="str">
        <f>IF(AZ41="","",VLOOKUP(AZ41,'シフト記号表（従来型・ユニット型共通）'!$C$6:$L$47,10,FALSE))</f>
        <v/>
      </c>
      <c r="BA42" s="159" t="str">
        <f>IF(BA41="","",VLOOKUP(BA41,'シフト記号表（従来型・ユニット型共通）'!$C$6:$L$47,10,FALSE))</f>
        <v/>
      </c>
      <c r="BB42" s="160" t="str">
        <f>IF(BB41="","",VLOOKUP(BB41,'シフト記号表（従来型・ユニット型共通）'!$C$6:$L$47,10,FALSE))</f>
        <v/>
      </c>
      <c r="BC42" s="158" t="str">
        <f>IF(BC41="","",VLOOKUP(BC41,'シフト記号表（従来型・ユニット型共通）'!$C$6:$L$47,10,FALSE))</f>
        <v/>
      </c>
      <c r="BD42" s="159" t="str">
        <f>IF(BD41="","",VLOOKUP(BD41,'シフト記号表（従来型・ユニット型共通）'!$C$6:$L$47,10,FALSE))</f>
        <v/>
      </c>
      <c r="BE42" s="159" t="str">
        <f>IF(BE41="","",VLOOKUP(BE41,'シフト記号表（従来型・ユニット型共通）'!$C$6:$L$47,10,FALSE))</f>
        <v/>
      </c>
      <c r="BF42" s="1047">
        <f>IF($BI$3="４週",SUM(AA42:BB42),IF($BI$3="暦月",SUM(AA42:BE42),""))</f>
        <v>0</v>
      </c>
      <c r="BG42" s="1048"/>
      <c r="BH42" s="1049">
        <f>IF($BI$3="４週",BF42/4,IF($BI$3="暦月",(BF42/($BI$8/7)),""))</f>
        <v>0</v>
      </c>
      <c r="BI42" s="1048"/>
      <c r="BJ42" s="1044"/>
      <c r="BK42" s="1045"/>
      <c r="BL42" s="1045"/>
      <c r="BM42" s="1045"/>
      <c r="BN42" s="1046"/>
    </row>
    <row r="43" spans="2:66" ht="20.25" customHeight="1" x14ac:dyDescent="0.15">
      <c r="B43" s="1007">
        <f>B41+1</f>
        <v>14</v>
      </c>
      <c r="C43" s="1009"/>
      <c r="D43" s="1011"/>
      <c r="E43" s="1012"/>
      <c r="F43" s="1013"/>
      <c r="G43" s="1017"/>
      <c r="H43" s="1018"/>
      <c r="I43" s="153"/>
      <c r="J43" s="154"/>
      <c r="K43" s="153"/>
      <c r="L43" s="154"/>
      <c r="M43" s="1021"/>
      <c r="N43" s="1022"/>
      <c r="O43" s="1025"/>
      <c r="P43" s="1026"/>
      <c r="Q43" s="1026"/>
      <c r="R43" s="1018"/>
      <c r="S43" s="986"/>
      <c r="T43" s="987"/>
      <c r="U43" s="987"/>
      <c r="V43" s="987"/>
      <c r="W43" s="988"/>
      <c r="X43" s="173" t="s">
        <v>192</v>
      </c>
      <c r="Z43" s="174"/>
      <c r="AA43" s="166"/>
      <c r="AB43" s="167"/>
      <c r="AC43" s="167"/>
      <c r="AD43" s="167"/>
      <c r="AE43" s="167"/>
      <c r="AF43" s="167"/>
      <c r="AG43" s="168"/>
      <c r="AH43" s="166"/>
      <c r="AI43" s="167"/>
      <c r="AJ43" s="167"/>
      <c r="AK43" s="167"/>
      <c r="AL43" s="167"/>
      <c r="AM43" s="167"/>
      <c r="AN43" s="168"/>
      <c r="AO43" s="166"/>
      <c r="AP43" s="167"/>
      <c r="AQ43" s="167"/>
      <c r="AR43" s="167"/>
      <c r="AS43" s="167"/>
      <c r="AT43" s="167"/>
      <c r="AU43" s="168"/>
      <c r="AV43" s="166"/>
      <c r="AW43" s="167"/>
      <c r="AX43" s="167"/>
      <c r="AY43" s="167"/>
      <c r="AZ43" s="167"/>
      <c r="BA43" s="167"/>
      <c r="BB43" s="168"/>
      <c r="BC43" s="166"/>
      <c r="BD43" s="167"/>
      <c r="BE43" s="169"/>
      <c r="BF43" s="992"/>
      <c r="BG43" s="993"/>
      <c r="BH43" s="994"/>
      <c r="BI43" s="995"/>
      <c r="BJ43" s="996"/>
      <c r="BK43" s="997"/>
      <c r="BL43" s="997"/>
      <c r="BM43" s="997"/>
      <c r="BN43" s="998"/>
    </row>
    <row r="44" spans="2:66" ht="20.25" customHeight="1" x14ac:dyDescent="0.15">
      <c r="B44" s="1035"/>
      <c r="C44" s="1036"/>
      <c r="D44" s="1037"/>
      <c r="E44" s="1012"/>
      <c r="F44" s="1013"/>
      <c r="G44" s="1050"/>
      <c r="H44" s="1051"/>
      <c r="I44" s="153"/>
      <c r="J44" s="154">
        <f>G43</f>
        <v>0</v>
      </c>
      <c r="K44" s="153"/>
      <c r="L44" s="154">
        <f>M43</f>
        <v>0</v>
      </c>
      <c r="M44" s="1052"/>
      <c r="N44" s="1053"/>
      <c r="O44" s="1054"/>
      <c r="P44" s="1055"/>
      <c r="Q44" s="1055"/>
      <c r="R44" s="1051"/>
      <c r="S44" s="986"/>
      <c r="T44" s="987"/>
      <c r="U44" s="987"/>
      <c r="V44" s="987"/>
      <c r="W44" s="988"/>
      <c r="X44" s="170" t="s">
        <v>195</v>
      </c>
      <c r="Y44" s="171"/>
      <c r="Z44" s="172"/>
      <c r="AA44" s="158" t="str">
        <f>IF(AA43="","",VLOOKUP(AA43,'シフト記号表（従来型・ユニット型共通）'!$C$6:$L$47,10,FALSE))</f>
        <v/>
      </c>
      <c r="AB44" s="159" t="str">
        <f>IF(AB43="","",VLOOKUP(AB43,'シフト記号表（従来型・ユニット型共通）'!$C$6:$L$47,10,FALSE))</f>
        <v/>
      </c>
      <c r="AC44" s="159" t="str">
        <f>IF(AC43="","",VLOOKUP(AC43,'シフト記号表（従来型・ユニット型共通）'!$C$6:$L$47,10,FALSE))</f>
        <v/>
      </c>
      <c r="AD44" s="159" t="str">
        <f>IF(AD43="","",VLOOKUP(AD43,'シフト記号表（従来型・ユニット型共通）'!$C$6:$L$47,10,FALSE))</f>
        <v/>
      </c>
      <c r="AE44" s="159" t="str">
        <f>IF(AE43="","",VLOOKUP(AE43,'シフト記号表（従来型・ユニット型共通）'!$C$6:$L$47,10,FALSE))</f>
        <v/>
      </c>
      <c r="AF44" s="159" t="str">
        <f>IF(AF43="","",VLOOKUP(AF43,'シフト記号表（従来型・ユニット型共通）'!$C$6:$L$47,10,FALSE))</f>
        <v/>
      </c>
      <c r="AG44" s="160" t="str">
        <f>IF(AG43="","",VLOOKUP(AG43,'シフト記号表（従来型・ユニット型共通）'!$C$6:$L$47,10,FALSE))</f>
        <v/>
      </c>
      <c r="AH44" s="158" t="str">
        <f>IF(AH43="","",VLOOKUP(AH43,'シフト記号表（従来型・ユニット型共通）'!$C$6:$L$47,10,FALSE))</f>
        <v/>
      </c>
      <c r="AI44" s="159" t="str">
        <f>IF(AI43="","",VLOOKUP(AI43,'シフト記号表（従来型・ユニット型共通）'!$C$6:$L$47,10,FALSE))</f>
        <v/>
      </c>
      <c r="AJ44" s="159" t="str">
        <f>IF(AJ43="","",VLOOKUP(AJ43,'シフト記号表（従来型・ユニット型共通）'!$C$6:$L$47,10,FALSE))</f>
        <v/>
      </c>
      <c r="AK44" s="159" t="str">
        <f>IF(AK43="","",VLOOKUP(AK43,'シフト記号表（従来型・ユニット型共通）'!$C$6:$L$47,10,FALSE))</f>
        <v/>
      </c>
      <c r="AL44" s="159" t="str">
        <f>IF(AL43="","",VLOOKUP(AL43,'シフト記号表（従来型・ユニット型共通）'!$C$6:$L$47,10,FALSE))</f>
        <v/>
      </c>
      <c r="AM44" s="159" t="str">
        <f>IF(AM43="","",VLOOKUP(AM43,'シフト記号表（従来型・ユニット型共通）'!$C$6:$L$47,10,FALSE))</f>
        <v/>
      </c>
      <c r="AN44" s="160" t="str">
        <f>IF(AN43="","",VLOOKUP(AN43,'シフト記号表（従来型・ユニット型共通）'!$C$6:$L$47,10,FALSE))</f>
        <v/>
      </c>
      <c r="AO44" s="158" t="str">
        <f>IF(AO43="","",VLOOKUP(AO43,'シフト記号表（従来型・ユニット型共通）'!$C$6:$L$47,10,FALSE))</f>
        <v/>
      </c>
      <c r="AP44" s="159" t="str">
        <f>IF(AP43="","",VLOOKUP(AP43,'シフト記号表（従来型・ユニット型共通）'!$C$6:$L$47,10,FALSE))</f>
        <v/>
      </c>
      <c r="AQ44" s="159" t="str">
        <f>IF(AQ43="","",VLOOKUP(AQ43,'シフト記号表（従来型・ユニット型共通）'!$C$6:$L$47,10,FALSE))</f>
        <v/>
      </c>
      <c r="AR44" s="159" t="str">
        <f>IF(AR43="","",VLOOKUP(AR43,'シフト記号表（従来型・ユニット型共通）'!$C$6:$L$47,10,FALSE))</f>
        <v/>
      </c>
      <c r="AS44" s="159" t="str">
        <f>IF(AS43="","",VLOOKUP(AS43,'シフト記号表（従来型・ユニット型共通）'!$C$6:$L$47,10,FALSE))</f>
        <v/>
      </c>
      <c r="AT44" s="159" t="str">
        <f>IF(AT43="","",VLOOKUP(AT43,'シフト記号表（従来型・ユニット型共通）'!$C$6:$L$47,10,FALSE))</f>
        <v/>
      </c>
      <c r="AU44" s="160" t="str">
        <f>IF(AU43="","",VLOOKUP(AU43,'シフト記号表（従来型・ユニット型共通）'!$C$6:$L$47,10,FALSE))</f>
        <v/>
      </c>
      <c r="AV44" s="158" t="str">
        <f>IF(AV43="","",VLOOKUP(AV43,'シフト記号表（従来型・ユニット型共通）'!$C$6:$L$47,10,FALSE))</f>
        <v/>
      </c>
      <c r="AW44" s="159" t="str">
        <f>IF(AW43="","",VLOOKUP(AW43,'シフト記号表（従来型・ユニット型共通）'!$C$6:$L$47,10,FALSE))</f>
        <v/>
      </c>
      <c r="AX44" s="159" t="str">
        <f>IF(AX43="","",VLOOKUP(AX43,'シフト記号表（従来型・ユニット型共通）'!$C$6:$L$47,10,FALSE))</f>
        <v/>
      </c>
      <c r="AY44" s="159" t="str">
        <f>IF(AY43="","",VLOOKUP(AY43,'シフト記号表（従来型・ユニット型共通）'!$C$6:$L$47,10,FALSE))</f>
        <v/>
      </c>
      <c r="AZ44" s="159" t="str">
        <f>IF(AZ43="","",VLOOKUP(AZ43,'シフト記号表（従来型・ユニット型共通）'!$C$6:$L$47,10,FALSE))</f>
        <v/>
      </c>
      <c r="BA44" s="159" t="str">
        <f>IF(BA43="","",VLOOKUP(BA43,'シフト記号表（従来型・ユニット型共通）'!$C$6:$L$47,10,FALSE))</f>
        <v/>
      </c>
      <c r="BB44" s="160" t="str">
        <f>IF(BB43="","",VLOOKUP(BB43,'シフト記号表（従来型・ユニット型共通）'!$C$6:$L$47,10,FALSE))</f>
        <v/>
      </c>
      <c r="BC44" s="158" t="str">
        <f>IF(BC43="","",VLOOKUP(BC43,'シフト記号表（従来型・ユニット型共通）'!$C$6:$L$47,10,FALSE))</f>
        <v/>
      </c>
      <c r="BD44" s="159" t="str">
        <f>IF(BD43="","",VLOOKUP(BD43,'シフト記号表（従来型・ユニット型共通）'!$C$6:$L$47,10,FALSE))</f>
        <v/>
      </c>
      <c r="BE44" s="159" t="str">
        <f>IF(BE43="","",VLOOKUP(BE43,'シフト記号表（従来型・ユニット型共通）'!$C$6:$L$47,10,FALSE))</f>
        <v/>
      </c>
      <c r="BF44" s="1047">
        <f>IF($BI$3="４週",SUM(AA44:BB44),IF($BI$3="暦月",SUM(AA44:BE44),""))</f>
        <v>0</v>
      </c>
      <c r="BG44" s="1048"/>
      <c r="BH44" s="1049">
        <f>IF($BI$3="４週",BF44/4,IF($BI$3="暦月",(BF44/($BI$8/7)),""))</f>
        <v>0</v>
      </c>
      <c r="BI44" s="1048"/>
      <c r="BJ44" s="1044"/>
      <c r="BK44" s="1045"/>
      <c r="BL44" s="1045"/>
      <c r="BM44" s="1045"/>
      <c r="BN44" s="1046"/>
    </row>
    <row r="45" spans="2:66" ht="20.25" customHeight="1" x14ac:dyDescent="0.15">
      <c r="B45" s="1007">
        <f>B43+1</f>
        <v>15</v>
      </c>
      <c r="C45" s="1009"/>
      <c r="D45" s="1011"/>
      <c r="E45" s="1012"/>
      <c r="F45" s="1013"/>
      <c r="G45" s="1017"/>
      <c r="H45" s="1018"/>
      <c r="I45" s="153"/>
      <c r="J45" s="154"/>
      <c r="K45" s="153"/>
      <c r="L45" s="154"/>
      <c r="M45" s="1021"/>
      <c r="N45" s="1022"/>
      <c r="O45" s="1025"/>
      <c r="P45" s="1026"/>
      <c r="Q45" s="1026"/>
      <c r="R45" s="1018"/>
      <c r="S45" s="986"/>
      <c r="T45" s="987"/>
      <c r="U45" s="987"/>
      <c r="V45" s="987"/>
      <c r="W45" s="988"/>
      <c r="X45" s="173" t="s">
        <v>192</v>
      </c>
      <c r="Z45" s="174"/>
      <c r="AA45" s="166"/>
      <c r="AB45" s="167"/>
      <c r="AC45" s="167"/>
      <c r="AD45" s="167"/>
      <c r="AE45" s="167"/>
      <c r="AF45" s="167"/>
      <c r="AG45" s="168"/>
      <c r="AH45" s="166"/>
      <c r="AI45" s="167"/>
      <c r="AJ45" s="167"/>
      <c r="AK45" s="167"/>
      <c r="AL45" s="167"/>
      <c r="AM45" s="167"/>
      <c r="AN45" s="168"/>
      <c r="AO45" s="166"/>
      <c r="AP45" s="167"/>
      <c r="AQ45" s="167"/>
      <c r="AR45" s="167"/>
      <c r="AS45" s="167"/>
      <c r="AT45" s="167"/>
      <c r="AU45" s="168"/>
      <c r="AV45" s="166"/>
      <c r="AW45" s="167"/>
      <c r="AX45" s="167"/>
      <c r="AY45" s="167"/>
      <c r="AZ45" s="167"/>
      <c r="BA45" s="167"/>
      <c r="BB45" s="168"/>
      <c r="BC45" s="166"/>
      <c r="BD45" s="167"/>
      <c r="BE45" s="169"/>
      <c r="BF45" s="992"/>
      <c r="BG45" s="993"/>
      <c r="BH45" s="994"/>
      <c r="BI45" s="995"/>
      <c r="BJ45" s="996"/>
      <c r="BK45" s="997"/>
      <c r="BL45" s="997"/>
      <c r="BM45" s="997"/>
      <c r="BN45" s="998"/>
    </row>
    <row r="46" spans="2:66" ht="20.25" customHeight="1" x14ac:dyDescent="0.15">
      <c r="B46" s="1035"/>
      <c r="C46" s="1036"/>
      <c r="D46" s="1037"/>
      <c r="E46" s="1012"/>
      <c r="F46" s="1013"/>
      <c r="G46" s="1050"/>
      <c r="H46" s="1051"/>
      <c r="I46" s="153"/>
      <c r="J46" s="154">
        <f>G45</f>
        <v>0</v>
      </c>
      <c r="K46" s="153"/>
      <c r="L46" s="154">
        <f>M45</f>
        <v>0</v>
      </c>
      <c r="M46" s="1052"/>
      <c r="N46" s="1053"/>
      <c r="O46" s="1054"/>
      <c r="P46" s="1055"/>
      <c r="Q46" s="1055"/>
      <c r="R46" s="1051"/>
      <c r="S46" s="986"/>
      <c r="T46" s="987"/>
      <c r="U46" s="987"/>
      <c r="V46" s="987"/>
      <c r="W46" s="988"/>
      <c r="X46" s="170" t="s">
        <v>195</v>
      </c>
      <c r="Y46" s="171"/>
      <c r="Z46" s="172"/>
      <c r="AA46" s="158" t="str">
        <f>IF(AA45="","",VLOOKUP(AA45,'シフト記号表（従来型・ユニット型共通）'!$C$6:$L$47,10,FALSE))</f>
        <v/>
      </c>
      <c r="AB46" s="159" t="str">
        <f>IF(AB45="","",VLOOKUP(AB45,'シフト記号表（従来型・ユニット型共通）'!$C$6:$L$47,10,FALSE))</f>
        <v/>
      </c>
      <c r="AC46" s="159" t="str">
        <f>IF(AC45="","",VLOOKUP(AC45,'シフト記号表（従来型・ユニット型共通）'!$C$6:$L$47,10,FALSE))</f>
        <v/>
      </c>
      <c r="AD46" s="159" t="str">
        <f>IF(AD45="","",VLOOKUP(AD45,'シフト記号表（従来型・ユニット型共通）'!$C$6:$L$47,10,FALSE))</f>
        <v/>
      </c>
      <c r="AE46" s="159" t="str">
        <f>IF(AE45="","",VLOOKUP(AE45,'シフト記号表（従来型・ユニット型共通）'!$C$6:$L$47,10,FALSE))</f>
        <v/>
      </c>
      <c r="AF46" s="159" t="str">
        <f>IF(AF45="","",VLOOKUP(AF45,'シフト記号表（従来型・ユニット型共通）'!$C$6:$L$47,10,FALSE))</f>
        <v/>
      </c>
      <c r="AG46" s="160" t="str">
        <f>IF(AG45="","",VLOOKUP(AG45,'シフト記号表（従来型・ユニット型共通）'!$C$6:$L$47,10,FALSE))</f>
        <v/>
      </c>
      <c r="AH46" s="158" t="str">
        <f>IF(AH45="","",VLOOKUP(AH45,'シフト記号表（従来型・ユニット型共通）'!$C$6:$L$47,10,FALSE))</f>
        <v/>
      </c>
      <c r="AI46" s="159" t="str">
        <f>IF(AI45="","",VLOOKUP(AI45,'シフト記号表（従来型・ユニット型共通）'!$C$6:$L$47,10,FALSE))</f>
        <v/>
      </c>
      <c r="AJ46" s="159" t="str">
        <f>IF(AJ45="","",VLOOKUP(AJ45,'シフト記号表（従来型・ユニット型共通）'!$C$6:$L$47,10,FALSE))</f>
        <v/>
      </c>
      <c r="AK46" s="159" t="str">
        <f>IF(AK45="","",VLOOKUP(AK45,'シフト記号表（従来型・ユニット型共通）'!$C$6:$L$47,10,FALSE))</f>
        <v/>
      </c>
      <c r="AL46" s="159" t="str">
        <f>IF(AL45="","",VLOOKUP(AL45,'シフト記号表（従来型・ユニット型共通）'!$C$6:$L$47,10,FALSE))</f>
        <v/>
      </c>
      <c r="AM46" s="159" t="str">
        <f>IF(AM45="","",VLOOKUP(AM45,'シフト記号表（従来型・ユニット型共通）'!$C$6:$L$47,10,FALSE))</f>
        <v/>
      </c>
      <c r="AN46" s="160" t="str">
        <f>IF(AN45="","",VLOOKUP(AN45,'シフト記号表（従来型・ユニット型共通）'!$C$6:$L$47,10,FALSE))</f>
        <v/>
      </c>
      <c r="AO46" s="158" t="str">
        <f>IF(AO45="","",VLOOKUP(AO45,'シフト記号表（従来型・ユニット型共通）'!$C$6:$L$47,10,FALSE))</f>
        <v/>
      </c>
      <c r="AP46" s="159" t="str">
        <f>IF(AP45="","",VLOOKUP(AP45,'シフト記号表（従来型・ユニット型共通）'!$C$6:$L$47,10,FALSE))</f>
        <v/>
      </c>
      <c r="AQ46" s="159" t="str">
        <f>IF(AQ45="","",VLOOKUP(AQ45,'シフト記号表（従来型・ユニット型共通）'!$C$6:$L$47,10,FALSE))</f>
        <v/>
      </c>
      <c r="AR46" s="159" t="str">
        <f>IF(AR45="","",VLOOKUP(AR45,'シフト記号表（従来型・ユニット型共通）'!$C$6:$L$47,10,FALSE))</f>
        <v/>
      </c>
      <c r="AS46" s="159" t="str">
        <f>IF(AS45="","",VLOOKUP(AS45,'シフト記号表（従来型・ユニット型共通）'!$C$6:$L$47,10,FALSE))</f>
        <v/>
      </c>
      <c r="AT46" s="159" t="str">
        <f>IF(AT45="","",VLOOKUP(AT45,'シフト記号表（従来型・ユニット型共通）'!$C$6:$L$47,10,FALSE))</f>
        <v/>
      </c>
      <c r="AU46" s="160" t="str">
        <f>IF(AU45="","",VLOOKUP(AU45,'シフト記号表（従来型・ユニット型共通）'!$C$6:$L$47,10,FALSE))</f>
        <v/>
      </c>
      <c r="AV46" s="158" t="str">
        <f>IF(AV45="","",VLOOKUP(AV45,'シフト記号表（従来型・ユニット型共通）'!$C$6:$L$47,10,FALSE))</f>
        <v/>
      </c>
      <c r="AW46" s="159" t="str">
        <f>IF(AW45="","",VLOOKUP(AW45,'シフト記号表（従来型・ユニット型共通）'!$C$6:$L$47,10,FALSE))</f>
        <v/>
      </c>
      <c r="AX46" s="159" t="str">
        <f>IF(AX45="","",VLOOKUP(AX45,'シフト記号表（従来型・ユニット型共通）'!$C$6:$L$47,10,FALSE))</f>
        <v/>
      </c>
      <c r="AY46" s="159" t="str">
        <f>IF(AY45="","",VLOOKUP(AY45,'シフト記号表（従来型・ユニット型共通）'!$C$6:$L$47,10,FALSE))</f>
        <v/>
      </c>
      <c r="AZ46" s="159" t="str">
        <f>IF(AZ45="","",VLOOKUP(AZ45,'シフト記号表（従来型・ユニット型共通）'!$C$6:$L$47,10,FALSE))</f>
        <v/>
      </c>
      <c r="BA46" s="159" t="str">
        <f>IF(BA45="","",VLOOKUP(BA45,'シフト記号表（従来型・ユニット型共通）'!$C$6:$L$47,10,FALSE))</f>
        <v/>
      </c>
      <c r="BB46" s="160" t="str">
        <f>IF(BB45="","",VLOOKUP(BB45,'シフト記号表（従来型・ユニット型共通）'!$C$6:$L$47,10,FALSE))</f>
        <v/>
      </c>
      <c r="BC46" s="158" t="str">
        <f>IF(BC45="","",VLOOKUP(BC45,'シフト記号表（従来型・ユニット型共通）'!$C$6:$L$47,10,FALSE))</f>
        <v/>
      </c>
      <c r="BD46" s="159" t="str">
        <f>IF(BD45="","",VLOOKUP(BD45,'シフト記号表（従来型・ユニット型共通）'!$C$6:$L$47,10,FALSE))</f>
        <v/>
      </c>
      <c r="BE46" s="159" t="str">
        <f>IF(BE45="","",VLOOKUP(BE45,'シフト記号表（従来型・ユニット型共通）'!$C$6:$L$47,10,FALSE))</f>
        <v/>
      </c>
      <c r="BF46" s="1047">
        <f>IF($BI$3="４週",SUM(AA46:BB46),IF($BI$3="暦月",SUM(AA46:BE46),""))</f>
        <v>0</v>
      </c>
      <c r="BG46" s="1048"/>
      <c r="BH46" s="1049">
        <f>IF($BI$3="４週",BF46/4,IF($BI$3="暦月",(BF46/($BI$8/7)),""))</f>
        <v>0</v>
      </c>
      <c r="BI46" s="1048"/>
      <c r="BJ46" s="1044"/>
      <c r="BK46" s="1045"/>
      <c r="BL46" s="1045"/>
      <c r="BM46" s="1045"/>
      <c r="BN46" s="1046"/>
    </row>
    <row r="47" spans="2:66" ht="20.25" customHeight="1" x14ac:dyDescent="0.15">
      <c r="B47" s="1007">
        <f>B45+1</f>
        <v>16</v>
      </c>
      <c r="C47" s="1009"/>
      <c r="D47" s="1011"/>
      <c r="E47" s="1012"/>
      <c r="F47" s="1013"/>
      <c r="G47" s="1017"/>
      <c r="H47" s="1018"/>
      <c r="I47" s="153"/>
      <c r="J47" s="154"/>
      <c r="K47" s="153"/>
      <c r="L47" s="154"/>
      <c r="M47" s="1021"/>
      <c r="N47" s="1022"/>
      <c r="O47" s="1025"/>
      <c r="P47" s="1026"/>
      <c r="Q47" s="1026"/>
      <c r="R47" s="1018"/>
      <c r="S47" s="986"/>
      <c r="T47" s="987"/>
      <c r="U47" s="987"/>
      <c r="V47" s="987"/>
      <c r="W47" s="988"/>
      <c r="X47" s="173" t="s">
        <v>192</v>
      </c>
      <c r="Z47" s="174"/>
      <c r="AA47" s="166"/>
      <c r="AB47" s="167"/>
      <c r="AC47" s="167"/>
      <c r="AD47" s="167"/>
      <c r="AE47" s="167"/>
      <c r="AF47" s="167"/>
      <c r="AG47" s="168"/>
      <c r="AH47" s="166"/>
      <c r="AI47" s="167"/>
      <c r="AJ47" s="167"/>
      <c r="AK47" s="167"/>
      <c r="AL47" s="167"/>
      <c r="AM47" s="167"/>
      <c r="AN47" s="168"/>
      <c r="AO47" s="166"/>
      <c r="AP47" s="167"/>
      <c r="AQ47" s="167"/>
      <c r="AR47" s="167"/>
      <c r="AS47" s="167"/>
      <c r="AT47" s="167"/>
      <c r="AU47" s="168"/>
      <c r="AV47" s="166"/>
      <c r="AW47" s="167"/>
      <c r="AX47" s="167"/>
      <c r="AY47" s="167"/>
      <c r="AZ47" s="167"/>
      <c r="BA47" s="167"/>
      <c r="BB47" s="168"/>
      <c r="BC47" s="166"/>
      <c r="BD47" s="167"/>
      <c r="BE47" s="169"/>
      <c r="BF47" s="992"/>
      <c r="BG47" s="993"/>
      <c r="BH47" s="994"/>
      <c r="BI47" s="995"/>
      <c r="BJ47" s="996"/>
      <c r="BK47" s="997"/>
      <c r="BL47" s="997"/>
      <c r="BM47" s="997"/>
      <c r="BN47" s="998"/>
    </row>
    <row r="48" spans="2:66" ht="20.25" customHeight="1" x14ac:dyDescent="0.15">
      <c r="B48" s="1035"/>
      <c r="C48" s="1036"/>
      <c r="D48" s="1037"/>
      <c r="E48" s="1012"/>
      <c r="F48" s="1013"/>
      <c r="G48" s="1050"/>
      <c r="H48" s="1051"/>
      <c r="I48" s="153"/>
      <c r="J48" s="154">
        <f>G47</f>
        <v>0</v>
      </c>
      <c r="K48" s="153"/>
      <c r="L48" s="154">
        <f>M47</f>
        <v>0</v>
      </c>
      <c r="M48" s="1052"/>
      <c r="N48" s="1053"/>
      <c r="O48" s="1054"/>
      <c r="P48" s="1055"/>
      <c r="Q48" s="1055"/>
      <c r="R48" s="1051"/>
      <c r="S48" s="986"/>
      <c r="T48" s="987"/>
      <c r="U48" s="987"/>
      <c r="V48" s="987"/>
      <c r="W48" s="988"/>
      <c r="X48" s="170" t="s">
        <v>195</v>
      </c>
      <c r="Y48" s="171"/>
      <c r="Z48" s="172"/>
      <c r="AA48" s="158" t="str">
        <f>IF(AA47="","",VLOOKUP(AA47,'シフト記号表（従来型・ユニット型共通）'!$C$6:$L$47,10,FALSE))</f>
        <v/>
      </c>
      <c r="AB48" s="159" t="str">
        <f>IF(AB47="","",VLOOKUP(AB47,'シフト記号表（従来型・ユニット型共通）'!$C$6:$L$47,10,FALSE))</f>
        <v/>
      </c>
      <c r="AC48" s="159" t="str">
        <f>IF(AC47="","",VLOOKUP(AC47,'シフト記号表（従来型・ユニット型共通）'!$C$6:$L$47,10,FALSE))</f>
        <v/>
      </c>
      <c r="AD48" s="159" t="str">
        <f>IF(AD47="","",VLOOKUP(AD47,'シフト記号表（従来型・ユニット型共通）'!$C$6:$L$47,10,FALSE))</f>
        <v/>
      </c>
      <c r="AE48" s="159" t="str">
        <f>IF(AE47="","",VLOOKUP(AE47,'シフト記号表（従来型・ユニット型共通）'!$C$6:$L$47,10,FALSE))</f>
        <v/>
      </c>
      <c r="AF48" s="159" t="str">
        <f>IF(AF47="","",VLOOKUP(AF47,'シフト記号表（従来型・ユニット型共通）'!$C$6:$L$47,10,FALSE))</f>
        <v/>
      </c>
      <c r="AG48" s="160" t="str">
        <f>IF(AG47="","",VLOOKUP(AG47,'シフト記号表（従来型・ユニット型共通）'!$C$6:$L$47,10,FALSE))</f>
        <v/>
      </c>
      <c r="AH48" s="158" t="str">
        <f>IF(AH47="","",VLOOKUP(AH47,'シフト記号表（従来型・ユニット型共通）'!$C$6:$L$47,10,FALSE))</f>
        <v/>
      </c>
      <c r="AI48" s="159" t="str">
        <f>IF(AI47="","",VLOOKUP(AI47,'シフト記号表（従来型・ユニット型共通）'!$C$6:$L$47,10,FALSE))</f>
        <v/>
      </c>
      <c r="AJ48" s="159" t="str">
        <f>IF(AJ47="","",VLOOKUP(AJ47,'シフト記号表（従来型・ユニット型共通）'!$C$6:$L$47,10,FALSE))</f>
        <v/>
      </c>
      <c r="AK48" s="159" t="str">
        <f>IF(AK47="","",VLOOKUP(AK47,'シフト記号表（従来型・ユニット型共通）'!$C$6:$L$47,10,FALSE))</f>
        <v/>
      </c>
      <c r="AL48" s="159" t="str">
        <f>IF(AL47="","",VLOOKUP(AL47,'シフト記号表（従来型・ユニット型共通）'!$C$6:$L$47,10,FALSE))</f>
        <v/>
      </c>
      <c r="AM48" s="159" t="str">
        <f>IF(AM47="","",VLOOKUP(AM47,'シフト記号表（従来型・ユニット型共通）'!$C$6:$L$47,10,FALSE))</f>
        <v/>
      </c>
      <c r="AN48" s="160" t="str">
        <f>IF(AN47="","",VLOOKUP(AN47,'シフト記号表（従来型・ユニット型共通）'!$C$6:$L$47,10,FALSE))</f>
        <v/>
      </c>
      <c r="AO48" s="158" t="str">
        <f>IF(AO47="","",VLOOKUP(AO47,'シフト記号表（従来型・ユニット型共通）'!$C$6:$L$47,10,FALSE))</f>
        <v/>
      </c>
      <c r="AP48" s="159" t="str">
        <f>IF(AP47="","",VLOOKUP(AP47,'シフト記号表（従来型・ユニット型共通）'!$C$6:$L$47,10,FALSE))</f>
        <v/>
      </c>
      <c r="AQ48" s="159" t="str">
        <f>IF(AQ47="","",VLOOKUP(AQ47,'シフト記号表（従来型・ユニット型共通）'!$C$6:$L$47,10,FALSE))</f>
        <v/>
      </c>
      <c r="AR48" s="159" t="str">
        <f>IF(AR47="","",VLOOKUP(AR47,'シフト記号表（従来型・ユニット型共通）'!$C$6:$L$47,10,FALSE))</f>
        <v/>
      </c>
      <c r="AS48" s="159" t="str">
        <f>IF(AS47="","",VLOOKUP(AS47,'シフト記号表（従来型・ユニット型共通）'!$C$6:$L$47,10,FALSE))</f>
        <v/>
      </c>
      <c r="AT48" s="159" t="str">
        <f>IF(AT47="","",VLOOKUP(AT47,'シフト記号表（従来型・ユニット型共通）'!$C$6:$L$47,10,FALSE))</f>
        <v/>
      </c>
      <c r="AU48" s="160" t="str">
        <f>IF(AU47="","",VLOOKUP(AU47,'シフト記号表（従来型・ユニット型共通）'!$C$6:$L$47,10,FALSE))</f>
        <v/>
      </c>
      <c r="AV48" s="158" t="str">
        <f>IF(AV47="","",VLOOKUP(AV47,'シフト記号表（従来型・ユニット型共通）'!$C$6:$L$47,10,FALSE))</f>
        <v/>
      </c>
      <c r="AW48" s="159" t="str">
        <f>IF(AW47="","",VLOOKUP(AW47,'シフト記号表（従来型・ユニット型共通）'!$C$6:$L$47,10,FALSE))</f>
        <v/>
      </c>
      <c r="AX48" s="159" t="str">
        <f>IF(AX47="","",VLOOKUP(AX47,'シフト記号表（従来型・ユニット型共通）'!$C$6:$L$47,10,FALSE))</f>
        <v/>
      </c>
      <c r="AY48" s="159" t="str">
        <f>IF(AY47="","",VLOOKUP(AY47,'シフト記号表（従来型・ユニット型共通）'!$C$6:$L$47,10,FALSE))</f>
        <v/>
      </c>
      <c r="AZ48" s="159" t="str">
        <f>IF(AZ47="","",VLOOKUP(AZ47,'シフト記号表（従来型・ユニット型共通）'!$C$6:$L$47,10,FALSE))</f>
        <v/>
      </c>
      <c r="BA48" s="159" t="str">
        <f>IF(BA47="","",VLOOKUP(BA47,'シフト記号表（従来型・ユニット型共通）'!$C$6:$L$47,10,FALSE))</f>
        <v/>
      </c>
      <c r="BB48" s="160" t="str">
        <f>IF(BB47="","",VLOOKUP(BB47,'シフト記号表（従来型・ユニット型共通）'!$C$6:$L$47,10,FALSE))</f>
        <v/>
      </c>
      <c r="BC48" s="158" t="str">
        <f>IF(BC47="","",VLOOKUP(BC47,'シフト記号表（従来型・ユニット型共通）'!$C$6:$L$47,10,FALSE))</f>
        <v/>
      </c>
      <c r="BD48" s="159" t="str">
        <f>IF(BD47="","",VLOOKUP(BD47,'シフト記号表（従来型・ユニット型共通）'!$C$6:$L$47,10,FALSE))</f>
        <v/>
      </c>
      <c r="BE48" s="159" t="str">
        <f>IF(BE47="","",VLOOKUP(BE47,'シフト記号表（従来型・ユニット型共通）'!$C$6:$L$47,10,FALSE))</f>
        <v/>
      </c>
      <c r="BF48" s="1047">
        <f>IF($BI$3="４週",SUM(AA48:BB48),IF($BI$3="暦月",SUM(AA48:BE48),""))</f>
        <v>0</v>
      </c>
      <c r="BG48" s="1048"/>
      <c r="BH48" s="1049">
        <f>IF($BI$3="４週",BF48/4,IF($BI$3="暦月",(BF48/($BI$8/7)),""))</f>
        <v>0</v>
      </c>
      <c r="BI48" s="1048"/>
      <c r="BJ48" s="1044"/>
      <c r="BK48" s="1045"/>
      <c r="BL48" s="1045"/>
      <c r="BM48" s="1045"/>
      <c r="BN48" s="1046"/>
    </row>
    <row r="49" spans="2:66" ht="20.25" customHeight="1" x14ac:dyDescent="0.15">
      <c r="B49" s="1007">
        <f>B47+1</f>
        <v>17</v>
      </c>
      <c r="C49" s="1009"/>
      <c r="D49" s="1011"/>
      <c r="E49" s="1012"/>
      <c r="F49" s="1013"/>
      <c r="G49" s="1017"/>
      <c r="H49" s="1018"/>
      <c r="I49" s="153"/>
      <c r="J49" s="154"/>
      <c r="K49" s="153"/>
      <c r="L49" s="154"/>
      <c r="M49" s="1021"/>
      <c r="N49" s="1022"/>
      <c r="O49" s="1025"/>
      <c r="P49" s="1026"/>
      <c r="Q49" s="1026"/>
      <c r="R49" s="1018"/>
      <c r="S49" s="986"/>
      <c r="T49" s="987"/>
      <c r="U49" s="987"/>
      <c r="V49" s="987"/>
      <c r="W49" s="988"/>
      <c r="X49" s="173" t="s">
        <v>192</v>
      </c>
      <c r="Z49" s="174"/>
      <c r="AA49" s="166"/>
      <c r="AB49" s="167"/>
      <c r="AC49" s="167"/>
      <c r="AD49" s="167"/>
      <c r="AE49" s="167"/>
      <c r="AF49" s="167"/>
      <c r="AG49" s="168"/>
      <c r="AH49" s="166"/>
      <c r="AI49" s="167"/>
      <c r="AJ49" s="167"/>
      <c r="AK49" s="167"/>
      <c r="AL49" s="167"/>
      <c r="AM49" s="167"/>
      <c r="AN49" s="168"/>
      <c r="AO49" s="166"/>
      <c r="AP49" s="167"/>
      <c r="AQ49" s="167"/>
      <c r="AR49" s="167"/>
      <c r="AS49" s="167"/>
      <c r="AT49" s="167"/>
      <c r="AU49" s="168"/>
      <c r="AV49" s="166"/>
      <c r="AW49" s="167"/>
      <c r="AX49" s="167"/>
      <c r="AY49" s="167"/>
      <c r="AZ49" s="167"/>
      <c r="BA49" s="167"/>
      <c r="BB49" s="168"/>
      <c r="BC49" s="166"/>
      <c r="BD49" s="167"/>
      <c r="BE49" s="169"/>
      <c r="BF49" s="992"/>
      <c r="BG49" s="993"/>
      <c r="BH49" s="994"/>
      <c r="BI49" s="995"/>
      <c r="BJ49" s="996"/>
      <c r="BK49" s="997"/>
      <c r="BL49" s="997"/>
      <c r="BM49" s="997"/>
      <c r="BN49" s="998"/>
    </row>
    <row r="50" spans="2:66" ht="20.25" customHeight="1" x14ac:dyDescent="0.15">
      <c r="B50" s="1035"/>
      <c r="C50" s="1036"/>
      <c r="D50" s="1037"/>
      <c r="E50" s="1012"/>
      <c r="F50" s="1013"/>
      <c r="G50" s="1050"/>
      <c r="H50" s="1051"/>
      <c r="I50" s="153"/>
      <c r="J50" s="154">
        <f>G49</f>
        <v>0</v>
      </c>
      <c r="K50" s="153"/>
      <c r="L50" s="154">
        <f>M49</f>
        <v>0</v>
      </c>
      <c r="M50" s="1052"/>
      <c r="N50" s="1053"/>
      <c r="O50" s="1054"/>
      <c r="P50" s="1055"/>
      <c r="Q50" s="1055"/>
      <c r="R50" s="1051"/>
      <c r="S50" s="986"/>
      <c r="T50" s="987"/>
      <c r="U50" s="987"/>
      <c r="V50" s="987"/>
      <c r="W50" s="988"/>
      <c r="X50" s="170" t="s">
        <v>195</v>
      </c>
      <c r="Y50" s="171"/>
      <c r="Z50" s="172"/>
      <c r="AA50" s="158" t="str">
        <f>IF(AA49="","",VLOOKUP(AA49,'シフト記号表（従来型・ユニット型共通）'!$C$6:$L$47,10,FALSE))</f>
        <v/>
      </c>
      <c r="AB50" s="159" t="str">
        <f>IF(AB49="","",VLOOKUP(AB49,'シフト記号表（従来型・ユニット型共通）'!$C$6:$L$47,10,FALSE))</f>
        <v/>
      </c>
      <c r="AC50" s="159" t="str">
        <f>IF(AC49="","",VLOOKUP(AC49,'シフト記号表（従来型・ユニット型共通）'!$C$6:$L$47,10,FALSE))</f>
        <v/>
      </c>
      <c r="AD50" s="159" t="str">
        <f>IF(AD49="","",VLOOKUP(AD49,'シフト記号表（従来型・ユニット型共通）'!$C$6:$L$47,10,FALSE))</f>
        <v/>
      </c>
      <c r="AE50" s="159" t="str">
        <f>IF(AE49="","",VLOOKUP(AE49,'シフト記号表（従来型・ユニット型共通）'!$C$6:$L$47,10,FALSE))</f>
        <v/>
      </c>
      <c r="AF50" s="159" t="str">
        <f>IF(AF49="","",VLOOKUP(AF49,'シフト記号表（従来型・ユニット型共通）'!$C$6:$L$47,10,FALSE))</f>
        <v/>
      </c>
      <c r="AG50" s="160" t="str">
        <f>IF(AG49="","",VLOOKUP(AG49,'シフト記号表（従来型・ユニット型共通）'!$C$6:$L$47,10,FALSE))</f>
        <v/>
      </c>
      <c r="AH50" s="158" t="str">
        <f>IF(AH49="","",VLOOKUP(AH49,'シフト記号表（従来型・ユニット型共通）'!$C$6:$L$47,10,FALSE))</f>
        <v/>
      </c>
      <c r="AI50" s="159" t="str">
        <f>IF(AI49="","",VLOOKUP(AI49,'シフト記号表（従来型・ユニット型共通）'!$C$6:$L$47,10,FALSE))</f>
        <v/>
      </c>
      <c r="AJ50" s="159" t="str">
        <f>IF(AJ49="","",VLOOKUP(AJ49,'シフト記号表（従来型・ユニット型共通）'!$C$6:$L$47,10,FALSE))</f>
        <v/>
      </c>
      <c r="AK50" s="159" t="str">
        <f>IF(AK49="","",VLOOKUP(AK49,'シフト記号表（従来型・ユニット型共通）'!$C$6:$L$47,10,FALSE))</f>
        <v/>
      </c>
      <c r="AL50" s="159" t="str">
        <f>IF(AL49="","",VLOOKUP(AL49,'シフト記号表（従来型・ユニット型共通）'!$C$6:$L$47,10,FALSE))</f>
        <v/>
      </c>
      <c r="AM50" s="159" t="str">
        <f>IF(AM49="","",VLOOKUP(AM49,'シフト記号表（従来型・ユニット型共通）'!$C$6:$L$47,10,FALSE))</f>
        <v/>
      </c>
      <c r="AN50" s="160" t="str">
        <f>IF(AN49="","",VLOOKUP(AN49,'シフト記号表（従来型・ユニット型共通）'!$C$6:$L$47,10,FALSE))</f>
        <v/>
      </c>
      <c r="AO50" s="158" t="str">
        <f>IF(AO49="","",VLOOKUP(AO49,'シフト記号表（従来型・ユニット型共通）'!$C$6:$L$47,10,FALSE))</f>
        <v/>
      </c>
      <c r="AP50" s="159" t="str">
        <f>IF(AP49="","",VLOOKUP(AP49,'シフト記号表（従来型・ユニット型共通）'!$C$6:$L$47,10,FALSE))</f>
        <v/>
      </c>
      <c r="AQ50" s="159" t="str">
        <f>IF(AQ49="","",VLOOKUP(AQ49,'シフト記号表（従来型・ユニット型共通）'!$C$6:$L$47,10,FALSE))</f>
        <v/>
      </c>
      <c r="AR50" s="159" t="str">
        <f>IF(AR49="","",VLOOKUP(AR49,'シフト記号表（従来型・ユニット型共通）'!$C$6:$L$47,10,FALSE))</f>
        <v/>
      </c>
      <c r="AS50" s="159" t="str">
        <f>IF(AS49="","",VLOOKUP(AS49,'シフト記号表（従来型・ユニット型共通）'!$C$6:$L$47,10,FALSE))</f>
        <v/>
      </c>
      <c r="AT50" s="159" t="str">
        <f>IF(AT49="","",VLOOKUP(AT49,'シフト記号表（従来型・ユニット型共通）'!$C$6:$L$47,10,FALSE))</f>
        <v/>
      </c>
      <c r="AU50" s="160" t="str">
        <f>IF(AU49="","",VLOOKUP(AU49,'シフト記号表（従来型・ユニット型共通）'!$C$6:$L$47,10,FALSE))</f>
        <v/>
      </c>
      <c r="AV50" s="158" t="str">
        <f>IF(AV49="","",VLOOKUP(AV49,'シフト記号表（従来型・ユニット型共通）'!$C$6:$L$47,10,FALSE))</f>
        <v/>
      </c>
      <c r="AW50" s="159" t="str">
        <f>IF(AW49="","",VLOOKUP(AW49,'シフト記号表（従来型・ユニット型共通）'!$C$6:$L$47,10,FALSE))</f>
        <v/>
      </c>
      <c r="AX50" s="159" t="str">
        <f>IF(AX49="","",VLOOKUP(AX49,'シフト記号表（従来型・ユニット型共通）'!$C$6:$L$47,10,FALSE))</f>
        <v/>
      </c>
      <c r="AY50" s="159" t="str">
        <f>IF(AY49="","",VLOOKUP(AY49,'シフト記号表（従来型・ユニット型共通）'!$C$6:$L$47,10,FALSE))</f>
        <v/>
      </c>
      <c r="AZ50" s="159" t="str">
        <f>IF(AZ49="","",VLOOKUP(AZ49,'シフト記号表（従来型・ユニット型共通）'!$C$6:$L$47,10,FALSE))</f>
        <v/>
      </c>
      <c r="BA50" s="159" t="str">
        <f>IF(BA49="","",VLOOKUP(BA49,'シフト記号表（従来型・ユニット型共通）'!$C$6:$L$47,10,FALSE))</f>
        <v/>
      </c>
      <c r="BB50" s="160" t="str">
        <f>IF(BB49="","",VLOOKUP(BB49,'シフト記号表（従来型・ユニット型共通）'!$C$6:$L$47,10,FALSE))</f>
        <v/>
      </c>
      <c r="BC50" s="158" t="str">
        <f>IF(BC49="","",VLOOKUP(BC49,'シフト記号表（従来型・ユニット型共通）'!$C$6:$L$47,10,FALSE))</f>
        <v/>
      </c>
      <c r="BD50" s="159" t="str">
        <f>IF(BD49="","",VLOOKUP(BD49,'シフト記号表（従来型・ユニット型共通）'!$C$6:$L$47,10,FALSE))</f>
        <v/>
      </c>
      <c r="BE50" s="159" t="str">
        <f>IF(BE49="","",VLOOKUP(BE49,'シフト記号表（従来型・ユニット型共通）'!$C$6:$L$47,10,FALSE))</f>
        <v/>
      </c>
      <c r="BF50" s="1047">
        <f>IF($BI$3="４週",SUM(AA50:BB50),IF($BI$3="暦月",SUM(AA50:BE50),""))</f>
        <v>0</v>
      </c>
      <c r="BG50" s="1048"/>
      <c r="BH50" s="1049">
        <f>IF($BI$3="４週",BF50/4,IF($BI$3="暦月",(BF50/($BI$8/7)),""))</f>
        <v>0</v>
      </c>
      <c r="BI50" s="1048"/>
      <c r="BJ50" s="1044"/>
      <c r="BK50" s="1045"/>
      <c r="BL50" s="1045"/>
      <c r="BM50" s="1045"/>
      <c r="BN50" s="1046"/>
    </row>
    <row r="51" spans="2:66" ht="20.25" customHeight="1" x14ac:dyDescent="0.15">
      <c r="B51" s="1007">
        <f>B49+1</f>
        <v>18</v>
      </c>
      <c r="C51" s="1009"/>
      <c r="D51" s="1011"/>
      <c r="E51" s="1012"/>
      <c r="F51" s="1013"/>
      <c r="G51" s="1017"/>
      <c r="H51" s="1018"/>
      <c r="I51" s="153"/>
      <c r="J51" s="154"/>
      <c r="K51" s="153"/>
      <c r="L51" s="154"/>
      <c r="M51" s="1021"/>
      <c r="N51" s="1022"/>
      <c r="O51" s="1025"/>
      <c r="P51" s="1026"/>
      <c r="Q51" s="1026"/>
      <c r="R51" s="1018"/>
      <c r="S51" s="986"/>
      <c r="T51" s="987"/>
      <c r="U51" s="987"/>
      <c r="V51" s="987"/>
      <c r="W51" s="988"/>
      <c r="X51" s="173" t="s">
        <v>192</v>
      </c>
      <c r="Z51" s="174"/>
      <c r="AA51" s="166"/>
      <c r="AB51" s="167"/>
      <c r="AC51" s="167"/>
      <c r="AD51" s="167"/>
      <c r="AE51" s="167"/>
      <c r="AF51" s="167"/>
      <c r="AG51" s="168"/>
      <c r="AH51" s="166"/>
      <c r="AI51" s="167"/>
      <c r="AJ51" s="167"/>
      <c r="AK51" s="167"/>
      <c r="AL51" s="167"/>
      <c r="AM51" s="167"/>
      <c r="AN51" s="168"/>
      <c r="AO51" s="166"/>
      <c r="AP51" s="167"/>
      <c r="AQ51" s="167"/>
      <c r="AR51" s="167"/>
      <c r="AS51" s="167"/>
      <c r="AT51" s="167"/>
      <c r="AU51" s="168"/>
      <c r="AV51" s="166"/>
      <c r="AW51" s="167"/>
      <c r="AX51" s="167"/>
      <c r="AY51" s="167"/>
      <c r="AZ51" s="167"/>
      <c r="BA51" s="167"/>
      <c r="BB51" s="168"/>
      <c r="BC51" s="166"/>
      <c r="BD51" s="167"/>
      <c r="BE51" s="169"/>
      <c r="BF51" s="992"/>
      <c r="BG51" s="993"/>
      <c r="BH51" s="994"/>
      <c r="BI51" s="995"/>
      <c r="BJ51" s="996"/>
      <c r="BK51" s="997"/>
      <c r="BL51" s="997"/>
      <c r="BM51" s="997"/>
      <c r="BN51" s="998"/>
    </row>
    <row r="52" spans="2:66" ht="20.25" customHeight="1" x14ac:dyDescent="0.15">
      <c r="B52" s="1035"/>
      <c r="C52" s="1036"/>
      <c r="D52" s="1037"/>
      <c r="E52" s="1012"/>
      <c r="F52" s="1013"/>
      <c r="G52" s="1050"/>
      <c r="H52" s="1051"/>
      <c r="I52" s="153"/>
      <c r="J52" s="154">
        <f>G51</f>
        <v>0</v>
      </c>
      <c r="K52" s="153"/>
      <c r="L52" s="154">
        <f>M51</f>
        <v>0</v>
      </c>
      <c r="M52" s="1052"/>
      <c r="N52" s="1053"/>
      <c r="O52" s="1054"/>
      <c r="P52" s="1055"/>
      <c r="Q52" s="1055"/>
      <c r="R52" s="1051"/>
      <c r="S52" s="986"/>
      <c r="T52" s="987"/>
      <c r="U52" s="987"/>
      <c r="V52" s="987"/>
      <c r="W52" s="988"/>
      <c r="X52" s="170" t="s">
        <v>195</v>
      </c>
      <c r="Y52" s="171"/>
      <c r="Z52" s="172"/>
      <c r="AA52" s="158" t="str">
        <f>IF(AA51="","",VLOOKUP(AA51,'シフト記号表（従来型・ユニット型共通）'!$C$6:$L$47,10,FALSE))</f>
        <v/>
      </c>
      <c r="AB52" s="159" t="str">
        <f>IF(AB51="","",VLOOKUP(AB51,'シフト記号表（従来型・ユニット型共通）'!$C$6:$L$47,10,FALSE))</f>
        <v/>
      </c>
      <c r="AC52" s="159" t="str">
        <f>IF(AC51="","",VLOOKUP(AC51,'シフト記号表（従来型・ユニット型共通）'!$C$6:$L$47,10,FALSE))</f>
        <v/>
      </c>
      <c r="AD52" s="159" t="str">
        <f>IF(AD51="","",VLOOKUP(AD51,'シフト記号表（従来型・ユニット型共通）'!$C$6:$L$47,10,FALSE))</f>
        <v/>
      </c>
      <c r="AE52" s="159" t="str">
        <f>IF(AE51="","",VLOOKUP(AE51,'シフト記号表（従来型・ユニット型共通）'!$C$6:$L$47,10,FALSE))</f>
        <v/>
      </c>
      <c r="AF52" s="159" t="str">
        <f>IF(AF51="","",VLOOKUP(AF51,'シフト記号表（従来型・ユニット型共通）'!$C$6:$L$47,10,FALSE))</f>
        <v/>
      </c>
      <c r="AG52" s="160" t="str">
        <f>IF(AG51="","",VLOOKUP(AG51,'シフト記号表（従来型・ユニット型共通）'!$C$6:$L$47,10,FALSE))</f>
        <v/>
      </c>
      <c r="AH52" s="158" t="str">
        <f>IF(AH51="","",VLOOKUP(AH51,'シフト記号表（従来型・ユニット型共通）'!$C$6:$L$47,10,FALSE))</f>
        <v/>
      </c>
      <c r="AI52" s="159" t="str">
        <f>IF(AI51="","",VLOOKUP(AI51,'シフト記号表（従来型・ユニット型共通）'!$C$6:$L$47,10,FALSE))</f>
        <v/>
      </c>
      <c r="AJ52" s="159" t="str">
        <f>IF(AJ51="","",VLOOKUP(AJ51,'シフト記号表（従来型・ユニット型共通）'!$C$6:$L$47,10,FALSE))</f>
        <v/>
      </c>
      <c r="AK52" s="159" t="str">
        <f>IF(AK51="","",VLOOKUP(AK51,'シフト記号表（従来型・ユニット型共通）'!$C$6:$L$47,10,FALSE))</f>
        <v/>
      </c>
      <c r="AL52" s="159" t="str">
        <f>IF(AL51="","",VLOOKUP(AL51,'シフト記号表（従来型・ユニット型共通）'!$C$6:$L$47,10,FALSE))</f>
        <v/>
      </c>
      <c r="AM52" s="159" t="str">
        <f>IF(AM51="","",VLOOKUP(AM51,'シフト記号表（従来型・ユニット型共通）'!$C$6:$L$47,10,FALSE))</f>
        <v/>
      </c>
      <c r="AN52" s="160" t="str">
        <f>IF(AN51="","",VLOOKUP(AN51,'シフト記号表（従来型・ユニット型共通）'!$C$6:$L$47,10,FALSE))</f>
        <v/>
      </c>
      <c r="AO52" s="158" t="str">
        <f>IF(AO51="","",VLOOKUP(AO51,'シフト記号表（従来型・ユニット型共通）'!$C$6:$L$47,10,FALSE))</f>
        <v/>
      </c>
      <c r="AP52" s="159" t="str">
        <f>IF(AP51="","",VLOOKUP(AP51,'シフト記号表（従来型・ユニット型共通）'!$C$6:$L$47,10,FALSE))</f>
        <v/>
      </c>
      <c r="AQ52" s="159" t="str">
        <f>IF(AQ51="","",VLOOKUP(AQ51,'シフト記号表（従来型・ユニット型共通）'!$C$6:$L$47,10,FALSE))</f>
        <v/>
      </c>
      <c r="AR52" s="159" t="str">
        <f>IF(AR51="","",VLOOKUP(AR51,'シフト記号表（従来型・ユニット型共通）'!$C$6:$L$47,10,FALSE))</f>
        <v/>
      </c>
      <c r="AS52" s="159" t="str">
        <f>IF(AS51="","",VLOOKUP(AS51,'シフト記号表（従来型・ユニット型共通）'!$C$6:$L$47,10,FALSE))</f>
        <v/>
      </c>
      <c r="AT52" s="159" t="str">
        <f>IF(AT51="","",VLOOKUP(AT51,'シフト記号表（従来型・ユニット型共通）'!$C$6:$L$47,10,FALSE))</f>
        <v/>
      </c>
      <c r="AU52" s="160" t="str">
        <f>IF(AU51="","",VLOOKUP(AU51,'シフト記号表（従来型・ユニット型共通）'!$C$6:$L$47,10,FALSE))</f>
        <v/>
      </c>
      <c r="AV52" s="158" t="str">
        <f>IF(AV51="","",VLOOKUP(AV51,'シフト記号表（従来型・ユニット型共通）'!$C$6:$L$47,10,FALSE))</f>
        <v/>
      </c>
      <c r="AW52" s="159" t="str">
        <f>IF(AW51="","",VLOOKUP(AW51,'シフト記号表（従来型・ユニット型共通）'!$C$6:$L$47,10,FALSE))</f>
        <v/>
      </c>
      <c r="AX52" s="159" t="str">
        <f>IF(AX51="","",VLOOKUP(AX51,'シフト記号表（従来型・ユニット型共通）'!$C$6:$L$47,10,FALSE))</f>
        <v/>
      </c>
      <c r="AY52" s="159" t="str">
        <f>IF(AY51="","",VLOOKUP(AY51,'シフト記号表（従来型・ユニット型共通）'!$C$6:$L$47,10,FALSE))</f>
        <v/>
      </c>
      <c r="AZ52" s="159" t="str">
        <f>IF(AZ51="","",VLOOKUP(AZ51,'シフト記号表（従来型・ユニット型共通）'!$C$6:$L$47,10,FALSE))</f>
        <v/>
      </c>
      <c r="BA52" s="159" t="str">
        <f>IF(BA51="","",VLOOKUP(BA51,'シフト記号表（従来型・ユニット型共通）'!$C$6:$L$47,10,FALSE))</f>
        <v/>
      </c>
      <c r="BB52" s="160" t="str">
        <f>IF(BB51="","",VLOOKUP(BB51,'シフト記号表（従来型・ユニット型共通）'!$C$6:$L$47,10,FALSE))</f>
        <v/>
      </c>
      <c r="BC52" s="158" t="str">
        <f>IF(BC51="","",VLOOKUP(BC51,'シフト記号表（従来型・ユニット型共通）'!$C$6:$L$47,10,FALSE))</f>
        <v/>
      </c>
      <c r="BD52" s="159" t="str">
        <f>IF(BD51="","",VLOOKUP(BD51,'シフト記号表（従来型・ユニット型共通）'!$C$6:$L$47,10,FALSE))</f>
        <v/>
      </c>
      <c r="BE52" s="159" t="str">
        <f>IF(BE51="","",VLOOKUP(BE51,'シフト記号表（従来型・ユニット型共通）'!$C$6:$L$47,10,FALSE))</f>
        <v/>
      </c>
      <c r="BF52" s="1047">
        <f>IF($BI$3="４週",SUM(AA52:BB52),IF($BI$3="暦月",SUM(AA52:BE52),""))</f>
        <v>0</v>
      </c>
      <c r="BG52" s="1048"/>
      <c r="BH52" s="1049">
        <f>IF($BI$3="４週",BF52/4,IF($BI$3="暦月",(BF52/($BI$8/7)),""))</f>
        <v>0</v>
      </c>
      <c r="BI52" s="1048"/>
      <c r="BJ52" s="1044"/>
      <c r="BK52" s="1045"/>
      <c r="BL52" s="1045"/>
      <c r="BM52" s="1045"/>
      <c r="BN52" s="1046"/>
    </row>
    <row r="53" spans="2:66" ht="20.25" customHeight="1" x14ac:dyDescent="0.15">
      <c r="B53" s="1007">
        <f>B51+1</f>
        <v>19</v>
      </c>
      <c r="C53" s="1009"/>
      <c r="D53" s="1011"/>
      <c r="E53" s="1012"/>
      <c r="F53" s="1013"/>
      <c r="G53" s="1017"/>
      <c r="H53" s="1018"/>
      <c r="I53" s="161"/>
      <c r="J53" s="162"/>
      <c r="K53" s="161"/>
      <c r="L53" s="162"/>
      <c r="M53" s="1021"/>
      <c r="N53" s="1022"/>
      <c r="O53" s="1025"/>
      <c r="P53" s="1026"/>
      <c r="Q53" s="1026"/>
      <c r="R53" s="1018"/>
      <c r="S53" s="986"/>
      <c r="T53" s="987"/>
      <c r="U53" s="987"/>
      <c r="V53" s="987"/>
      <c r="W53" s="988"/>
      <c r="X53" s="163" t="s">
        <v>192</v>
      </c>
      <c r="Y53" s="164"/>
      <c r="Z53" s="165"/>
      <c r="AA53" s="166"/>
      <c r="AB53" s="167"/>
      <c r="AC53" s="167"/>
      <c r="AD53" s="167"/>
      <c r="AE53" s="167"/>
      <c r="AF53" s="167"/>
      <c r="AG53" s="168"/>
      <c r="AH53" s="166"/>
      <c r="AI53" s="167"/>
      <c r="AJ53" s="167"/>
      <c r="AK53" s="167"/>
      <c r="AL53" s="167"/>
      <c r="AM53" s="167"/>
      <c r="AN53" s="168"/>
      <c r="AO53" s="166"/>
      <c r="AP53" s="167"/>
      <c r="AQ53" s="167"/>
      <c r="AR53" s="167"/>
      <c r="AS53" s="167"/>
      <c r="AT53" s="167"/>
      <c r="AU53" s="168"/>
      <c r="AV53" s="166"/>
      <c r="AW53" s="167"/>
      <c r="AX53" s="167"/>
      <c r="AY53" s="167"/>
      <c r="AZ53" s="167"/>
      <c r="BA53" s="167"/>
      <c r="BB53" s="168"/>
      <c r="BC53" s="166"/>
      <c r="BD53" s="167"/>
      <c r="BE53" s="169"/>
      <c r="BF53" s="992"/>
      <c r="BG53" s="993"/>
      <c r="BH53" s="994"/>
      <c r="BI53" s="995"/>
      <c r="BJ53" s="996"/>
      <c r="BK53" s="997"/>
      <c r="BL53" s="997"/>
      <c r="BM53" s="997"/>
      <c r="BN53" s="998"/>
    </row>
    <row r="54" spans="2:66" ht="20.25" customHeight="1" x14ac:dyDescent="0.15">
      <c r="B54" s="1035"/>
      <c r="C54" s="1036"/>
      <c r="D54" s="1037"/>
      <c r="E54" s="1012"/>
      <c r="F54" s="1013"/>
      <c r="G54" s="1050"/>
      <c r="H54" s="1051"/>
      <c r="I54" s="153"/>
      <c r="J54" s="154">
        <f>G53</f>
        <v>0</v>
      </c>
      <c r="K54" s="153"/>
      <c r="L54" s="154">
        <f>M53</f>
        <v>0</v>
      </c>
      <c r="M54" s="1052"/>
      <c r="N54" s="1053"/>
      <c r="O54" s="1054"/>
      <c r="P54" s="1055"/>
      <c r="Q54" s="1055"/>
      <c r="R54" s="1051"/>
      <c r="S54" s="986"/>
      <c r="T54" s="987"/>
      <c r="U54" s="987"/>
      <c r="V54" s="987"/>
      <c r="W54" s="988"/>
      <c r="X54" s="170" t="s">
        <v>195</v>
      </c>
      <c r="Y54" s="156"/>
      <c r="Z54" s="157"/>
      <c r="AA54" s="158" t="str">
        <f>IF(AA53="","",VLOOKUP(AA53,'シフト記号表（従来型・ユニット型共通）'!$C$6:$L$47,10,FALSE))</f>
        <v/>
      </c>
      <c r="AB54" s="159" t="str">
        <f>IF(AB53="","",VLOOKUP(AB53,'シフト記号表（従来型・ユニット型共通）'!$C$6:$L$47,10,FALSE))</f>
        <v/>
      </c>
      <c r="AC54" s="159" t="str">
        <f>IF(AC53="","",VLOOKUP(AC53,'シフト記号表（従来型・ユニット型共通）'!$C$6:$L$47,10,FALSE))</f>
        <v/>
      </c>
      <c r="AD54" s="159" t="str">
        <f>IF(AD53="","",VLOOKUP(AD53,'シフト記号表（従来型・ユニット型共通）'!$C$6:$L$47,10,FALSE))</f>
        <v/>
      </c>
      <c r="AE54" s="159" t="str">
        <f>IF(AE53="","",VLOOKUP(AE53,'シフト記号表（従来型・ユニット型共通）'!$C$6:$L$47,10,FALSE))</f>
        <v/>
      </c>
      <c r="AF54" s="159" t="str">
        <f>IF(AF53="","",VLOOKUP(AF53,'シフト記号表（従来型・ユニット型共通）'!$C$6:$L$47,10,FALSE))</f>
        <v/>
      </c>
      <c r="AG54" s="160" t="str">
        <f>IF(AG53="","",VLOOKUP(AG53,'シフト記号表（従来型・ユニット型共通）'!$C$6:$L$47,10,FALSE))</f>
        <v/>
      </c>
      <c r="AH54" s="158" t="str">
        <f>IF(AH53="","",VLOOKUP(AH53,'シフト記号表（従来型・ユニット型共通）'!$C$6:$L$47,10,FALSE))</f>
        <v/>
      </c>
      <c r="AI54" s="159" t="str">
        <f>IF(AI53="","",VLOOKUP(AI53,'シフト記号表（従来型・ユニット型共通）'!$C$6:$L$47,10,FALSE))</f>
        <v/>
      </c>
      <c r="AJ54" s="159" t="str">
        <f>IF(AJ53="","",VLOOKUP(AJ53,'シフト記号表（従来型・ユニット型共通）'!$C$6:$L$47,10,FALSE))</f>
        <v/>
      </c>
      <c r="AK54" s="159" t="str">
        <f>IF(AK53="","",VLOOKUP(AK53,'シフト記号表（従来型・ユニット型共通）'!$C$6:$L$47,10,FALSE))</f>
        <v/>
      </c>
      <c r="AL54" s="159" t="str">
        <f>IF(AL53="","",VLOOKUP(AL53,'シフト記号表（従来型・ユニット型共通）'!$C$6:$L$47,10,FALSE))</f>
        <v/>
      </c>
      <c r="AM54" s="159" t="str">
        <f>IF(AM53="","",VLOOKUP(AM53,'シフト記号表（従来型・ユニット型共通）'!$C$6:$L$47,10,FALSE))</f>
        <v/>
      </c>
      <c r="AN54" s="160" t="str">
        <f>IF(AN53="","",VLOOKUP(AN53,'シフト記号表（従来型・ユニット型共通）'!$C$6:$L$47,10,FALSE))</f>
        <v/>
      </c>
      <c r="AO54" s="158" t="str">
        <f>IF(AO53="","",VLOOKUP(AO53,'シフト記号表（従来型・ユニット型共通）'!$C$6:$L$47,10,FALSE))</f>
        <v/>
      </c>
      <c r="AP54" s="159" t="str">
        <f>IF(AP53="","",VLOOKUP(AP53,'シフト記号表（従来型・ユニット型共通）'!$C$6:$L$47,10,FALSE))</f>
        <v/>
      </c>
      <c r="AQ54" s="159" t="str">
        <f>IF(AQ53="","",VLOOKUP(AQ53,'シフト記号表（従来型・ユニット型共通）'!$C$6:$L$47,10,FALSE))</f>
        <v/>
      </c>
      <c r="AR54" s="159" t="str">
        <f>IF(AR53="","",VLOOKUP(AR53,'シフト記号表（従来型・ユニット型共通）'!$C$6:$L$47,10,FALSE))</f>
        <v/>
      </c>
      <c r="AS54" s="159" t="str">
        <f>IF(AS53="","",VLOOKUP(AS53,'シフト記号表（従来型・ユニット型共通）'!$C$6:$L$47,10,FALSE))</f>
        <v/>
      </c>
      <c r="AT54" s="159" t="str">
        <f>IF(AT53="","",VLOOKUP(AT53,'シフト記号表（従来型・ユニット型共通）'!$C$6:$L$47,10,FALSE))</f>
        <v/>
      </c>
      <c r="AU54" s="160" t="str">
        <f>IF(AU53="","",VLOOKUP(AU53,'シフト記号表（従来型・ユニット型共通）'!$C$6:$L$47,10,FALSE))</f>
        <v/>
      </c>
      <c r="AV54" s="158" t="str">
        <f>IF(AV53="","",VLOOKUP(AV53,'シフト記号表（従来型・ユニット型共通）'!$C$6:$L$47,10,FALSE))</f>
        <v/>
      </c>
      <c r="AW54" s="159" t="str">
        <f>IF(AW53="","",VLOOKUP(AW53,'シフト記号表（従来型・ユニット型共通）'!$C$6:$L$47,10,FALSE))</f>
        <v/>
      </c>
      <c r="AX54" s="159" t="str">
        <f>IF(AX53="","",VLOOKUP(AX53,'シフト記号表（従来型・ユニット型共通）'!$C$6:$L$47,10,FALSE))</f>
        <v/>
      </c>
      <c r="AY54" s="159" t="str">
        <f>IF(AY53="","",VLOOKUP(AY53,'シフト記号表（従来型・ユニット型共通）'!$C$6:$L$47,10,FALSE))</f>
        <v/>
      </c>
      <c r="AZ54" s="159" t="str">
        <f>IF(AZ53="","",VLOOKUP(AZ53,'シフト記号表（従来型・ユニット型共通）'!$C$6:$L$47,10,FALSE))</f>
        <v/>
      </c>
      <c r="BA54" s="159" t="str">
        <f>IF(BA53="","",VLOOKUP(BA53,'シフト記号表（従来型・ユニット型共通）'!$C$6:$L$47,10,FALSE))</f>
        <v/>
      </c>
      <c r="BB54" s="160" t="str">
        <f>IF(BB53="","",VLOOKUP(BB53,'シフト記号表（従来型・ユニット型共通）'!$C$6:$L$47,10,FALSE))</f>
        <v/>
      </c>
      <c r="BC54" s="158" t="str">
        <f>IF(BC53="","",VLOOKUP(BC53,'シフト記号表（従来型・ユニット型共通）'!$C$6:$L$47,10,FALSE))</f>
        <v/>
      </c>
      <c r="BD54" s="159" t="str">
        <f>IF(BD53="","",VLOOKUP(BD53,'シフト記号表（従来型・ユニット型共通）'!$C$6:$L$47,10,FALSE))</f>
        <v/>
      </c>
      <c r="BE54" s="159" t="str">
        <f>IF(BE53="","",VLOOKUP(BE53,'シフト記号表（従来型・ユニット型共通）'!$C$6:$L$47,10,FALSE))</f>
        <v/>
      </c>
      <c r="BF54" s="1047">
        <f>IF($BI$3="４週",SUM(AA54:BB54),IF($BI$3="暦月",SUM(AA54:BE54),""))</f>
        <v>0</v>
      </c>
      <c r="BG54" s="1048"/>
      <c r="BH54" s="1049">
        <f>IF($BI$3="４週",BF54/4,IF($BI$3="暦月",(BF54/($BI$8/7)),""))</f>
        <v>0</v>
      </c>
      <c r="BI54" s="1048"/>
      <c r="BJ54" s="1044"/>
      <c r="BK54" s="1045"/>
      <c r="BL54" s="1045"/>
      <c r="BM54" s="1045"/>
      <c r="BN54" s="1046"/>
    </row>
    <row r="55" spans="2:66" ht="20.25" customHeight="1" x14ac:dyDescent="0.15">
      <c r="B55" s="1007">
        <f>B53+1</f>
        <v>20</v>
      </c>
      <c r="C55" s="1009"/>
      <c r="D55" s="1011"/>
      <c r="E55" s="1012"/>
      <c r="F55" s="1013"/>
      <c r="G55" s="1017"/>
      <c r="H55" s="1018"/>
      <c r="I55" s="161"/>
      <c r="J55" s="162"/>
      <c r="K55" s="161"/>
      <c r="L55" s="162"/>
      <c r="M55" s="1021"/>
      <c r="N55" s="1022"/>
      <c r="O55" s="1025"/>
      <c r="P55" s="1026"/>
      <c r="Q55" s="1026"/>
      <c r="R55" s="1018"/>
      <c r="S55" s="986"/>
      <c r="T55" s="987"/>
      <c r="U55" s="987"/>
      <c r="V55" s="987"/>
      <c r="W55" s="988"/>
      <c r="X55" s="163" t="s">
        <v>192</v>
      </c>
      <c r="Y55" s="164"/>
      <c r="Z55" s="165"/>
      <c r="AA55" s="166"/>
      <c r="AB55" s="167"/>
      <c r="AC55" s="167"/>
      <c r="AD55" s="167"/>
      <c r="AE55" s="167"/>
      <c r="AF55" s="167"/>
      <c r="AG55" s="168"/>
      <c r="AH55" s="166"/>
      <c r="AI55" s="167"/>
      <c r="AJ55" s="167"/>
      <c r="AK55" s="167"/>
      <c r="AL55" s="167"/>
      <c r="AM55" s="167"/>
      <c r="AN55" s="168"/>
      <c r="AO55" s="166"/>
      <c r="AP55" s="167"/>
      <c r="AQ55" s="167"/>
      <c r="AR55" s="167"/>
      <c r="AS55" s="167"/>
      <c r="AT55" s="167"/>
      <c r="AU55" s="168"/>
      <c r="AV55" s="166"/>
      <c r="AW55" s="167"/>
      <c r="AX55" s="167"/>
      <c r="AY55" s="167"/>
      <c r="AZ55" s="167"/>
      <c r="BA55" s="167"/>
      <c r="BB55" s="168"/>
      <c r="BC55" s="166"/>
      <c r="BD55" s="167"/>
      <c r="BE55" s="169"/>
      <c r="BF55" s="992"/>
      <c r="BG55" s="993"/>
      <c r="BH55" s="994"/>
      <c r="BI55" s="995"/>
      <c r="BJ55" s="996"/>
      <c r="BK55" s="997"/>
      <c r="BL55" s="997"/>
      <c r="BM55" s="997"/>
      <c r="BN55" s="998"/>
    </row>
    <row r="56" spans="2:66" ht="20.25" customHeight="1" x14ac:dyDescent="0.15">
      <c r="B56" s="1035"/>
      <c r="C56" s="1036"/>
      <c r="D56" s="1037"/>
      <c r="E56" s="1012"/>
      <c r="F56" s="1013"/>
      <c r="G56" s="1050"/>
      <c r="H56" s="1051"/>
      <c r="I56" s="153"/>
      <c r="J56" s="154">
        <f>G55</f>
        <v>0</v>
      </c>
      <c r="K56" s="153"/>
      <c r="L56" s="154">
        <f>M55</f>
        <v>0</v>
      </c>
      <c r="M56" s="1052"/>
      <c r="N56" s="1053"/>
      <c r="O56" s="1054"/>
      <c r="P56" s="1055"/>
      <c r="Q56" s="1055"/>
      <c r="R56" s="1051"/>
      <c r="S56" s="986"/>
      <c r="T56" s="987"/>
      <c r="U56" s="987"/>
      <c r="V56" s="987"/>
      <c r="W56" s="988"/>
      <c r="X56" s="170" t="s">
        <v>195</v>
      </c>
      <c r="Y56" s="171"/>
      <c r="Z56" s="172"/>
      <c r="AA56" s="158" t="str">
        <f>IF(AA55="","",VLOOKUP(AA55,'シフト記号表（従来型・ユニット型共通）'!$C$6:$L$47,10,FALSE))</f>
        <v/>
      </c>
      <c r="AB56" s="159" t="str">
        <f>IF(AB55="","",VLOOKUP(AB55,'シフト記号表（従来型・ユニット型共通）'!$C$6:$L$47,10,FALSE))</f>
        <v/>
      </c>
      <c r="AC56" s="159" t="str">
        <f>IF(AC55="","",VLOOKUP(AC55,'シフト記号表（従来型・ユニット型共通）'!$C$6:$L$47,10,FALSE))</f>
        <v/>
      </c>
      <c r="AD56" s="159" t="str">
        <f>IF(AD55="","",VLOOKUP(AD55,'シフト記号表（従来型・ユニット型共通）'!$C$6:$L$47,10,FALSE))</f>
        <v/>
      </c>
      <c r="AE56" s="159" t="str">
        <f>IF(AE55="","",VLOOKUP(AE55,'シフト記号表（従来型・ユニット型共通）'!$C$6:$L$47,10,FALSE))</f>
        <v/>
      </c>
      <c r="AF56" s="159" t="str">
        <f>IF(AF55="","",VLOOKUP(AF55,'シフト記号表（従来型・ユニット型共通）'!$C$6:$L$47,10,FALSE))</f>
        <v/>
      </c>
      <c r="AG56" s="160" t="str">
        <f>IF(AG55="","",VLOOKUP(AG55,'シフト記号表（従来型・ユニット型共通）'!$C$6:$L$47,10,FALSE))</f>
        <v/>
      </c>
      <c r="AH56" s="158" t="str">
        <f>IF(AH55="","",VLOOKUP(AH55,'シフト記号表（従来型・ユニット型共通）'!$C$6:$L$47,10,FALSE))</f>
        <v/>
      </c>
      <c r="AI56" s="159" t="str">
        <f>IF(AI55="","",VLOOKUP(AI55,'シフト記号表（従来型・ユニット型共通）'!$C$6:$L$47,10,FALSE))</f>
        <v/>
      </c>
      <c r="AJ56" s="159" t="str">
        <f>IF(AJ55="","",VLOOKUP(AJ55,'シフト記号表（従来型・ユニット型共通）'!$C$6:$L$47,10,FALSE))</f>
        <v/>
      </c>
      <c r="AK56" s="159" t="str">
        <f>IF(AK55="","",VLOOKUP(AK55,'シフト記号表（従来型・ユニット型共通）'!$C$6:$L$47,10,FALSE))</f>
        <v/>
      </c>
      <c r="AL56" s="159" t="str">
        <f>IF(AL55="","",VLOOKUP(AL55,'シフト記号表（従来型・ユニット型共通）'!$C$6:$L$47,10,FALSE))</f>
        <v/>
      </c>
      <c r="AM56" s="159" t="str">
        <f>IF(AM55="","",VLOOKUP(AM55,'シフト記号表（従来型・ユニット型共通）'!$C$6:$L$47,10,FALSE))</f>
        <v/>
      </c>
      <c r="AN56" s="160" t="str">
        <f>IF(AN55="","",VLOOKUP(AN55,'シフト記号表（従来型・ユニット型共通）'!$C$6:$L$47,10,FALSE))</f>
        <v/>
      </c>
      <c r="AO56" s="158" t="str">
        <f>IF(AO55="","",VLOOKUP(AO55,'シフト記号表（従来型・ユニット型共通）'!$C$6:$L$47,10,FALSE))</f>
        <v/>
      </c>
      <c r="AP56" s="159" t="str">
        <f>IF(AP55="","",VLOOKUP(AP55,'シフト記号表（従来型・ユニット型共通）'!$C$6:$L$47,10,FALSE))</f>
        <v/>
      </c>
      <c r="AQ56" s="159" t="str">
        <f>IF(AQ55="","",VLOOKUP(AQ55,'シフト記号表（従来型・ユニット型共通）'!$C$6:$L$47,10,FALSE))</f>
        <v/>
      </c>
      <c r="AR56" s="159" t="str">
        <f>IF(AR55="","",VLOOKUP(AR55,'シフト記号表（従来型・ユニット型共通）'!$C$6:$L$47,10,FALSE))</f>
        <v/>
      </c>
      <c r="AS56" s="159" t="str">
        <f>IF(AS55="","",VLOOKUP(AS55,'シフト記号表（従来型・ユニット型共通）'!$C$6:$L$47,10,FALSE))</f>
        <v/>
      </c>
      <c r="AT56" s="159" t="str">
        <f>IF(AT55="","",VLOOKUP(AT55,'シフト記号表（従来型・ユニット型共通）'!$C$6:$L$47,10,FALSE))</f>
        <v/>
      </c>
      <c r="AU56" s="160" t="str">
        <f>IF(AU55="","",VLOOKUP(AU55,'シフト記号表（従来型・ユニット型共通）'!$C$6:$L$47,10,FALSE))</f>
        <v/>
      </c>
      <c r="AV56" s="158" t="str">
        <f>IF(AV55="","",VLOOKUP(AV55,'シフト記号表（従来型・ユニット型共通）'!$C$6:$L$47,10,FALSE))</f>
        <v/>
      </c>
      <c r="AW56" s="159" t="str">
        <f>IF(AW55="","",VLOOKUP(AW55,'シフト記号表（従来型・ユニット型共通）'!$C$6:$L$47,10,FALSE))</f>
        <v/>
      </c>
      <c r="AX56" s="159" t="str">
        <f>IF(AX55="","",VLOOKUP(AX55,'シフト記号表（従来型・ユニット型共通）'!$C$6:$L$47,10,FALSE))</f>
        <v/>
      </c>
      <c r="AY56" s="159" t="str">
        <f>IF(AY55="","",VLOOKUP(AY55,'シフト記号表（従来型・ユニット型共通）'!$C$6:$L$47,10,FALSE))</f>
        <v/>
      </c>
      <c r="AZ56" s="159" t="str">
        <f>IF(AZ55="","",VLOOKUP(AZ55,'シフト記号表（従来型・ユニット型共通）'!$C$6:$L$47,10,FALSE))</f>
        <v/>
      </c>
      <c r="BA56" s="159" t="str">
        <f>IF(BA55="","",VLOOKUP(BA55,'シフト記号表（従来型・ユニット型共通）'!$C$6:$L$47,10,FALSE))</f>
        <v/>
      </c>
      <c r="BB56" s="160" t="str">
        <f>IF(BB55="","",VLOOKUP(BB55,'シフト記号表（従来型・ユニット型共通）'!$C$6:$L$47,10,FALSE))</f>
        <v/>
      </c>
      <c r="BC56" s="158" t="str">
        <f>IF(BC55="","",VLOOKUP(BC55,'シフト記号表（従来型・ユニット型共通）'!$C$6:$L$47,10,FALSE))</f>
        <v/>
      </c>
      <c r="BD56" s="159" t="str">
        <f>IF(BD55="","",VLOOKUP(BD55,'シフト記号表（従来型・ユニット型共通）'!$C$6:$L$47,10,FALSE))</f>
        <v/>
      </c>
      <c r="BE56" s="159" t="str">
        <f>IF(BE55="","",VLOOKUP(BE55,'シフト記号表（従来型・ユニット型共通）'!$C$6:$L$47,10,FALSE))</f>
        <v/>
      </c>
      <c r="BF56" s="1047">
        <f>IF($BI$3="４週",SUM(AA56:BB56),IF($BI$3="暦月",SUM(AA56:BE56),""))</f>
        <v>0</v>
      </c>
      <c r="BG56" s="1048"/>
      <c r="BH56" s="1049">
        <f>IF($BI$3="４週",BF56/4,IF($BI$3="暦月",(BF56/($BI$8/7)),""))</f>
        <v>0</v>
      </c>
      <c r="BI56" s="1048"/>
      <c r="BJ56" s="1044"/>
      <c r="BK56" s="1045"/>
      <c r="BL56" s="1045"/>
      <c r="BM56" s="1045"/>
      <c r="BN56" s="1046"/>
    </row>
    <row r="57" spans="2:66" ht="20.25" customHeight="1" x14ac:dyDescent="0.15">
      <c r="B57" s="1007">
        <f>B55+1</f>
        <v>21</v>
      </c>
      <c r="C57" s="1009"/>
      <c r="D57" s="1011"/>
      <c r="E57" s="1012"/>
      <c r="F57" s="1013"/>
      <c r="G57" s="1017"/>
      <c r="H57" s="1018"/>
      <c r="I57" s="153"/>
      <c r="J57" s="154"/>
      <c r="K57" s="153"/>
      <c r="L57" s="154"/>
      <c r="M57" s="1021"/>
      <c r="N57" s="1022"/>
      <c r="O57" s="1025"/>
      <c r="P57" s="1026"/>
      <c r="Q57" s="1026"/>
      <c r="R57" s="1018"/>
      <c r="S57" s="986"/>
      <c r="T57" s="987"/>
      <c r="U57" s="987"/>
      <c r="V57" s="987"/>
      <c r="W57" s="988"/>
      <c r="X57" s="173" t="s">
        <v>192</v>
      </c>
      <c r="Z57" s="174"/>
      <c r="AA57" s="166"/>
      <c r="AB57" s="167"/>
      <c r="AC57" s="167"/>
      <c r="AD57" s="167"/>
      <c r="AE57" s="167"/>
      <c r="AF57" s="167"/>
      <c r="AG57" s="168"/>
      <c r="AH57" s="166"/>
      <c r="AI57" s="167"/>
      <c r="AJ57" s="167"/>
      <c r="AK57" s="167"/>
      <c r="AL57" s="167"/>
      <c r="AM57" s="167"/>
      <c r="AN57" s="168"/>
      <c r="AO57" s="166"/>
      <c r="AP57" s="167"/>
      <c r="AQ57" s="167"/>
      <c r="AR57" s="167"/>
      <c r="AS57" s="167"/>
      <c r="AT57" s="167"/>
      <c r="AU57" s="168"/>
      <c r="AV57" s="166"/>
      <c r="AW57" s="167"/>
      <c r="AX57" s="167"/>
      <c r="AY57" s="167"/>
      <c r="AZ57" s="167"/>
      <c r="BA57" s="167"/>
      <c r="BB57" s="168"/>
      <c r="BC57" s="166"/>
      <c r="BD57" s="167"/>
      <c r="BE57" s="169"/>
      <c r="BF57" s="992"/>
      <c r="BG57" s="993"/>
      <c r="BH57" s="994"/>
      <c r="BI57" s="995"/>
      <c r="BJ57" s="996"/>
      <c r="BK57" s="997"/>
      <c r="BL57" s="997"/>
      <c r="BM57" s="997"/>
      <c r="BN57" s="998"/>
    </row>
    <row r="58" spans="2:66" ht="20.25" customHeight="1" x14ac:dyDescent="0.15">
      <c r="B58" s="1035"/>
      <c r="C58" s="1036"/>
      <c r="D58" s="1037"/>
      <c r="E58" s="1012"/>
      <c r="F58" s="1013"/>
      <c r="G58" s="1050"/>
      <c r="H58" s="1051"/>
      <c r="I58" s="153"/>
      <c r="J58" s="154">
        <f>G57</f>
        <v>0</v>
      </c>
      <c r="K58" s="153"/>
      <c r="L58" s="154">
        <f>M57</f>
        <v>0</v>
      </c>
      <c r="M58" s="1052"/>
      <c r="N58" s="1053"/>
      <c r="O58" s="1054"/>
      <c r="P58" s="1055"/>
      <c r="Q58" s="1055"/>
      <c r="R58" s="1051"/>
      <c r="S58" s="986"/>
      <c r="T58" s="987"/>
      <c r="U58" s="987"/>
      <c r="V58" s="987"/>
      <c r="W58" s="988"/>
      <c r="X58" s="170" t="s">
        <v>195</v>
      </c>
      <c r="Y58" s="171"/>
      <c r="Z58" s="172"/>
      <c r="AA58" s="158" t="str">
        <f>IF(AA57="","",VLOOKUP(AA57,'シフト記号表（従来型・ユニット型共通）'!$C$6:$L$47,10,FALSE))</f>
        <v/>
      </c>
      <c r="AB58" s="159" t="str">
        <f>IF(AB57="","",VLOOKUP(AB57,'シフト記号表（従来型・ユニット型共通）'!$C$6:$L$47,10,FALSE))</f>
        <v/>
      </c>
      <c r="AC58" s="159" t="str">
        <f>IF(AC57="","",VLOOKUP(AC57,'シフト記号表（従来型・ユニット型共通）'!$C$6:$L$47,10,FALSE))</f>
        <v/>
      </c>
      <c r="AD58" s="159" t="str">
        <f>IF(AD57="","",VLOOKUP(AD57,'シフト記号表（従来型・ユニット型共通）'!$C$6:$L$47,10,FALSE))</f>
        <v/>
      </c>
      <c r="AE58" s="159" t="str">
        <f>IF(AE57="","",VLOOKUP(AE57,'シフト記号表（従来型・ユニット型共通）'!$C$6:$L$47,10,FALSE))</f>
        <v/>
      </c>
      <c r="AF58" s="159" t="str">
        <f>IF(AF57="","",VLOOKUP(AF57,'シフト記号表（従来型・ユニット型共通）'!$C$6:$L$47,10,FALSE))</f>
        <v/>
      </c>
      <c r="AG58" s="160" t="str">
        <f>IF(AG57="","",VLOOKUP(AG57,'シフト記号表（従来型・ユニット型共通）'!$C$6:$L$47,10,FALSE))</f>
        <v/>
      </c>
      <c r="AH58" s="158" t="str">
        <f>IF(AH57="","",VLOOKUP(AH57,'シフト記号表（従来型・ユニット型共通）'!$C$6:$L$47,10,FALSE))</f>
        <v/>
      </c>
      <c r="AI58" s="159" t="str">
        <f>IF(AI57="","",VLOOKUP(AI57,'シフト記号表（従来型・ユニット型共通）'!$C$6:$L$47,10,FALSE))</f>
        <v/>
      </c>
      <c r="AJ58" s="159" t="str">
        <f>IF(AJ57="","",VLOOKUP(AJ57,'シフト記号表（従来型・ユニット型共通）'!$C$6:$L$47,10,FALSE))</f>
        <v/>
      </c>
      <c r="AK58" s="159" t="str">
        <f>IF(AK57="","",VLOOKUP(AK57,'シフト記号表（従来型・ユニット型共通）'!$C$6:$L$47,10,FALSE))</f>
        <v/>
      </c>
      <c r="AL58" s="159" t="str">
        <f>IF(AL57="","",VLOOKUP(AL57,'シフト記号表（従来型・ユニット型共通）'!$C$6:$L$47,10,FALSE))</f>
        <v/>
      </c>
      <c r="AM58" s="159" t="str">
        <f>IF(AM57="","",VLOOKUP(AM57,'シフト記号表（従来型・ユニット型共通）'!$C$6:$L$47,10,FALSE))</f>
        <v/>
      </c>
      <c r="AN58" s="160" t="str">
        <f>IF(AN57="","",VLOOKUP(AN57,'シフト記号表（従来型・ユニット型共通）'!$C$6:$L$47,10,FALSE))</f>
        <v/>
      </c>
      <c r="AO58" s="158" t="str">
        <f>IF(AO57="","",VLOOKUP(AO57,'シフト記号表（従来型・ユニット型共通）'!$C$6:$L$47,10,FALSE))</f>
        <v/>
      </c>
      <c r="AP58" s="159" t="str">
        <f>IF(AP57="","",VLOOKUP(AP57,'シフト記号表（従来型・ユニット型共通）'!$C$6:$L$47,10,FALSE))</f>
        <v/>
      </c>
      <c r="AQ58" s="159" t="str">
        <f>IF(AQ57="","",VLOOKUP(AQ57,'シフト記号表（従来型・ユニット型共通）'!$C$6:$L$47,10,FALSE))</f>
        <v/>
      </c>
      <c r="AR58" s="159" t="str">
        <f>IF(AR57="","",VLOOKUP(AR57,'シフト記号表（従来型・ユニット型共通）'!$C$6:$L$47,10,FALSE))</f>
        <v/>
      </c>
      <c r="AS58" s="159" t="str">
        <f>IF(AS57="","",VLOOKUP(AS57,'シフト記号表（従来型・ユニット型共通）'!$C$6:$L$47,10,FALSE))</f>
        <v/>
      </c>
      <c r="AT58" s="159" t="str">
        <f>IF(AT57="","",VLOOKUP(AT57,'シフト記号表（従来型・ユニット型共通）'!$C$6:$L$47,10,FALSE))</f>
        <v/>
      </c>
      <c r="AU58" s="160" t="str">
        <f>IF(AU57="","",VLOOKUP(AU57,'シフト記号表（従来型・ユニット型共通）'!$C$6:$L$47,10,FALSE))</f>
        <v/>
      </c>
      <c r="AV58" s="158" t="str">
        <f>IF(AV57="","",VLOOKUP(AV57,'シフト記号表（従来型・ユニット型共通）'!$C$6:$L$47,10,FALSE))</f>
        <v/>
      </c>
      <c r="AW58" s="159" t="str">
        <f>IF(AW57="","",VLOOKUP(AW57,'シフト記号表（従来型・ユニット型共通）'!$C$6:$L$47,10,FALSE))</f>
        <v/>
      </c>
      <c r="AX58" s="159" t="str">
        <f>IF(AX57="","",VLOOKUP(AX57,'シフト記号表（従来型・ユニット型共通）'!$C$6:$L$47,10,FALSE))</f>
        <v/>
      </c>
      <c r="AY58" s="159" t="str">
        <f>IF(AY57="","",VLOOKUP(AY57,'シフト記号表（従来型・ユニット型共通）'!$C$6:$L$47,10,FALSE))</f>
        <v/>
      </c>
      <c r="AZ58" s="159" t="str">
        <f>IF(AZ57="","",VLOOKUP(AZ57,'シフト記号表（従来型・ユニット型共通）'!$C$6:$L$47,10,FALSE))</f>
        <v/>
      </c>
      <c r="BA58" s="159" t="str">
        <f>IF(BA57="","",VLOOKUP(BA57,'シフト記号表（従来型・ユニット型共通）'!$C$6:$L$47,10,FALSE))</f>
        <v/>
      </c>
      <c r="BB58" s="160" t="str">
        <f>IF(BB57="","",VLOOKUP(BB57,'シフト記号表（従来型・ユニット型共通）'!$C$6:$L$47,10,FALSE))</f>
        <v/>
      </c>
      <c r="BC58" s="158" t="str">
        <f>IF(BC57="","",VLOOKUP(BC57,'シフト記号表（従来型・ユニット型共通）'!$C$6:$L$47,10,FALSE))</f>
        <v/>
      </c>
      <c r="BD58" s="159" t="str">
        <f>IF(BD57="","",VLOOKUP(BD57,'シフト記号表（従来型・ユニット型共通）'!$C$6:$L$47,10,FALSE))</f>
        <v/>
      </c>
      <c r="BE58" s="159" t="str">
        <f>IF(BE57="","",VLOOKUP(BE57,'シフト記号表（従来型・ユニット型共通）'!$C$6:$L$47,10,FALSE))</f>
        <v/>
      </c>
      <c r="BF58" s="1047">
        <f>IF($BI$3="４週",SUM(AA58:BB58),IF($BI$3="暦月",SUM(AA58:BE58),""))</f>
        <v>0</v>
      </c>
      <c r="BG58" s="1048"/>
      <c r="BH58" s="1049">
        <f>IF($BI$3="４週",BF58/4,IF($BI$3="暦月",(BF58/($BI$8/7)),""))</f>
        <v>0</v>
      </c>
      <c r="BI58" s="1048"/>
      <c r="BJ58" s="1044"/>
      <c r="BK58" s="1045"/>
      <c r="BL58" s="1045"/>
      <c r="BM58" s="1045"/>
      <c r="BN58" s="1046"/>
    </row>
    <row r="59" spans="2:66" ht="20.25" customHeight="1" x14ac:dyDescent="0.15">
      <c r="B59" s="1007">
        <f>B57+1</f>
        <v>22</v>
      </c>
      <c r="C59" s="1009"/>
      <c r="D59" s="1011"/>
      <c r="E59" s="1012"/>
      <c r="F59" s="1013"/>
      <c r="G59" s="1017"/>
      <c r="H59" s="1018"/>
      <c r="I59" s="153"/>
      <c r="J59" s="154"/>
      <c r="K59" s="153"/>
      <c r="L59" s="154"/>
      <c r="M59" s="1021"/>
      <c r="N59" s="1022"/>
      <c r="O59" s="1025"/>
      <c r="P59" s="1026"/>
      <c r="Q59" s="1026"/>
      <c r="R59" s="1018"/>
      <c r="S59" s="986"/>
      <c r="T59" s="987"/>
      <c r="U59" s="987"/>
      <c r="V59" s="987"/>
      <c r="W59" s="988"/>
      <c r="X59" s="173" t="s">
        <v>192</v>
      </c>
      <c r="Z59" s="174"/>
      <c r="AA59" s="166"/>
      <c r="AB59" s="167"/>
      <c r="AC59" s="167"/>
      <c r="AD59" s="167"/>
      <c r="AE59" s="167"/>
      <c r="AF59" s="167"/>
      <c r="AG59" s="168"/>
      <c r="AH59" s="166"/>
      <c r="AI59" s="167"/>
      <c r="AJ59" s="167"/>
      <c r="AK59" s="167"/>
      <c r="AL59" s="167"/>
      <c r="AM59" s="167"/>
      <c r="AN59" s="168"/>
      <c r="AO59" s="166"/>
      <c r="AP59" s="167"/>
      <c r="AQ59" s="167"/>
      <c r="AR59" s="167"/>
      <c r="AS59" s="167"/>
      <c r="AT59" s="167"/>
      <c r="AU59" s="168"/>
      <c r="AV59" s="166"/>
      <c r="AW59" s="167"/>
      <c r="AX59" s="167"/>
      <c r="AY59" s="167"/>
      <c r="AZ59" s="167"/>
      <c r="BA59" s="167"/>
      <c r="BB59" s="168"/>
      <c r="BC59" s="166"/>
      <c r="BD59" s="167"/>
      <c r="BE59" s="169"/>
      <c r="BF59" s="992"/>
      <c r="BG59" s="993"/>
      <c r="BH59" s="994"/>
      <c r="BI59" s="995"/>
      <c r="BJ59" s="996"/>
      <c r="BK59" s="997"/>
      <c r="BL59" s="997"/>
      <c r="BM59" s="997"/>
      <c r="BN59" s="998"/>
    </row>
    <row r="60" spans="2:66" ht="20.25" customHeight="1" x14ac:dyDescent="0.15">
      <c r="B60" s="1035"/>
      <c r="C60" s="1036"/>
      <c r="D60" s="1037"/>
      <c r="E60" s="1012"/>
      <c r="F60" s="1013"/>
      <c r="G60" s="1050"/>
      <c r="H60" s="1051"/>
      <c r="I60" s="153"/>
      <c r="J60" s="154">
        <f>G59</f>
        <v>0</v>
      </c>
      <c r="K60" s="153"/>
      <c r="L60" s="154">
        <f>M59</f>
        <v>0</v>
      </c>
      <c r="M60" s="1052"/>
      <c r="N60" s="1053"/>
      <c r="O60" s="1054"/>
      <c r="P60" s="1055"/>
      <c r="Q60" s="1055"/>
      <c r="R60" s="1051"/>
      <c r="S60" s="986"/>
      <c r="T60" s="987"/>
      <c r="U60" s="987"/>
      <c r="V60" s="987"/>
      <c r="W60" s="988"/>
      <c r="X60" s="170" t="s">
        <v>195</v>
      </c>
      <c r="Y60" s="171"/>
      <c r="Z60" s="172"/>
      <c r="AA60" s="158" t="str">
        <f>IF(AA59="","",VLOOKUP(AA59,'シフト記号表（従来型・ユニット型共通）'!$C$6:$L$47,10,FALSE))</f>
        <v/>
      </c>
      <c r="AB60" s="159" t="str">
        <f>IF(AB59="","",VLOOKUP(AB59,'シフト記号表（従来型・ユニット型共通）'!$C$6:$L$47,10,FALSE))</f>
        <v/>
      </c>
      <c r="AC60" s="159" t="str">
        <f>IF(AC59="","",VLOOKUP(AC59,'シフト記号表（従来型・ユニット型共通）'!$C$6:$L$47,10,FALSE))</f>
        <v/>
      </c>
      <c r="AD60" s="159" t="str">
        <f>IF(AD59="","",VLOOKUP(AD59,'シフト記号表（従来型・ユニット型共通）'!$C$6:$L$47,10,FALSE))</f>
        <v/>
      </c>
      <c r="AE60" s="159" t="str">
        <f>IF(AE59="","",VLOOKUP(AE59,'シフト記号表（従来型・ユニット型共通）'!$C$6:$L$47,10,FALSE))</f>
        <v/>
      </c>
      <c r="AF60" s="159" t="str">
        <f>IF(AF59="","",VLOOKUP(AF59,'シフト記号表（従来型・ユニット型共通）'!$C$6:$L$47,10,FALSE))</f>
        <v/>
      </c>
      <c r="AG60" s="160" t="str">
        <f>IF(AG59="","",VLOOKUP(AG59,'シフト記号表（従来型・ユニット型共通）'!$C$6:$L$47,10,FALSE))</f>
        <v/>
      </c>
      <c r="AH60" s="158" t="str">
        <f>IF(AH59="","",VLOOKUP(AH59,'シフト記号表（従来型・ユニット型共通）'!$C$6:$L$47,10,FALSE))</f>
        <v/>
      </c>
      <c r="AI60" s="159" t="str">
        <f>IF(AI59="","",VLOOKUP(AI59,'シフト記号表（従来型・ユニット型共通）'!$C$6:$L$47,10,FALSE))</f>
        <v/>
      </c>
      <c r="AJ60" s="159" t="str">
        <f>IF(AJ59="","",VLOOKUP(AJ59,'シフト記号表（従来型・ユニット型共通）'!$C$6:$L$47,10,FALSE))</f>
        <v/>
      </c>
      <c r="AK60" s="159" t="str">
        <f>IF(AK59="","",VLOOKUP(AK59,'シフト記号表（従来型・ユニット型共通）'!$C$6:$L$47,10,FALSE))</f>
        <v/>
      </c>
      <c r="AL60" s="159" t="str">
        <f>IF(AL59="","",VLOOKUP(AL59,'シフト記号表（従来型・ユニット型共通）'!$C$6:$L$47,10,FALSE))</f>
        <v/>
      </c>
      <c r="AM60" s="159" t="str">
        <f>IF(AM59="","",VLOOKUP(AM59,'シフト記号表（従来型・ユニット型共通）'!$C$6:$L$47,10,FALSE))</f>
        <v/>
      </c>
      <c r="AN60" s="160" t="str">
        <f>IF(AN59="","",VLOOKUP(AN59,'シフト記号表（従来型・ユニット型共通）'!$C$6:$L$47,10,FALSE))</f>
        <v/>
      </c>
      <c r="AO60" s="158" t="str">
        <f>IF(AO59="","",VLOOKUP(AO59,'シフト記号表（従来型・ユニット型共通）'!$C$6:$L$47,10,FALSE))</f>
        <v/>
      </c>
      <c r="AP60" s="159" t="str">
        <f>IF(AP59="","",VLOOKUP(AP59,'シフト記号表（従来型・ユニット型共通）'!$C$6:$L$47,10,FALSE))</f>
        <v/>
      </c>
      <c r="AQ60" s="159" t="str">
        <f>IF(AQ59="","",VLOOKUP(AQ59,'シフト記号表（従来型・ユニット型共通）'!$C$6:$L$47,10,FALSE))</f>
        <v/>
      </c>
      <c r="AR60" s="159" t="str">
        <f>IF(AR59="","",VLOOKUP(AR59,'シフト記号表（従来型・ユニット型共通）'!$C$6:$L$47,10,FALSE))</f>
        <v/>
      </c>
      <c r="AS60" s="159" t="str">
        <f>IF(AS59="","",VLOOKUP(AS59,'シフト記号表（従来型・ユニット型共通）'!$C$6:$L$47,10,FALSE))</f>
        <v/>
      </c>
      <c r="AT60" s="159" t="str">
        <f>IF(AT59="","",VLOOKUP(AT59,'シフト記号表（従来型・ユニット型共通）'!$C$6:$L$47,10,FALSE))</f>
        <v/>
      </c>
      <c r="AU60" s="160" t="str">
        <f>IF(AU59="","",VLOOKUP(AU59,'シフト記号表（従来型・ユニット型共通）'!$C$6:$L$47,10,FALSE))</f>
        <v/>
      </c>
      <c r="AV60" s="158" t="str">
        <f>IF(AV59="","",VLOOKUP(AV59,'シフト記号表（従来型・ユニット型共通）'!$C$6:$L$47,10,FALSE))</f>
        <v/>
      </c>
      <c r="AW60" s="159" t="str">
        <f>IF(AW59="","",VLOOKUP(AW59,'シフト記号表（従来型・ユニット型共通）'!$C$6:$L$47,10,FALSE))</f>
        <v/>
      </c>
      <c r="AX60" s="159" t="str">
        <f>IF(AX59="","",VLOOKUP(AX59,'シフト記号表（従来型・ユニット型共通）'!$C$6:$L$47,10,FALSE))</f>
        <v/>
      </c>
      <c r="AY60" s="159" t="str">
        <f>IF(AY59="","",VLOOKUP(AY59,'シフト記号表（従来型・ユニット型共通）'!$C$6:$L$47,10,FALSE))</f>
        <v/>
      </c>
      <c r="AZ60" s="159" t="str">
        <f>IF(AZ59="","",VLOOKUP(AZ59,'シフト記号表（従来型・ユニット型共通）'!$C$6:$L$47,10,FALSE))</f>
        <v/>
      </c>
      <c r="BA60" s="159" t="str">
        <f>IF(BA59="","",VLOOKUP(BA59,'シフト記号表（従来型・ユニット型共通）'!$C$6:$L$47,10,FALSE))</f>
        <v/>
      </c>
      <c r="BB60" s="160" t="str">
        <f>IF(BB59="","",VLOOKUP(BB59,'シフト記号表（従来型・ユニット型共通）'!$C$6:$L$47,10,FALSE))</f>
        <v/>
      </c>
      <c r="BC60" s="158" t="str">
        <f>IF(BC59="","",VLOOKUP(BC59,'シフト記号表（従来型・ユニット型共通）'!$C$6:$L$47,10,FALSE))</f>
        <v/>
      </c>
      <c r="BD60" s="159" t="str">
        <f>IF(BD59="","",VLOOKUP(BD59,'シフト記号表（従来型・ユニット型共通）'!$C$6:$L$47,10,FALSE))</f>
        <v/>
      </c>
      <c r="BE60" s="159" t="str">
        <f>IF(BE59="","",VLOOKUP(BE59,'シフト記号表（従来型・ユニット型共通）'!$C$6:$L$47,10,FALSE))</f>
        <v/>
      </c>
      <c r="BF60" s="1047">
        <f>IF($BI$3="４週",SUM(AA60:BB60),IF($BI$3="暦月",SUM(AA60:BE60),""))</f>
        <v>0</v>
      </c>
      <c r="BG60" s="1048"/>
      <c r="BH60" s="1049">
        <f>IF($BI$3="４週",BF60/4,IF($BI$3="暦月",(BF60/($BI$8/7)),""))</f>
        <v>0</v>
      </c>
      <c r="BI60" s="1048"/>
      <c r="BJ60" s="1044"/>
      <c r="BK60" s="1045"/>
      <c r="BL60" s="1045"/>
      <c r="BM60" s="1045"/>
      <c r="BN60" s="1046"/>
    </row>
    <row r="61" spans="2:66" ht="20.25" customHeight="1" x14ac:dyDescent="0.15">
      <c r="B61" s="1007">
        <f>B59+1</f>
        <v>23</v>
      </c>
      <c r="C61" s="1009"/>
      <c r="D61" s="1011"/>
      <c r="E61" s="1012"/>
      <c r="F61" s="1013"/>
      <c r="G61" s="1017"/>
      <c r="H61" s="1018"/>
      <c r="I61" s="153"/>
      <c r="J61" s="154"/>
      <c r="K61" s="153"/>
      <c r="L61" s="154"/>
      <c r="M61" s="1021"/>
      <c r="N61" s="1022"/>
      <c r="O61" s="1025"/>
      <c r="P61" s="1026"/>
      <c r="Q61" s="1026"/>
      <c r="R61" s="1018"/>
      <c r="S61" s="986"/>
      <c r="T61" s="987"/>
      <c r="U61" s="987"/>
      <c r="V61" s="987"/>
      <c r="W61" s="988"/>
      <c r="X61" s="173" t="s">
        <v>192</v>
      </c>
      <c r="Z61" s="174"/>
      <c r="AA61" s="166"/>
      <c r="AB61" s="167"/>
      <c r="AC61" s="167"/>
      <c r="AD61" s="167"/>
      <c r="AE61" s="167"/>
      <c r="AF61" s="167"/>
      <c r="AG61" s="168"/>
      <c r="AH61" s="166"/>
      <c r="AI61" s="167"/>
      <c r="AJ61" s="167"/>
      <c r="AK61" s="167"/>
      <c r="AL61" s="167"/>
      <c r="AM61" s="167"/>
      <c r="AN61" s="168"/>
      <c r="AO61" s="166"/>
      <c r="AP61" s="167"/>
      <c r="AQ61" s="167"/>
      <c r="AR61" s="167"/>
      <c r="AS61" s="167"/>
      <c r="AT61" s="167"/>
      <c r="AU61" s="168"/>
      <c r="AV61" s="166"/>
      <c r="AW61" s="167"/>
      <c r="AX61" s="167"/>
      <c r="AY61" s="167"/>
      <c r="AZ61" s="167"/>
      <c r="BA61" s="167"/>
      <c r="BB61" s="168"/>
      <c r="BC61" s="166"/>
      <c r="BD61" s="167"/>
      <c r="BE61" s="169"/>
      <c r="BF61" s="992"/>
      <c r="BG61" s="993"/>
      <c r="BH61" s="994"/>
      <c r="BI61" s="995"/>
      <c r="BJ61" s="996"/>
      <c r="BK61" s="997"/>
      <c r="BL61" s="997"/>
      <c r="BM61" s="997"/>
      <c r="BN61" s="998"/>
    </row>
    <row r="62" spans="2:66" ht="20.25" customHeight="1" x14ac:dyDescent="0.15">
      <c r="B62" s="1035"/>
      <c r="C62" s="1036"/>
      <c r="D62" s="1037"/>
      <c r="E62" s="1012"/>
      <c r="F62" s="1013"/>
      <c r="G62" s="1050"/>
      <c r="H62" s="1051"/>
      <c r="I62" s="153"/>
      <c r="J62" s="154">
        <f>G61</f>
        <v>0</v>
      </c>
      <c r="K62" s="153"/>
      <c r="L62" s="154">
        <f>M61</f>
        <v>0</v>
      </c>
      <c r="M62" s="1052"/>
      <c r="N62" s="1053"/>
      <c r="O62" s="1054"/>
      <c r="P62" s="1055"/>
      <c r="Q62" s="1055"/>
      <c r="R62" s="1051"/>
      <c r="S62" s="986"/>
      <c r="T62" s="987"/>
      <c r="U62" s="987"/>
      <c r="V62" s="987"/>
      <c r="W62" s="988"/>
      <c r="X62" s="170" t="s">
        <v>195</v>
      </c>
      <c r="Y62" s="171"/>
      <c r="Z62" s="172"/>
      <c r="AA62" s="158" t="str">
        <f>IF(AA61="","",VLOOKUP(AA61,'シフト記号表（従来型・ユニット型共通）'!$C$6:$L$47,10,FALSE))</f>
        <v/>
      </c>
      <c r="AB62" s="159" t="str">
        <f>IF(AB61="","",VLOOKUP(AB61,'シフト記号表（従来型・ユニット型共通）'!$C$6:$L$47,10,FALSE))</f>
        <v/>
      </c>
      <c r="AC62" s="159" t="str">
        <f>IF(AC61="","",VLOOKUP(AC61,'シフト記号表（従来型・ユニット型共通）'!$C$6:$L$47,10,FALSE))</f>
        <v/>
      </c>
      <c r="AD62" s="159" t="str">
        <f>IF(AD61="","",VLOOKUP(AD61,'シフト記号表（従来型・ユニット型共通）'!$C$6:$L$47,10,FALSE))</f>
        <v/>
      </c>
      <c r="AE62" s="159" t="str">
        <f>IF(AE61="","",VLOOKUP(AE61,'シフト記号表（従来型・ユニット型共通）'!$C$6:$L$47,10,FALSE))</f>
        <v/>
      </c>
      <c r="AF62" s="159" t="str">
        <f>IF(AF61="","",VLOOKUP(AF61,'シフト記号表（従来型・ユニット型共通）'!$C$6:$L$47,10,FALSE))</f>
        <v/>
      </c>
      <c r="AG62" s="160" t="str">
        <f>IF(AG61="","",VLOOKUP(AG61,'シフト記号表（従来型・ユニット型共通）'!$C$6:$L$47,10,FALSE))</f>
        <v/>
      </c>
      <c r="AH62" s="158" t="str">
        <f>IF(AH61="","",VLOOKUP(AH61,'シフト記号表（従来型・ユニット型共通）'!$C$6:$L$47,10,FALSE))</f>
        <v/>
      </c>
      <c r="AI62" s="159" t="str">
        <f>IF(AI61="","",VLOOKUP(AI61,'シフト記号表（従来型・ユニット型共通）'!$C$6:$L$47,10,FALSE))</f>
        <v/>
      </c>
      <c r="AJ62" s="159" t="str">
        <f>IF(AJ61="","",VLOOKUP(AJ61,'シフト記号表（従来型・ユニット型共通）'!$C$6:$L$47,10,FALSE))</f>
        <v/>
      </c>
      <c r="AK62" s="159" t="str">
        <f>IF(AK61="","",VLOOKUP(AK61,'シフト記号表（従来型・ユニット型共通）'!$C$6:$L$47,10,FALSE))</f>
        <v/>
      </c>
      <c r="AL62" s="159" t="str">
        <f>IF(AL61="","",VLOOKUP(AL61,'シフト記号表（従来型・ユニット型共通）'!$C$6:$L$47,10,FALSE))</f>
        <v/>
      </c>
      <c r="AM62" s="159" t="str">
        <f>IF(AM61="","",VLOOKUP(AM61,'シフト記号表（従来型・ユニット型共通）'!$C$6:$L$47,10,FALSE))</f>
        <v/>
      </c>
      <c r="AN62" s="160" t="str">
        <f>IF(AN61="","",VLOOKUP(AN61,'シフト記号表（従来型・ユニット型共通）'!$C$6:$L$47,10,FALSE))</f>
        <v/>
      </c>
      <c r="AO62" s="158" t="str">
        <f>IF(AO61="","",VLOOKUP(AO61,'シフト記号表（従来型・ユニット型共通）'!$C$6:$L$47,10,FALSE))</f>
        <v/>
      </c>
      <c r="AP62" s="159" t="str">
        <f>IF(AP61="","",VLOOKUP(AP61,'シフト記号表（従来型・ユニット型共通）'!$C$6:$L$47,10,FALSE))</f>
        <v/>
      </c>
      <c r="AQ62" s="159" t="str">
        <f>IF(AQ61="","",VLOOKUP(AQ61,'シフト記号表（従来型・ユニット型共通）'!$C$6:$L$47,10,FALSE))</f>
        <v/>
      </c>
      <c r="AR62" s="159" t="str">
        <f>IF(AR61="","",VLOOKUP(AR61,'シフト記号表（従来型・ユニット型共通）'!$C$6:$L$47,10,FALSE))</f>
        <v/>
      </c>
      <c r="AS62" s="159" t="str">
        <f>IF(AS61="","",VLOOKUP(AS61,'シフト記号表（従来型・ユニット型共通）'!$C$6:$L$47,10,FALSE))</f>
        <v/>
      </c>
      <c r="AT62" s="159" t="str">
        <f>IF(AT61="","",VLOOKUP(AT61,'シフト記号表（従来型・ユニット型共通）'!$C$6:$L$47,10,FALSE))</f>
        <v/>
      </c>
      <c r="AU62" s="160" t="str">
        <f>IF(AU61="","",VLOOKUP(AU61,'シフト記号表（従来型・ユニット型共通）'!$C$6:$L$47,10,FALSE))</f>
        <v/>
      </c>
      <c r="AV62" s="158" t="str">
        <f>IF(AV61="","",VLOOKUP(AV61,'シフト記号表（従来型・ユニット型共通）'!$C$6:$L$47,10,FALSE))</f>
        <v/>
      </c>
      <c r="AW62" s="159" t="str">
        <f>IF(AW61="","",VLOOKUP(AW61,'シフト記号表（従来型・ユニット型共通）'!$C$6:$L$47,10,FALSE))</f>
        <v/>
      </c>
      <c r="AX62" s="159" t="str">
        <f>IF(AX61="","",VLOOKUP(AX61,'シフト記号表（従来型・ユニット型共通）'!$C$6:$L$47,10,FALSE))</f>
        <v/>
      </c>
      <c r="AY62" s="159" t="str">
        <f>IF(AY61="","",VLOOKUP(AY61,'シフト記号表（従来型・ユニット型共通）'!$C$6:$L$47,10,FALSE))</f>
        <v/>
      </c>
      <c r="AZ62" s="159" t="str">
        <f>IF(AZ61="","",VLOOKUP(AZ61,'シフト記号表（従来型・ユニット型共通）'!$C$6:$L$47,10,FALSE))</f>
        <v/>
      </c>
      <c r="BA62" s="159" t="str">
        <f>IF(BA61="","",VLOOKUP(BA61,'シフト記号表（従来型・ユニット型共通）'!$C$6:$L$47,10,FALSE))</f>
        <v/>
      </c>
      <c r="BB62" s="160" t="str">
        <f>IF(BB61="","",VLOOKUP(BB61,'シフト記号表（従来型・ユニット型共通）'!$C$6:$L$47,10,FALSE))</f>
        <v/>
      </c>
      <c r="BC62" s="158" t="str">
        <f>IF(BC61="","",VLOOKUP(BC61,'シフト記号表（従来型・ユニット型共通）'!$C$6:$L$47,10,FALSE))</f>
        <v/>
      </c>
      <c r="BD62" s="159" t="str">
        <f>IF(BD61="","",VLOOKUP(BD61,'シフト記号表（従来型・ユニット型共通）'!$C$6:$L$47,10,FALSE))</f>
        <v/>
      </c>
      <c r="BE62" s="159" t="str">
        <f>IF(BE61="","",VLOOKUP(BE61,'シフト記号表（従来型・ユニット型共通）'!$C$6:$L$47,10,FALSE))</f>
        <v/>
      </c>
      <c r="BF62" s="1047">
        <f>IF($BI$3="４週",SUM(AA62:BB62),IF($BI$3="暦月",SUM(AA62:BE62),""))</f>
        <v>0</v>
      </c>
      <c r="BG62" s="1048"/>
      <c r="BH62" s="1049">
        <f>IF($BI$3="４週",BF62/4,IF($BI$3="暦月",(BF62/($BI$8/7)),""))</f>
        <v>0</v>
      </c>
      <c r="BI62" s="1048"/>
      <c r="BJ62" s="1044"/>
      <c r="BK62" s="1045"/>
      <c r="BL62" s="1045"/>
      <c r="BM62" s="1045"/>
      <c r="BN62" s="1046"/>
    </row>
    <row r="63" spans="2:66" ht="20.25" customHeight="1" x14ac:dyDescent="0.15">
      <c r="B63" s="1007">
        <f>B61+1</f>
        <v>24</v>
      </c>
      <c r="C63" s="1009"/>
      <c r="D63" s="1011"/>
      <c r="E63" s="1012"/>
      <c r="F63" s="1013"/>
      <c r="G63" s="1017"/>
      <c r="H63" s="1018"/>
      <c r="I63" s="153"/>
      <c r="J63" s="154"/>
      <c r="K63" s="153"/>
      <c r="L63" s="154"/>
      <c r="M63" s="1021"/>
      <c r="N63" s="1022"/>
      <c r="O63" s="1025"/>
      <c r="P63" s="1026"/>
      <c r="Q63" s="1026"/>
      <c r="R63" s="1018"/>
      <c r="S63" s="986"/>
      <c r="T63" s="987"/>
      <c r="U63" s="987"/>
      <c r="V63" s="987"/>
      <c r="W63" s="988"/>
      <c r="X63" s="173" t="s">
        <v>192</v>
      </c>
      <c r="Z63" s="174"/>
      <c r="AA63" s="166"/>
      <c r="AB63" s="167"/>
      <c r="AC63" s="167"/>
      <c r="AD63" s="167"/>
      <c r="AE63" s="167"/>
      <c r="AF63" s="167"/>
      <c r="AG63" s="168"/>
      <c r="AH63" s="166"/>
      <c r="AI63" s="167"/>
      <c r="AJ63" s="167"/>
      <c r="AK63" s="167"/>
      <c r="AL63" s="167"/>
      <c r="AM63" s="167"/>
      <c r="AN63" s="168"/>
      <c r="AO63" s="166"/>
      <c r="AP63" s="167"/>
      <c r="AQ63" s="167"/>
      <c r="AR63" s="167"/>
      <c r="AS63" s="167"/>
      <c r="AT63" s="167"/>
      <c r="AU63" s="168"/>
      <c r="AV63" s="166"/>
      <c r="AW63" s="167"/>
      <c r="AX63" s="167"/>
      <c r="AY63" s="167"/>
      <c r="AZ63" s="167"/>
      <c r="BA63" s="167"/>
      <c r="BB63" s="168"/>
      <c r="BC63" s="166"/>
      <c r="BD63" s="167"/>
      <c r="BE63" s="169"/>
      <c r="BF63" s="992"/>
      <c r="BG63" s="993"/>
      <c r="BH63" s="994"/>
      <c r="BI63" s="995"/>
      <c r="BJ63" s="996"/>
      <c r="BK63" s="997"/>
      <c r="BL63" s="997"/>
      <c r="BM63" s="997"/>
      <c r="BN63" s="998"/>
    </row>
    <row r="64" spans="2:66" ht="20.25" customHeight="1" x14ac:dyDescent="0.15">
      <c r="B64" s="1035"/>
      <c r="C64" s="1036"/>
      <c r="D64" s="1037"/>
      <c r="E64" s="1012"/>
      <c r="F64" s="1013"/>
      <c r="G64" s="1050"/>
      <c r="H64" s="1051"/>
      <c r="I64" s="153"/>
      <c r="J64" s="154">
        <f>G63</f>
        <v>0</v>
      </c>
      <c r="K64" s="153"/>
      <c r="L64" s="154">
        <f>M63</f>
        <v>0</v>
      </c>
      <c r="M64" s="1052"/>
      <c r="N64" s="1053"/>
      <c r="O64" s="1054"/>
      <c r="P64" s="1055"/>
      <c r="Q64" s="1055"/>
      <c r="R64" s="1051"/>
      <c r="S64" s="986"/>
      <c r="T64" s="987"/>
      <c r="U64" s="987"/>
      <c r="V64" s="987"/>
      <c r="W64" s="988"/>
      <c r="X64" s="170" t="s">
        <v>195</v>
      </c>
      <c r="Y64" s="171"/>
      <c r="Z64" s="172"/>
      <c r="AA64" s="158" t="str">
        <f>IF(AA63="","",VLOOKUP(AA63,'シフト記号表（従来型・ユニット型共通）'!$C$6:$L$47,10,FALSE))</f>
        <v/>
      </c>
      <c r="AB64" s="159" t="str">
        <f>IF(AB63="","",VLOOKUP(AB63,'シフト記号表（従来型・ユニット型共通）'!$C$6:$L$47,10,FALSE))</f>
        <v/>
      </c>
      <c r="AC64" s="159" t="str">
        <f>IF(AC63="","",VLOOKUP(AC63,'シフト記号表（従来型・ユニット型共通）'!$C$6:$L$47,10,FALSE))</f>
        <v/>
      </c>
      <c r="AD64" s="159" t="str">
        <f>IF(AD63="","",VLOOKUP(AD63,'シフト記号表（従来型・ユニット型共通）'!$C$6:$L$47,10,FALSE))</f>
        <v/>
      </c>
      <c r="AE64" s="159" t="str">
        <f>IF(AE63="","",VLOOKUP(AE63,'シフト記号表（従来型・ユニット型共通）'!$C$6:$L$47,10,FALSE))</f>
        <v/>
      </c>
      <c r="AF64" s="159" t="str">
        <f>IF(AF63="","",VLOOKUP(AF63,'シフト記号表（従来型・ユニット型共通）'!$C$6:$L$47,10,FALSE))</f>
        <v/>
      </c>
      <c r="AG64" s="160" t="str">
        <f>IF(AG63="","",VLOOKUP(AG63,'シフト記号表（従来型・ユニット型共通）'!$C$6:$L$47,10,FALSE))</f>
        <v/>
      </c>
      <c r="AH64" s="158" t="str">
        <f>IF(AH63="","",VLOOKUP(AH63,'シフト記号表（従来型・ユニット型共通）'!$C$6:$L$47,10,FALSE))</f>
        <v/>
      </c>
      <c r="AI64" s="159" t="str">
        <f>IF(AI63="","",VLOOKUP(AI63,'シフト記号表（従来型・ユニット型共通）'!$C$6:$L$47,10,FALSE))</f>
        <v/>
      </c>
      <c r="AJ64" s="159" t="str">
        <f>IF(AJ63="","",VLOOKUP(AJ63,'シフト記号表（従来型・ユニット型共通）'!$C$6:$L$47,10,FALSE))</f>
        <v/>
      </c>
      <c r="AK64" s="159" t="str">
        <f>IF(AK63="","",VLOOKUP(AK63,'シフト記号表（従来型・ユニット型共通）'!$C$6:$L$47,10,FALSE))</f>
        <v/>
      </c>
      <c r="AL64" s="159" t="str">
        <f>IF(AL63="","",VLOOKUP(AL63,'シフト記号表（従来型・ユニット型共通）'!$C$6:$L$47,10,FALSE))</f>
        <v/>
      </c>
      <c r="AM64" s="159" t="str">
        <f>IF(AM63="","",VLOOKUP(AM63,'シフト記号表（従来型・ユニット型共通）'!$C$6:$L$47,10,FALSE))</f>
        <v/>
      </c>
      <c r="AN64" s="160" t="str">
        <f>IF(AN63="","",VLOOKUP(AN63,'シフト記号表（従来型・ユニット型共通）'!$C$6:$L$47,10,FALSE))</f>
        <v/>
      </c>
      <c r="AO64" s="158" t="str">
        <f>IF(AO63="","",VLOOKUP(AO63,'シフト記号表（従来型・ユニット型共通）'!$C$6:$L$47,10,FALSE))</f>
        <v/>
      </c>
      <c r="AP64" s="159" t="str">
        <f>IF(AP63="","",VLOOKUP(AP63,'シフト記号表（従来型・ユニット型共通）'!$C$6:$L$47,10,FALSE))</f>
        <v/>
      </c>
      <c r="AQ64" s="159" t="str">
        <f>IF(AQ63="","",VLOOKUP(AQ63,'シフト記号表（従来型・ユニット型共通）'!$C$6:$L$47,10,FALSE))</f>
        <v/>
      </c>
      <c r="AR64" s="159" t="str">
        <f>IF(AR63="","",VLOOKUP(AR63,'シフト記号表（従来型・ユニット型共通）'!$C$6:$L$47,10,FALSE))</f>
        <v/>
      </c>
      <c r="AS64" s="159" t="str">
        <f>IF(AS63="","",VLOOKUP(AS63,'シフト記号表（従来型・ユニット型共通）'!$C$6:$L$47,10,FALSE))</f>
        <v/>
      </c>
      <c r="AT64" s="159" t="str">
        <f>IF(AT63="","",VLOOKUP(AT63,'シフト記号表（従来型・ユニット型共通）'!$C$6:$L$47,10,FALSE))</f>
        <v/>
      </c>
      <c r="AU64" s="160" t="str">
        <f>IF(AU63="","",VLOOKUP(AU63,'シフト記号表（従来型・ユニット型共通）'!$C$6:$L$47,10,FALSE))</f>
        <v/>
      </c>
      <c r="AV64" s="158" t="str">
        <f>IF(AV63="","",VLOOKUP(AV63,'シフト記号表（従来型・ユニット型共通）'!$C$6:$L$47,10,FALSE))</f>
        <v/>
      </c>
      <c r="AW64" s="159" t="str">
        <f>IF(AW63="","",VLOOKUP(AW63,'シフト記号表（従来型・ユニット型共通）'!$C$6:$L$47,10,FALSE))</f>
        <v/>
      </c>
      <c r="AX64" s="159" t="str">
        <f>IF(AX63="","",VLOOKUP(AX63,'シフト記号表（従来型・ユニット型共通）'!$C$6:$L$47,10,FALSE))</f>
        <v/>
      </c>
      <c r="AY64" s="159" t="str">
        <f>IF(AY63="","",VLOOKUP(AY63,'シフト記号表（従来型・ユニット型共通）'!$C$6:$L$47,10,FALSE))</f>
        <v/>
      </c>
      <c r="AZ64" s="159" t="str">
        <f>IF(AZ63="","",VLOOKUP(AZ63,'シフト記号表（従来型・ユニット型共通）'!$C$6:$L$47,10,FALSE))</f>
        <v/>
      </c>
      <c r="BA64" s="159" t="str">
        <f>IF(BA63="","",VLOOKUP(BA63,'シフト記号表（従来型・ユニット型共通）'!$C$6:$L$47,10,FALSE))</f>
        <v/>
      </c>
      <c r="BB64" s="160" t="str">
        <f>IF(BB63="","",VLOOKUP(BB63,'シフト記号表（従来型・ユニット型共通）'!$C$6:$L$47,10,FALSE))</f>
        <v/>
      </c>
      <c r="BC64" s="158" t="str">
        <f>IF(BC63="","",VLOOKUP(BC63,'シフト記号表（従来型・ユニット型共通）'!$C$6:$L$47,10,FALSE))</f>
        <v/>
      </c>
      <c r="BD64" s="159" t="str">
        <f>IF(BD63="","",VLOOKUP(BD63,'シフト記号表（従来型・ユニット型共通）'!$C$6:$L$47,10,FALSE))</f>
        <v/>
      </c>
      <c r="BE64" s="159" t="str">
        <f>IF(BE63="","",VLOOKUP(BE63,'シフト記号表（従来型・ユニット型共通）'!$C$6:$L$47,10,FALSE))</f>
        <v/>
      </c>
      <c r="BF64" s="1047">
        <f>IF($BI$3="４週",SUM(AA64:BB64),IF($BI$3="暦月",SUM(AA64:BE64),""))</f>
        <v>0</v>
      </c>
      <c r="BG64" s="1048"/>
      <c r="BH64" s="1049">
        <f>IF($BI$3="４週",BF64/4,IF($BI$3="暦月",(BF64/($BI$8/7)),""))</f>
        <v>0</v>
      </c>
      <c r="BI64" s="1048"/>
      <c r="BJ64" s="1044"/>
      <c r="BK64" s="1045"/>
      <c r="BL64" s="1045"/>
      <c r="BM64" s="1045"/>
      <c r="BN64" s="1046"/>
    </row>
    <row r="65" spans="2:66" ht="20.25" customHeight="1" x14ac:dyDescent="0.15">
      <c r="B65" s="1007">
        <f>B63+1</f>
        <v>25</v>
      </c>
      <c r="C65" s="1009"/>
      <c r="D65" s="1011"/>
      <c r="E65" s="1012"/>
      <c r="F65" s="1013"/>
      <c r="G65" s="1017"/>
      <c r="H65" s="1018"/>
      <c r="I65" s="153"/>
      <c r="J65" s="154"/>
      <c r="K65" s="153"/>
      <c r="L65" s="154"/>
      <c r="M65" s="1021"/>
      <c r="N65" s="1022"/>
      <c r="O65" s="1025"/>
      <c r="P65" s="1026"/>
      <c r="Q65" s="1026"/>
      <c r="R65" s="1018"/>
      <c r="S65" s="986"/>
      <c r="T65" s="987"/>
      <c r="U65" s="987"/>
      <c r="V65" s="987"/>
      <c r="W65" s="988"/>
      <c r="X65" s="173" t="s">
        <v>192</v>
      </c>
      <c r="Z65" s="174"/>
      <c r="AA65" s="166"/>
      <c r="AB65" s="167"/>
      <c r="AC65" s="167"/>
      <c r="AD65" s="167"/>
      <c r="AE65" s="167"/>
      <c r="AF65" s="167"/>
      <c r="AG65" s="168"/>
      <c r="AH65" s="166"/>
      <c r="AI65" s="167"/>
      <c r="AJ65" s="167"/>
      <c r="AK65" s="167"/>
      <c r="AL65" s="167"/>
      <c r="AM65" s="167"/>
      <c r="AN65" s="168"/>
      <c r="AO65" s="166"/>
      <c r="AP65" s="167"/>
      <c r="AQ65" s="167"/>
      <c r="AR65" s="167"/>
      <c r="AS65" s="167"/>
      <c r="AT65" s="167"/>
      <c r="AU65" s="168"/>
      <c r="AV65" s="166"/>
      <c r="AW65" s="167"/>
      <c r="AX65" s="167"/>
      <c r="AY65" s="167"/>
      <c r="AZ65" s="167"/>
      <c r="BA65" s="167"/>
      <c r="BB65" s="168"/>
      <c r="BC65" s="166"/>
      <c r="BD65" s="167"/>
      <c r="BE65" s="169"/>
      <c r="BF65" s="992"/>
      <c r="BG65" s="993"/>
      <c r="BH65" s="994"/>
      <c r="BI65" s="995"/>
      <c r="BJ65" s="996"/>
      <c r="BK65" s="997"/>
      <c r="BL65" s="997"/>
      <c r="BM65" s="997"/>
      <c r="BN65" s="998"/>
    </row>
    <row r="66" spans="2:66" ht="20.25" customHeight="1" x14ac:dyDescent="0.15">
      <c r="B66" s="1035"/>
      <c r="C66" s="1036"/>
      <c r="D66" s="1037"/>
      <c r="E66" s="1012"/>
      <c r="F66" s="1013"/>
      <c r="G66" s="1050"/>
      <c r="H66" s="1051"/>
      <c r="I66" s="153"/>
      <c r="J66" s="154">
        <f>G65</f>
        <v>0</v>
      </c>
      <c r="K66" s="153"/>
      <c r="L66" s="154">
        <f>M65</f>
        <v>0</v>
      </c>
      <c r="M66" s="1052"/>
      <c r="N66" s="1053"/>
      <c r="O66" s="1054"/>
      <c r="P66" s="1055"/>
      <c r="Q66" s="1055"/>
      <c r="R66" s="1051"/>
      <c r="S66" s="986"/>
      <c r="T66" s="987"/>
      <c r="U66" s="987"/>
      <c r="V66" s="987"/>
      <c r="W66" s="988"/>
      <c r="X66" s="170" t="s">
        <v>195</v>
      </c>
      <c r="Y66" s="171"/>
      <c r="Z66" s="172"/>
      <c r="AA66" s="158" t="str">
        <f>IF(AA65="","",VLOOKUP(AA65,'シフト記号表（従来型・ユニット型共通）'!$C$6:$L$47,10,FALSE))</f>
        <v/>
      </c>
      <c r="AB66" s="159" t="str">
        <f>IF(AB65="","",VLOOKUP(AB65,'シフト記号表（従来型・ユニット型共通）'!$C$6:$L$47,10,FALSE))</f>
        <v/>
      </c>
      <c r="AC66" s="159" t="str">
        <f>IF(AC65="","",VLOOKUP(AC65,'シフト記号表（従来型・ユニット型共通）'!$C$6:$L$47,10,FALSE))</f>
        <v/>
      </c>
      <c r="AD66" s="159" t="str">
        <f>IF(AD65="","",VLOOKUP(AD65,'シフト記号表（従来型・ユニット型共通）'!$C$6:$L$47,10,FALSE))</f>
        <v/>
      </c>
      <c r="AE66" s="159" t="str">
        <f>IF(AE65="","",VLOOKUP(AE65,'シフト記号表（従来型・ユニット型共通）'!$C$6:$L$47,10,FALSE))</f>
        <v/>
      </c>
      <c r="AF66" s="159" t="str">
        <f>IF(AF65="","",VLOOKUP(AF65,'シフト記号表（従来型・ユニット型共通）'!$C$6:$L$47,10,FALSE))</f>
        <v/>
      </c>
      <c r="AG66" s="160" t="str">
        <f>IF(AG65="","",VLOOKUP(AG65,'シフト記号表（従来型・ユニット型共通）'!$C$6:$L$47,10,FALSE))</f>
        <v/>
      </c>
      <c r="AH66" s="158" t="str">
        <f>IF(AH65="","",VLOOKUP(AH65,'シフト記号表（従来型・ユニット型共通）'!$C$6:$L$47,10,FALSE))</f>
        <v/>
      </c>
      <c r="AI66" s="159" t="str">
        <f>IF(AI65="","",VLOOKUP(AI65,'シフト記号表（従来型・ユニット型共通）'!$C$6:$L$47,10,FALSE))</f>
        <v/>
      </c>
      <c r="AJ66" s="159" t="str">
        <f>IF(AJ65="","",VLOOKUP(AJ65,'シフト記号表（従来型・ユニット型共通）'!$C$6:$L$47,10,FALSE))</f>
        <v/>
      </c>
      <c r="AK66" s="159" t="str">
        <f>IF(AK65="","",VLOOKUP(AK65,'シフト記号表（従来型・ユニット型共通）'!$C$6:$L$47,10,FALSE))</f>
        <v/>
      </c>
      <c r="AL66" s="159" t="str">
        <f>IF(AL65="","",VLOOKUP(AL65,'シフト記号表（従来型・ユニット型共通）'!$C$6:$L$47,10,FALSE))</f>
        <v/>
      </c>
      <c r="AM66" s="159" t="str">
        <f>IF(AM65="","",VLOOKUP(AM65,'シフト記号表（従来型・ユニット型共通）'!$C$6:$L$47,10,FALSE))</f>
        <v/>
      </c>
      <c r="AN66" s="160" t="str">
        <f>IF(AN65="","",VLOOKUP(AN65,'シフト記号表（従来型・ユニット型共通）'!$C$6:$L$47,10,FALSE))</f>
        <v/>
      </c>
      <c r="AO66" s="158" t="str">
        <f>IF(AO65="","",VLOOKUP(AO65,'シフト記号表（従来型・ユニット型共通）'!$C$6:$L$47,10,FALSE))</f>
        <v/>
      </c>
      <c r="AP66" s="159" t="str">
        <f>IF(AP65="","",VLOOKUP(AP65,'シフト記号表（従来型・ユニット型共通）'!$C$6:$L$47,10,FALSE))</f>
        <v/>
      </c>
      <c r="AQ66" s="159" t="str">
        <f>IF(AQ65="","",VLOOKUP(AQ65,'シフト記号表（従来型・ユニット型共通）'!$C$6:$L$47,10,FALSE))</f>
        <v/>
      </c>
      <c r="AR66" s="159" t="str">
        <f>IF(AR65="","",VLOOKUP(AR65,'シフト記号表（従来型・ユニット型共通）'!$C$6:$L$47,10,FALSE))</f>
        <v/>
      </c>
      <c r="AS66" s="159" t="str">
        <f>IF(AS65="","",VLOOKUP(AS65,'シフト記号表（従来型・ユニット型共通）'!$C$6:$L$47,10,FALSE))</f>
        <v/>
      </c>
      <c r="AT66" s="159" t="str">
        <f>IF(AT65="","",VLOOKUP(AT65,'シフト記号表（従来型・ユニット型共通）'!$C$6:$L$47,10,FALSE))</f>
        <v/>
      </c>
      <c r="AU66" s="160" t="str">
        <f>IF(AU65="","",VLOOKUP(AU65,'シフト記号表（従来型・ユニット型共通）'!$C$6:$L$47,10,FALSE))</f>
        <v/>
      </c>
      <c r="AV66" s="158" t="str">
        <f>IF(AV65="","",VLOOKUP(AV65,'シフト記号表（従来型・ユニット型共通）'!$C$6:$L$47,10,FALSE))</f>
        <v/>
      </c>
      <c r="AW66" s="159" t="str">
        <f>IF(AW65="","",VLOOKUP(AW65,'シフト記号表（従来型・ユニット型共通）'!$C$6:$L$47,10,FALSE))</f>
        <v/>
      </c>
      <c r="AX66" s="159" t="str">
        <f>IF(AX65="","",VLOOKUP(AX65,'シフト記号表（従来型・ユニット型共通）'!$C$6:$L$47,10,FALSE))</f>
        <v/>
      </c>
      <c r="AY66" s="159" t="str">
        <f>IF(AY65="","",VLOOKUP(AY65,'シフト記号表（従来型・ユニット型共通）'!$C$6:$L$47,10,FALSE))</f>
        <v/>
      </c>
      <c r="AZ66" s="159" t="str">
        <f>IF(AZ65="","",VLOOKUP(AZ65,'シフト記号表（従来型・ユニット型共通）'!$C$6:$L$47,10,FALSE))</f>
        <v/>
      </c>
      <c r="BA66" s="159" t="str">
        <f>IF(BA65="","",VLOOKUP(BA65,'シフト記号表（従来型・ユニット型共通）'!$C$6:$L$47,10,FALSE))</f>
        <v/>
      </c>
      <c r="BB66" s="160" t="str">
        <f>IF(BB65="","",VLOOKUP(BB65,'シフト記号表（従来型・ユニット型共通）'!$C$6:$L$47,10,FALSE))</f>
        <v/>
      </c>
      <c r="BC66" s="158" t="str">
        <f>IF(BC65="","",VLOOKUP(BC65,'シフト記号表（従来型・ユニット型共通）'!$C$6:$L$47,10,FALSE))</f>
        <v/>
      </c>
      <c r="BD66" s="159" t="str">
        <f>IF(BD65="","",VLOOKUP(BD65,'シフト記号表（従来型・ユニット型共通）'!$C$6:$L$47,10,FALSE))</f>
        <v/>
      </c>
      <c r="BE66" s="159" t="str">
        <f>IF(BE65="","",VLOOKUP(BE65,'シフト記号表（従来型・ユニット型共通）'!$C$6:$L$47,10,FALSE))</f>
        <v/>
      </c>
      <c r="BF66" s="1047">
        <f>IF($BI$3="４週",SUM(AA66:BB66),IF($BI$3="暦月",SUM(AA66:BE66),""))</f>
        <v>0</v>
      </c>
      <c r="BG66" s="1048"/>
      <c r="BH66" s="1049">
        <f>IF($BI$3="４週",BF66/4,IF($BI$3="暦月",(BF66/($BI$8/7)),""))</f>
        <v>0</v>
      </c>
      <c r="BI66" s="1048"/>
      <c r="BJ66" s="1044"/>
      <c r="BK66" s="1045"/>
      <c r="BL66" s="1045"/>
      <c r="BM66" s="1045"/>
      <c r="BN66" s="1046"/>
    </row>
    <row r="67" spans="2:66" ht="20.25" customHeight="1" x14ac:dyDescent="0.15">
      <c r="B67" s="1007">
        <f>B65+1</f>
        <v>26</v>
      </c>
      <c r="C67" s="1009"/>
      <c r="D67" s="1011"/>
      <c r="E67" s="1012"/>
      <c r="F67" s="1013"/>
      <c r="G67" s="1017"/>
      <c r="H67" s="1018"/>
      <c r="I67" s="153"/>
      <c r="J67" s="154"/>
      <c r="K67" s="153"/>
      <c r="L67" s="154"/>
      <c r="M67" s="1021"/>
      <c r="N67" s="1022"/>
      <c r="O67" s="1025"/>
      <c r="P67" s="1026"/>
      <c r="Q67" s="1026"/>
      <c r="R67" s="1018"/>
      <c r="S67" s="986"/>
      <c r="T67" s="987"/>
      <c r="U67" s="987"/>
      <c r="V67" s="987"/>
      <c r="W67" s="988"/>
      <c r="X67" s="173" t="s">
        <v>192</v>
      </c>
      <c r="Z67" s="174"/>
      <c r="AA67" s="166"/>
      <c r="AB67" s="167"/>
      <c r="AC67" s="167"/>
      <c r="AD67" s="167"/>
      <c r="AE67" s="167"/>
      <c r="AF67" s="167"/>
      <c r="AG67" s="168"/>
      <c r="AH67" s="166"/>
      <c r="AI67" s="167"/>
      <c r="AJ67" s="167"/>
      <c r="AK67" s="167"/>
      <c r="AL67" s="167"/>
      <c r="AM67" s="167"/>
      <c r="AN67" s="168"/>
      <c r="AO67" s="166"/>
      <c r="AP67" s="167"/>
      <c r="AQ67" s="167"/>
      <c r="AR67" s="167"/>
      <c r="AS67" s="167"/>
      <c r="AT67" s="167"/>
      <c r="AU67" s="168"/>
      <c r="AV67" s="166"/>
      <c r="AW67" s="167"/>
      <c r="AX67" s="167"/>
      <c r="AY67" s="167"/>
      <c r="AZ67" s="167"/>
      <c r="BA67" s="167"/>
      <c r="BB67" s="168"/>
      <c r="BC67" s="166"/>
      <c r="BD67" s="167"/>
      <c r="BE67" s="169"/>
      <c r="BF67" s="992"/>
      <c r="BG67" s="993"/>
      <c r="BH67" s="994"/>
      <c r="BI67" s="995"/>
      <c r="BJ67" s="996"/>
      <c r="BK67" s="997"/>
      <c r="BL67" s="997"/>
      <c r="BM67" s="997"/>
      <c r="BN67" s="998"/>
    </row>
    <row r="68" spans="2:66" ht="20.25" customHeight="1" x14ac:dyDescent="0.15">
      <c r="B68" s="1035"/>
      <c r="C68" s="1036"/>
      <c r="D68" s="1037"/>
      <c r="E68" s="1012"/>
      <c r="F68" s="1013"/>
      <c r="G68" s="1050"/>
      <c r="H68" s="1051"/>
      <c r="I68" s="153"/>
      <c r="J68" s="154">
        <f>G67</f>
        <v>0</v>
      </c>
      <c r="K68" s="153"/>
      <c r="L68" s="154">
        <f>M67</f>
        <v>0</v>
      </c>
      <c r="M68" s="1052"/>
      <c r="N68" s="1053"/>
      <c r="O68" s="1054"/>
      <c r="P68" s="1055"/>
      <c r="Q68" s="1055"/>
      <c r="R68" s="1051"/>
      <c r="S68" s="986"/>
      <c r="T68" s="987"/>
      <c r="U68" s="987"/>
      <c r="V68" s="987"/>
      <c r="W68" s="988"/>
      <c r="X68" s="170" t="s">
        <v>195</v>
      </c>
      <c r="Y68" s="171"/>
      <c r="Z68" s="172"/>
      <c r="AA68" s="158" t="str">
        <f>IF(AA67="","",VLOOKUP(AA67,'シフト記号表（従来型・ユニット型共通）'!$C$6:$L$47,10,FALSE))</f>
        <v/>
      </c>
      <c r="AB68" s="159" t="str">
        <f>IF(AB67="","",VLOOKUP(AB67,'シフト記号表（従来型・ユニット型共通）'!$C$6:$L$47,10,FALSE))</f>
        <v/>
      </c>
      <c r="AC68" s="159" t="str">
        <f>IF(AC67="","",VLOOKUP(AC67,'シフト記号表（従来型・ユニット型共通）'!$C$6:$L$47,10,FALSE))</f>
        <v/>
      </c>
      <c r="AD68" s="159" t="str">
        <f>IF(AD67="","",VLOOKUP(AD67,'シフト記号表（従来型・ユニット型共通）'!$C$6:$L$47,10,FALSE))</f>
        <v/>
      </c>
      <c r="AE68" s="159" t="str">
        <f>IF(AE67="","",VLOOKUP(AE67,'シフト記号表（従来型・ユニット型共通）'!$C$6:$L$47,10,FALSE))</f>
        <v/>
      </c>
      <c r="AF68" s="159" t="str">
        <f>IF(AF67="","",VLOOKUP(AF67,'シフト記号表（従来型・ユニット型共通）'!$C$6:$L$47,10,FALSE))</f>
        <v/>
      </c>
      <c r="AG68" s="160" t="str">
        <f>IF(AG67="","",VLOOKUP(AG67,'シフト記号表（従来型・ユニット型共通）'!$C$6:$L$47,10,FALSE))</f>
        <v/>
      </c>
      <c r="AH68" s="158" t="str">
        <f>IF(AH67="","",VLOOKUP(AH67,'シフト記号表（従来型・ユニット型共通）'!$C$6:$L$47,10,FALSE))</f>
        <v/>
      </c>
      <c r="AI68" s="159" t="str">
        <f>IF(AI67="","",VLOOKUP(AI67,'シフト記号表（従来型・ユニット型共通）'!$C$6:$L$47,10,FALSE))</f>
        <v/>
      </c>
      <c r="AJ68" s="159" t="str">
        <f>IF(AJ67="","",VLOOKUP(AJ67,'シフト記号表（従来型・ユニット型共通）'!$C$6:$L$47,10,FALSE))</f>
        <v/>
      </c>
      <c r="AK68" s="159" t="str">
        <f>IF(AK67="","",VLOOKUP(AK67,'シフト記号表（従来型・ユニット型共通）'!$C$6:$L$47,10,FALSE))</f>
        <v/>
      </c>
      <c r="AL68" s="159" t="str">
        <f>IF(AL67="","",VLOOKUP(AL67,'シフト記号表（従来型・ユニット型共通）'!$C$6:$L$47,10,FALSE))</f>
        <v/>
      </c>
      <c r="AM68" s="159" t="str">
        <f>IF(AM67="","",VLOOKUP(AM67,'シフト記号表（従来型・ユニット型共通）'!$C$6:$L$47,10,FALSE))</f>
        <v/>
      </c>
      <c r="AN68" s="160" t="str">
        <f>IF(AN67="","",VLOOKUP(AN67,'シフト記号表（従来型・ユニット型共通）'!$C$6:$L$47,10,FALSE))</f>
        <v/>
      </c>
      <c r="AO68" s="158" t="str">
        <f>IF(AO67="","",VLOOKUP(AO67,'シフト記号表（従来型・ユニット型共通）'!$C$6:$L$47,10,FALSE))</f>
        <v/>
      </c>
      <c r="AP68" s="159" t="str">
        <f>IF(AP67="","",VLOOKUP(AP67,'シフト記号表（従来型・ユニット型共通）'!$C$6:$L$47,10,FALSE))</f>
        <v/>
      </c>
      <c r="AQ68" s="159" t="str">
        <f>IF(AQ67="","",VLOOKUP(AQ67,'シフト記号表（従来型・ユニット型共通）'!$C$6:$L$47,10,FALSE))</f>
        <v/>
      </c>
      <c r="AR68" s="159" t="str">
        <f>IF(AR67="","",VLOOKUP(AR67,'シフト記号表（従来型・ユニット型共通）'!$C$6:$L$47,10,FALSE))</f>
        <v/>
      </c>
      <c r="AS68" s="159" t="str">
        <f>IF(AS67="","",VLOOKUP(AS67,'シフト記号表（従来型・ユニット型共通）'!$C$6:$L$47,10,FALSE))</f>
        <v/>
      </c>
      <c r="AT68" s="159" t="str">
        <f>IF(AT67="","",VLOOKUP(AT67,'シフト記号表（従来型・ユニット型共通）'!$C$6:$L$47,10,FALSE))</f>
        <v/>
      </c>
      <c r="AU68" s="160" t="str">
        <f>IF(AU67="","",VLOOKUP(AU67,'シフト記号表（従来型・ユニット型共通）'!$C$6:$L$47,10,FALSE))</f>
        <v/>
      </c>
      <c r="AV68" s="158" t="str">
        <f>IF(AV67="","",VLOOKUP(AV67,'シフト記号表（従来型・ユニット型共通）'!$C$6:$L$47,10,FALSE))</f>
        <v/>
      </c>
      <c r="AW68" s="159" t="str">
        <f>IF(AW67="","",VLOOKUP(AW67,'シフト記号表（従来型・ユニット型共通）'!$C$6:$L$47,10,FALSE))</f>
        <v/>
      </c>
      <c r="AX68" s="159" t="str">
        <f>IF(AX67="","",VLOOKUP(AX67,'シフト記号表（従来型・ユニット型共通）'!$C$6:$L$47,10,FALSE))</f>
        <v/>
      </c>
      <c r="AY68" s="159" t="str">
        <f>IF(AY67="","",VLOOKUP(AY67,'シフト記号表（従来型・ユニット型共通）'!$C$6:$L$47,10,FALSE))</f>
        <v/>
      </c>
      <c r="AZ68" s="159" t="str">
        <f>IF(AZ67="","",VLOOKUP(AZ67,'シフト記号表（従来型・ユニット型共通）'!$C$6:$L$47,10,FALSE))</f>
        <v/>
      </c>
      <c r="BA68" s="159" t="str">
        <f>IF(BA67="","",VLOOKUP(BA67,'シフト記号表（従来型・ユニット型共通）'!$C$6:$L$47,10,FALSE))</f>
        <v/>
      </c>
      <c r="BB68" s="160" t="str">
        <f>IF(BB67="","",VLOOKUP(BB67,'シフト記号表（従来型・ユニット型共通）'!$C$6:$L$47,10,FALSE))</f>
        <v/>
      </c>
      <c r="BC68" s="158" t="str">
        <f>IF(BC67="","",VLOOKUP(BC67,'シフト記号表（従来型・ユニット型共通）'!$C$6:$L$47,10,FALSE))</f>
        <v/>
      </c>
      <c r="BD68" s="159" t="str">
        <f>IF(BD67="","",VLOOKUP(BD67,'シフト記号表（従来型・ユニット型共通）'!$C$6:$L$47,10,FALSE))</f>
        <v/>
      </c>
      <c r="BE68" s="159" t="str">
        <f>IF(BE67="","",VLOOKUP(BE67,'シフト記号表（従来型・ユニット型共通）'!$C$6:$L$47,10,FALSE))</f>
        <v/>
      </c>
      <c r="BF68" s="1047">
        <f>IF($BI$3="４週",SUM(AA68:BB68),IF($BI$3="暦月",SUM(AA68:BE68),""))</f>
        <v>0</v>
      </c>
      <c r="BG68" s="1048"/>
      <c r="BH68" s="1049">
        <f>IF($BI$3="４週",BF68/4,IF($BI$3="暦月",(BF68/($BI$8/7)),""))</f>
        <v>0</v>
      </c>
      <c r="BI68" s="1048"/>
      <c r="BJ68" s="1044"/>
      <c r="BK68" s="1045"/>
      <c r="BL68" s="1045"/>
      <c r="BM68" s="1045"/>
      <c r="BN68" s="1046"/>
    </row>
    <row r="69" spans="2:66" ht="20.25" customHeight="1" x14ac:dyDescent="0.15">
      <c r="B69" s="1007">
        <f>B67+1</f>
        <v>27</v>
      </c>
      <c r="C69" s="1009"/>
      <c r="D69" s="1011"/>
      <c r="E69" s="1012"/>
      <c r="F69" s="1013"/>
      <c r="G69" s="1017"/>
      <c r="H69" s="1018"/>
      <c r="I69" s="153"/>
      <c r="J69" s="154"/>
      <c r="K69" s="153"/>
      <c r="L69" s="154"/>
      <c r="M69" s="1021"/>
      <c r="N69" s="1022"/>
      <c r="O69" s="1025"/>
      <c r="P69" s="1026"/>
      <c r="Q69" s="1026"/>
      <c r="R69" s="1018"/>
      <c r="S69" s="986"/>
      <c r="T69" s="987"/>
      <c r="U69" s="987"/>
      <c r="V69" s="987"/>
      <c r="W69" s="988"/>
      <c r="X69" s="173" t="s">
        <v>192</v>
      </c>
      <c r="Z69" s="174"/>
      <c r="AA69" s="166"/>
      <c r="AB69" s="167"/>
      <c r="AC69" s="167"/>
      <c r="AD69" s="167"/>
      <c r="AE69" s="167"/>
      <c r="AF69" s="167"/>
      <c r="AG69" s="168"/>
      <c r="AH69" s="166"/>
      <c r="AI69" s="167"/>
      <c r="AJ69" s="167"/>
      <c r="AK69" s="167"/>
      <c r="AL69" s="167"/>
      <c r="AM69" s="167"/>
      <c r="AN69" s="168"/>
      <c r="AO69" s="166"/>
      <c r="AP69" s="167"/>
      <c r="AQ69" s="167"/>
      <c r="AR69" s="167"/>
      <c r="AS69" s="167"/>
      <c r="AT69" s="167"/>
      <c r="AU69" s="168"/>
      <c r="AV69" s="166"/>
      <c r="AW69" s="167"/>
      <c r="AX69" s="167"/>
      <c r="AY69" s="167"/>
      <c r="AZ69" s="167"/>
      <c r="BA69" s="167"/>
      <c r="BB69" s="168"/>
      <c r="BC69" s="166"/>
      <c r="BD69" s="167"/>
      <c r="BE69" s="169"/>
      <c r="BF69" s="992"/>
      <c r="BG69" s="993"/>
      <c r="BH69" s="994"/>
      <c r="BI69" s="995"/>
      <c r="BJ69" s="996"/>
      <c r="BK69" s="997"/>
      <c r="BL69" s="997"/>
      <c r="BM69" s="997"/>
      <c r="BN69" s="998"/>
    </row>
    <row r="70" spans="2:66" ht="20.25" customHeight="1" x14ac:dyDescent="0.15">
      <c r="B70" s="1035"/>
      <c r="C70" s="1036"/>
      <c r="D70" s="1037"/>
      <c r="E70" s="1012"/>
      <c r="F70" s="1013"/>
      <c r="G70" s="1050"/>
      <c r="H70" s="1051"/>
      <c r="I70" s="153"/>
      <c r="J70" s="154">
        <f>G69</f>
        <v>0</v>
      </c>
      <c r="K70" s="153"/>
      <c r="L70" s="154">
        <f>M69</f>
        <v>0</v>
      </c>
      <c r="M70" s="1052"/>
      <c r="N70" s="1053"/>
      <c r="O70" s="1054"/>
      <c r="P70" s="1055"/>
      <c r="Q70" s="1055"/>
      <c r="R70" s="1051"/>
      <c r="S70" s="986"/>
      <c r="T70" s="987"/>
      <c r="U70" s="987"/>
      <c r="V70" s="987"/>
      <c r="W70" s="988"/>
      <c r="X70" s="170" t="s">
        <v>195</v>
      </c>
      <c r="Y70" s="171"/>
      <c r="Z70" s="172"/>
      <c r="AA70" s="158" t="str">
        <f>IF(AA69="","",VLOOKUP(AA69,'シフト記号表（従来型・ユニット型共通）'!$C$6:$L$47,10,FALSE))</f>
        <v/>
      </c>
      <c r="AB70" s="159" t="str">
        <f>IF(AB69="","",VLOOKUP(AB69,'シフト記号表（従来型・ユニット型共通）'!$C$6:$L$47,10,FALSE))</f>
        <v/>
      </c>
      <c r="AC70" s="159" t="str">
        <f>IF(AC69="","",VLOOKUP(AC69,'シフト記号表（従来型・ユニット型共通）'!$C$6:$L$47,10,FALSE))</f>
        <v/>
      </c>
      <c r="AD70" s="159" t="str">
        <f>IF(AD69="","",VLOOKUP(AD69,'シフト記号表（従来型・ユニット型共通）'!$C$6:$L$47,10,FALSE))</f>
        <v/>
      </c>
      <c r="AE70" s="159" t="str">
        <f>IF(AE69="","",VLOOKUP(AE69,'シフト記号表（従来型・ユニット型共通）'!$C$6:$L$47,10,FALSE))</f>
        <v/>
      </c>
      <c r="AF70" s="159" t="str">
        <f>IF(AF69="","",VLOOKUP(AF69,'シフト記号表（従来型・ユニット型共通）'!$C$6:$L$47,10,FALSE))</f>
        <v/>
      </c>
      <c r="AG70" s="160" t="str">
        <f>IF(AG69="","",VLOOKUP(AG69,'シフト記号表（従来型・ユニット型共通）'!$C$6:$L$47,10,FALSE))</f>
        <v/>
      </c>
      <c r="AH70" s="158" t="str">
        <f>IF(AH69="","",VLOOKUP(AH69,'シフト記号表（従来型・ユニット型共通）'!$C$6:$L$47,10,FALSE))</f>
        <v/>
      </c>
      <c r="AI70" s="159" t="str">
        <f>IF(AI69="","",VLOOKUP(AI69,'シフト記号表（従来型・ユニット型共通）'!$C$6:$L$47,10,FALSE))</f>
        <v/>
      </c>
      <c r="AJ70" s="159" t="str">
        <f>IF(AJ69="","",VLOOKUP(AJ69,'シフト記号表（従来型・ユニット型共通）'!$C$6:$L$47,10,FALSE))</f>
        <v/>
      </c>
      <c r="AK70" s="159" t="str">
        <f>IF(AK69="","",VLOOKUP(AK69,'シフト記号表（従来型・ユニット型共通）'!$C$6:$L$47,10,FALSE))</f>
        <v/>
      </c>
      <c r="AL70" s="159" t="str">
        <f>IF(AL69="","",VLOOKUP(AL69,'シフト記号表（従来型・ユニット型共通）'!$C$6:$L$47,10,FALSE))</f>
        <v/>
      </c>
      <c r="AM70" s="159" t="str">
        <f>IF(AM69="","",VLOOKUP(AM69,'シフト記号表（従来型・ユニット型共通）'!$C$6:$L$47,10,FALSE))</f>
        <v/>
      </c>
      <c r="AN70" s="160" t="str">
        <f>IF(AN69="","",VLOOKUP(AN69,'シフト記号表（従来型・ユニット型共通）'!$C$6:$L$47,10,FALSE))</f>
        <v/>
      </c>
      <c r="AO70" s="158" t="str">
        <f>IF(AO69="","",VLOOKUP(AO69,'シフト記号表（従来型・ユニット型共通）'!$C$6:$L$47,10,FALSE))</f>
        <v/>
      </c>
      <c r="AP70" s="159" t="str">
        <f>IF(AP69="","",VLOOKUP(AP69,'シフト記号表（従来型・ユニット型共通）'!$C$6:$L$47,10,FALSE))</f>
        <v/>
      </c>
      <c r="AQ70" s="159" t="str">
        <f>IF(AQ69="","",VLOOKUP(AQ69,'シフト記号表（従来型・ユニット型共通）'!$C$6:$L$47,10,FALSE))</f>
        <v/>
      </c>
      <c r="AR70" s="159" t="str">
        <f>IF(AR69="","",VLOOKUP(AR69,'シフト記号表（従来型・ユニット型共通）'!$C$6:$L$47,10,FALSE))</f>
        <v/>
      </c>
      <c r="AS70" s="159" t="str">
        <f>IF(AS69="","",VLOOKUP(AS69,'シフト記号表（従来型・ユニット型共通）'!$C$6:$L$47,10,FALSE))</f>
        <v/>
      </c>
      <c r="AT70" s="159" t="str">
        <f>IF(AT69="","",VLOOKUP(AT69,'シフト記号表（従来型・ユニット型共通）'!$C$6:$L$47,10,FALSE))</f>
        <v/>
      </c>
      <c r="AU70" s="160" t="str">
        <f>IF(AU69="","",VLOOKUP(AU69,'シフト記号表（従来型・ユニット型共通）'!$C$6:$L$47,10,FALSE))</f>
        <v/>
      </c>
      <c r="AV70" s="158" t="str">
        <f>IF(AV69="","",VLOOKUP(AV69,'シフト記号表（従来型・ユニット型共通）'!$C$6:$L$47,10,FALSE))</f>
        <v/>
      </c>
      <c r="AW70" s="159" t="str">
        <f>IF(AW69="","",VLOOKUP(AW69,'シフト記号表（従来型・ユニット型共通）'!$C$6:$L$47,10,FALSE))</f>
        <v/>
      </c>
      <c r="AX70" s="159" t="str">
        <f>IF(AX69="","",VLOOKUP(AX69,'シフト記号表（従来型・ユニット型共通）'!$C$6:$L$47,10,FALSE))</f>
        <v/>
      </c>
      <c r="AY70" s="159" t="str">
        <f>IF(AY69="","",VLOOKUP(AY69,'シフト記号表（従来型・ユニット型共通）'!$C$6:$L$47,10,FALSE))</f>
        <v/>
      </c>
      <c r="AZ70" s="159" t="str">
        <f>IF(AZ69="","",VLOOKUP(AZ69,'シフト記号表（従来型・ユニット型共通）'!$C$6:$L$47,10,FALSE))</f>
        <v/>
      </c>
      <c r="BA70" s="159" t="str">
        <f>IF(BA69="","",VLOOKUP(BA69,'シフト記号表（従来型・ユニット型共通）'!$C$6:$L$47,10,FALSE))</f>
        <v/>
      </c>
      <c r="BB70" s="160" t="str">
        <f>IF(BB69="","",VLOOKUP(BB69,'シフト記号表（従来型・ユニット型共通）'!$C$6:$L$47,10,FALSE))</f>
        <v/>
      </c>
      <c r="BC70" s="158" t="str">
        <f>IF(BC69="","",VLOOKUP(BC69,'シフト記号表（従来型・ユニット型共通）'!$C$6:$L$47,10,FALSE))</f>
        <v/>
      </c>
      <c r="BD70" s="159" t="str">
        <f>IF(BD69="","",VLOOKUP(BD69,'シフト記号表（従来型・ユニット型共通）'!$C$6:$L$47,10,FALSE))</f>
        <v/>
      </c>
      <c r="BE70" s="159" t="str">
        <f>IF(BE69="","",VLOOKUP(BE69,'シフト記号表（従来型・ユニット型共通）'!$C$6:$L$47,10,FALSE))</f>
        <v/>
      </c>
      <c r="BF70" s="1047">
        <f>IF($BI$3="４週",SUM(AA70:BB70),IF($BI$3="暦月",SUM(AA70:BE70),""))</f>
        <v>0</v>
      </c>
      <c r="BG70" s="1048"/>
      <c r="BH70" s="1049">
        <f>IF($BI$3="４週",BF70/4,IF($BI$3="暦月",(BF70/($BI$8/7)),""))</f>
        <v>0</v>
      </c>
      <c r="BI70" s="1048"/>
      <c r="BJ70" s="1044"/>
      <c r="BK70" s="1045"/>
      <c r="BL70" s="1045"/>
      <c r="BM70" s="1045"/>
      <c r="BN70" s="1046"/>
    </row>
    <row r="71" spans="2:66" ht="20.25" customHeight="1" x14ac:dyDescent="0.15">
      <c r="B71" s="1007">
        <f>B69+1</f>
        <v>28</v>
      </c>
      <c r="C71" s="1009"/>
      <c r="D71" s="1011"/>
      <c r="E71" s="1012"/>
      <c r="F71" s="1013"/>
      <c r="G71" s="1017"/>
      <c r="H71" s="1018"/>
      <c r="I71" s="153"/>
      <c r="J71" s="154"/>
      <c r="K71" s="153"/>
      <c r="L71" s="154"/>
      <c r="M71" s="1021"/>
      <c r="N71" s="1022"/>
      <c r="O71" s="1025"/>
      <c r="P71" s="1026"/>
      <c r="Q71" s="1026"/>
      <c r="R71" s="1018"/>
      <c r="S71" s="986"/>
      <c r="T71" s="987"/>
      <c r="U71" s="987"/>
      <c r="V71" s="987"/>
      <c r="W71" s="988"/>
      <c r="X71" s="173" t="s">
        <v>192</v>
      </c>
      <c r="Z71" s="174"/>
      <c r="AA71" s="166"/>
      <c r="AB71" s="167"/>
      <c r="AC71" s="167"/>
      <c r="AD71" s="167"/>
      <c r="AE71" s="167"/>
      <c r="AF71" s="167"/>
      <c r="AG71" s="168"/>
      <c r="AH71" s="166"/>
      <c r="AI71" s="167"/>
      <c r="AJ71" s="167"/>
      <c r="AK71" s="167"/>
      <c r="AL71" s="167"/>
      <c r="AM71" s="167"/>
      <c r="AN71" s="168"/>
      <c r="AO71" s="166"/>
      <c r="AP71" s="167"/>
      <c r="AQ71" s="167"/>
      <c r="AR71" s="167"/>
      <c r="AS71" s="167"/>
      <c r="AT71" s="167"/>
      <c r="AU71" s="168"/>
      <c r="AV71" s="166"/>
      <c r="AW71" s="167"/>
      <c r="AX71" s="167"/>
      <c r="AY71" s="167"/>
      <c r="AZ71" s="167"/>
      <c r="BA71" s="167"/>
      <c r="BB71" s="168"/>
      <c r="BC71" s="166"/>
      <c r="BD71" s="167"/>
      <c r="BE71" s="169"/>
      <c r="BF71" s="992"/>
      <c r="BG71" s="993"/>
      <c r="BH71" s="994"/>
      <c r="BI71" s="995"/>
      <c r="BJ71" s="996"/>
      <c r="BK71" s="997"/>
      <c r="BL71" s="997"/>
      <c r="BM71" s="997"/>
      <c r="BN71" s="998"/>
    </row>
    <row r="72" spans="2:66" ht="20.25" customHeight="1" x14ac:dyDescent="0.15">
      <c r="B72" s="1035"/>
      <c r="C72" s="1036"/>
      <c r="D72" s="1037"/>
      <c r="E72" s="1012"/>
      <c r="F72" s="1013"/>
      <c r="G72" s="1050"/>
      <c r="H72" s="1051"/>
      <c r="I72" s="153"/>
      <c r="J72" s="154">
        <f>G71</f>
        <v>0</v>
      </c>
      <c r="K72" s="153"/>
      <c r="L72" s="154">
        <f>M71</f>
        <v>0</v>
      </c>
      <c r="M72" s="1052"/>
      <c r="N72" s="1053"/>
      <c r="O72" s="1054"/>
      <c r="P72" s="1055"/>
      <c r="Q72" s="1055"/>
      <c r="R72" s="1051"/>
      <c r="S72" s="986"/>
      <c r="T72" s="987"/>
      <c r="U72" s="987"/>
      <c r="V72" s="987"/>
      <c r="W72" s="988"/>
      <c r="X72" s="170" t="s">
        <v>195</v>
      </c>
      <c r="Y72" s="171"/>
      <c r="Z72" s="172"/>
      <c r="AA72" s="158" t="str">
        <f>IF(AA71="","",VLOOKUP(AA71,'シフト記号表（従来型・ユニット型共通）'!$C$6:$L$47,10,FALSE))</f>
        <v/>
      </c>
      <c r="AB72" s="159" t="str">
        <f>IF(AB71="","",VLOOKUP(AB71,'シフト記号表（従来型・ユニット型共通）'!$C$6:$L$47,10,FALSE))</f>
        <v/>
      </c>
      <c r="AC72" s="159" t="str">
        <f>IF(AC71="","",VLOOKUP(AC71,'シフト記号表（従来型・ユニット型共通）'!$C$6:$L$47,10,FALSE))</f>
        <v/>
      </c>
      <c r="AD72" s="159" t="str">
        <f>IF(AD71="","",VLOOKUP(AD71,'シフト記号表（従来型・ユニット型共通）'!$C$6:$L$47,10,FALSE))</f>
        <v/>
      </c>
      <c r="AE72" s="159" t="str">
        <f>IF(AE71="","",VLOOKUP(AE71,'シフト記号表（従来型・ユニット型共通）'!$C$6:$L$47,10,FALSE))</f>
        <v/>
      </c>
      <c r="AF72" s="159" t="str">
        <f>IF(AF71="","",VLOOKUP(AF71,'シフト記号表（従来型・ユニット型共通）'!$C$6:$L$47,10,FALSE))</f>
        <v/>
      </c>
      <c r="AG72" s="160" t="str">
        <f>IF(AG71="","",VLOOKUP(AG71,'シフト記号表（従来型・ユニット型共通）'!$C$6:$L$47,10,FALSE))</f>
        <v/>
      </c>
      <c r="AH72" s="158" t="str">
        <f>IF(AH71="","",VLOOKUP(AH71,'シフト記号表（従来型・ユニット型共通）'!$C$6:$L$47,10,FALSE))</f>
        <v/>
      </c>
      <c r="AI72" s="159" t="str">
        <f>IF(AI71="","",VLOOKUP(AI71,'シフト記号表（従来型・ユニット型共通）'!$C$6:$L$47,10,FALSE))</f>
        <v/>
      </c>
      <c r="AJ72" s="159" t="str">
        <f>IF(AJ71="","",VLOOKUP(AJ71,'シフト記号表（従来型・ユニット型共通）'!$C$6:$L$47,10,FALSE))</f>
        <v/>
      </c>
      <c r="AK72" s="159" t="str">
        <f>IF(AK71="","",VLOOKUP(AK71,'シフト記号表（従来型・ユニット型共通）'!$C$6:$L$47,10,FALSE))</f>
        <v/>
      </c>
      <c r="AL72" s="159" t="str">
        <f>IF(AL71="","",VLOOKUP(AL71,'シフト記号表（従来型・ユニット型共通）'!$C$6:$L$47,10,FALSE))</f>
        <v/>
      </c>
      <c r="AM72" s="159" t="str">
        <f>IF(AM71="","",VLOOKUP(AM71,'シフト記号表（従来型・ユニット型共通）'!$C$6:$L$47,10,FALSE))</f>
        <v/>
      </c>
      <c r="AN72" s="160" t="str">
        <f>IF(AN71="","",VLOOKUP(AN71,'シフト記号表（従来型・ユニット型共通）'!$C$6:$L$47,10,FALSE))</f>
        <v/>
      </c>
      <c r="AO72" s="158" t="str">
        <f>IF(AO71="","",VLOOKUP(AO71,'シフト記号表（従来型・ユニット型共通）'!$C$6:$L$47,10,FALSE))</f>
        <v/>
      </c>
      <c r="AP72" s="159" t="str">
        <f>IF(AP71="","",VLOOKUP(AP71,'シフト記号表（従来型・ユニット型共通）'!$C$6:$L$47,10,FALSE))</f>
        <v/>
      </c>
      <c r="AQ72" s="159" t="str">
        <f>IF(AQ71="","",VLOOKUP(AQ71,'シフト記号表（従来型・ユニット型共通）'!$C$6:$L$47,10,FALSE))</f>
        <v/>
      </c>
      <c r="AR72" s="159" t="str">
        <f>IF(AR71="","",VLOOKUP(AR71,'シフト記号表（従来型・ユニット型共通）'!$C$6:$L$47,10,FALSE))</f>
        <v/>
      </c>
      <c r="AS72" s="159" t="str">
        <f>IF(AS71="","",VLOOKUP(AS71,'シフト記号表（従来型・ユニット型共通）'!$C$6:$L$47,10,FALSE))</f>
        <v/>
      </c>
      <c r="AT72" s="159" t="str">
        <f>IF(AT71="","",VLOOKUP(AT71,'シフト記号表（従来型・ユニット型共通）'!$C$6:$L$47,10,FALSE))</f>
        <v/>
      </c>
      <c r="AU72" s="160" t="str">
        <f>IF(AU71="","",VLOOKUP(AU71,'シフト記号表（従来型・ユニット型共通）'!$C$6:$L$47,10,FALSE))</f>
        <v/>
      </c>
      <c r="AV72" s="158" t="str">
        <f>IF(AV71="","",VLOOKUP(AV71,'シフト記号表（従来型・ユニット型共通）'!$C$6:$L$47,10,FALSE))</f>
        <v/>
      </c>
      <c r="AW72" s="159" t="str">
        <f>IF(AW71="","",VLOOKUP(AW71,'シフト記号表（従来型・ユニット型共通）'!$C$6:$L$47,10,FALSE))</f>
        <v/>
      </c>
      <c r="AX72" s="159" t="str">
        <f>IF(AX71="","",VLOOKUP(AX71,'シフト記号表（従来型・ユニット型共通）'!$C$6:$L$47,10,FALSE))</f>
        <v/>
      </c>
      <c r="AY72" s="159" t="str">
        <f>IF(AY71="","",VLOOKUP(AY71,'シフト記号表（従来型・ユニット型共通）'!$C$6:$L$47,10,FALSE))</f>
        <v/>
      </c>
      <c r="AZ72" s="159" t="str">
        <f>IF(AZ71="","",VLOOKUP(AZ71,'シフト記号表（従来型・ユニット型共通）'!$C$6:$L$47,10,FALSE))</f>
        <v/>
      </c>
      <c r="BA72" s="159" t="str">
        <f>IF(BA71="","",VLOOKUP(BA71,'シフト記号表（従来型・ユニット型共通）'!$C$6:$L$47,10,FALSE))</f>
        <v/>
      </c>
      <c r="BB72" s="160" t="str">
        <f>IF(BB71="","",VLOOKUP(BB71,'シフト記号表（従来型・ユニット型共通）'!$C$6:$L$47,10,FALSE))</f>
        <v/>
      </c>
      <c r="BC72" s="158" t="str">
        <f>IF(BC71="","",VLOOKUP(BC71,'シフト記号表（従来型・ユニット型共通）'!$C$6:$L$47,10,FALSE))</f>
        <v/>
      </c>
      <c r="BD72" s="159" t="str">
        <f>IF(BD71="","",VLOOKUP(BD71,'シフト記号表（従来型・ユニット型共通）'!$C$6:$L$47,10,FALSE))</f>
        <v/>
      </c>
      <c r="BE72" s="159" t="str">
        <f>IF(BE71="","",VLOOKUP(BE71,'シフト記号表（従来型・ユニット型共通）'!$C$6:$L$47,10,FALSE))</f>
        <v/>
      </c>
      <c r="BF72" s="1047">
        <f>IF($BI$3="４週",SUM(AA72:BB72),IF($BI$3="暦月",SUM(AA72:BE72),""))</f>
        <v>0</v>
      </c>
      <c r="BG72" s="1048"/>
      <c r="BH72" s="1049">
        <f>IF($BI$3="４週",BF72/4,IF($BI$3="暦月",(BF72/($BI$8/7)),""))</f>
        <v>0</v>
      </c>
      <c r="BI72" s="1048"/>
      <c r="BJ72" s="1044"/>
      <c r="BK72" s="1045"/>
      <c r="BL72" s="1045"/>
      <c r="BM72" s="1045"/>
      <c r="BN72" s="1046"/>
    </row>
    <row r="73" spans="2:66" ht="20.25" customHeight="1" x14ac:dyDescent="0.15">
      <c r="B73" s="1007">
        <f>B71+1</f>
        <v>29</v>
      </c>
      <c r="C73" s="1009"/>
      <c r="D73" s="1011"/>
      <c r="E73" s="1012"/>
      <c r="F73" s="1013"/>
      <c r="G73" s="1017"/>
      <c r="H73" s="1018"/>
      <c r="I73" s="153"/>
      <c r="J73" s="154"/>
      <c r="K73" s="153"/>
      <c r="L73" s="154"/>
      <c r="M73" s="1021"/>
      <c r="N73" s="1022"/>
      <c r="O73" s="1025"/>
      <c r="P73" s="1026"/>
      <c r="Q73" s="1026"/>
      <c r="R73" s="1018"/>
      <c r="S73" s="986"/>
      <c r="T73" s="987"/>
      <c r="U73" s="987"/>
      <c r="V73" s="987"/>
      <c r="W73" s="988"/>
      <c r="X73" s="173" t="s">
        <v>192</v>
      </c>
      <c r="Z73" s="174"/>
      <c r="AA73" s="166"/>
      <c r="AB73" s="167"/>
      <c r="AC73" s="167"/>
      <c r="AD73" s="167"/>
      <c r="AE73" s="167"/>
      <c r="AF73" s="167"/>
      <c r="AG73" s="168"/>
      <c r="AH73" s="166"/>
      <c r="AI73" s="167"/>
      <c r="AJ73" s="167"/>
      <c r="AK73" s="167"/>
      <c r="AL73" s="167"/>
      <c r="AM73" s="167"/>
      <c r="AN73" s="168"/>
      <c r="AO73" s="166"/>
      <c r="AP73" s="167"/>
      <c r="AQ73" s="167"/>
      <c r="AR73" s="167"/>
      <c r="AS73" s="167"/>
      <c r="AT73" s="167"/>
      <c r="AU73" s="168"/>
      <c r="AV73" s="166"/>
      <c r="AW73" s="167"/>
      <c r="AX73" s="167"/>
      <c r="AY73" s="167"/>
      <c r="AZ73" s="167"/>
      <c r="BA73" s="167"/>
      <c r="BB73" s="168"/>
      <c r="BC73" s="166"/>
      <c r="BD73" s="167"/>
      <c r="BE73" s="169"/>
      <c r="BF73" s="992"/>
      <c r="BG73" s="993"/>
      <c r="BH73" s="994"/>
      <c r="BI73" s="995"/>
      <c r="BJ73" s="996"/>
      <c r="BK73" s="997"/>
      <c r="BL73" s="997"/>
      <c r="BM73" s="997"/>
      <c r="BN73" s="998"/>
    </row>
    <row r="74" spans="2:66" ht="20.25" customHeight="1" x14ac:dyDescent="0.15">
      <c r="B74" s="1035"/>
      <c r="C74" s="1036"/>
      <c r="D74" s="1037"/>
      <c r="E74" s="1012"/>
      <c r="F74" s="1013"/>
      <c r="G74" s="1038"/>
      <c r="H74" s="1039"/>
      <c r="I74" s="175"/>
      <c r="J74" s="176">
        <f>G73</f>
        <v>0</v>
      </c>
      <c r="K74" s="175"/>
      <c r="L74" s="176">
        <f>M73</f>
        <v>0</v>
      </c>
      <c r="M74" s="1040"/>
      <c r="N74" s="1041"/>
      <c r="O74" s="1042"/>
      <c r="P74" s="1043"/>
      <c r="Q74" s="1043"/>
      <c r="R74" s="1039"/>
      <c r="S74" s="986"/>
      <c r="T74" s="987"/>
      <c r="U74" s="987"/>
      <c r="V74" s="987"/>
      <c r="W74" s="988"/>
      <c r="X74" s="170" t="s">
        <v>195</v>
      </c>
      <c r="Y74" s="171"/>
      <c r="Z74" s="172"/>
      <c r="AA74" s="158" t="str">
        <f>IF(AA73="","",VLOOKUP(AA73,'シフト記号表（従来型・ユニット型共通）'!$C$6:$L$47,10,FALSE))</f>
        <v/>
      </c>
      <c r="AB74" s="159" t="str">
        <f>IF(AB73="","",VLOOKUP(AB73,'シフト記号表（従来型・ユニット型共通）'!$C$6:$L$47,10,FALSE))</f>
        <v/>
      </c>
      <c r="AC74" s="159" t="str">
        <f>IF(AC73="","",VLOOKUP(AC73,'シフト記号表（従来型・ユニット型共通）'!$C$6:$L$47,10,FALSE))</f>
        <v/>
      </c>
      <c r="AD74" s="159" t="str">
        <f>IF(AD73="","",VLOOKUP(AD73,'シフト記号表（従来型・ユニット型共通）'!$C$6:$L$47,10,FALSE))</f>
        <v/>
      </c>
      <c r="AE74" s="159" t="str">
        <f>IF(AE73="","",VLOOKUP(AE73,'シフト記号表（従来型・ユニット型共通）'!$C$6:$L$47,10,FALSE))</f>
        <v/>
      </c>
      <c r="AF74" s="159" t="str">
        <f>IF(AF73="","",VLOOKUP(AF73,'シフト記号表（従来型・ユニット型共通）'!$C$6:$L$47,10,FALSE))</f>
        <v/>
      </c>
      <c r="AG74" s="160" t="str">
        <f>IF(AG73="","",VLOOKUP(AG73,'シフト記号表（従来型・ユニット型共通）'!$C$6:$L$47,10,FALSE))</f>
        <v/>
      </c>
      <c r="AH74" s="158" t="str">
        <f>IF(AH73="","",VLOOKUP(AH73,'シフト記号表（従来型・ユニット型共通）'!$C$6:$L$47,10,FALSE))</f>
        <v/>
      </c>
      <c r="AI74" s="159" t="str">
        <f>IF(AI73="","",VLOOKUP(AI73,'シフト記号表（従来型・ユニット型共通）'!$C$6:$L$47,10,FALSE))</f>
        <v/>
      </c>
      <c r="AJ74" s="159" t="str">
        <f>IF(AJ73="","",VLOOKUP(AJ73,'シフト記号表（従来型・ユニット型共通）'!$C$6:$L$47,10,FALSE))</f>
        <v/>
      </c>
      <c r="AK74" s="159" t="str">
        <f>IF(AK73="","",VLOOKUP(AK73,'シフト記号表（従来型・ユニット型共通）'!$C$6:$L$47,10,FALSE))</f>
        <v/>
      </c>
      <c r="AL74" s="159" t="str">
        <f>IF(AL73="","",VLOOKUP(AL73,'シフト記号表（従来型・ユニット型共通）'!$C$6:$L$47,10,FALSE))</f>
        <v/>
      </c>
      <c r="AM74" s="159" t="str">
        <f>IF(AM73="","",VLOOKUP(AM73,'シフト記号表（従来型・ユニット型共通）'!$C$6:$L$47,10,FALSE))</f>
        <v/>
      </c>
      <c r="AN74" s="160" t="str">
        <f>IF(AN73="","",VLOOKUP(AN73,'シフト記号表（従来型・ユニット型共通）'!$C$6:$L$47,10,FALSE))</f>
        <v/>
      </c>
      <c r="AO74" s="158" t="str">
        <f>IF(AO73="","",VLOOKUP(AO73,'シフト記号表（従来型・ユニット型共通）'!$C$6:$L$47,10,FALSE))</f>
        <v/>
      </c>
      <c r="AP74" s="159" t="str">
        <f>IF(AP73="","",VLOOKUP(AP73,'シフト記号表（従来型・ユニット型共通）'!$C$6:$L$47,10,FALSE))</f>
        <v/>
      </c>
      <c r="AQ74" s="159" t="str">
        <f>IF(AQ73="","",VLOOKUP(AQ73,'シフト記号表（従来型・ユニット型共通）'!$C$6:$L$47,10,FALSE))</f>
        <v/>
      </c>
      <c r="AR74" s="159" t="str">
        <f>IF(AR73="","",VLOOKUP(AR73,'シフト記号表（従来型・ユニット型共通）'!$C$6:$L$47,10,FALSE))</f>
        <v/>
      </c>
      <c r="AS74" s="159" t="str">
        <f>IF(AS73="","",VLOOKUP(AS73,'シフト記号表（従来型・ユニット型共通）'!$C$6:$L$47,10,FALSE))</f>
        <v/>
      </c>
      <c r="AT74" s="159" t="str">
        <f>IF(AT73="","",VLOOKUP(AT73,'シフト記号表（従来型・ユニット型共通）'!$C$6:$L$47,10,FALSE))</f>
        <v/>
      </c>
      <c r="AU74" s="160" t="str">
        <f>IF(AU73="","",VLOOKUP(AU73,'シフト記号表（従来型・ユニット型共通）'!$C$6:$L$47,10,FALSE))</f>
        <v/>
      </c>
      <c r="AV74" s="158" t="str">
        <f>IF(AV73="","",VLOOKUP(AV73,'シフト記号表（従来型・ユニット型共通）'!$C$6:$L$47,10,FALSE))</f>
        <v/>
      </c>
      <c r="AW74" s="159" t="str">
        <f>IF(AW73="","",VLOOKUP(AW73,'シフト記号表（従来型・ユニット型共通）'!$C$6:$L$47,10,FALSE))</f>
        <v/>
      </c>
      <c r="AX74" s="159" t="str">
        <f>IF(AX73="","",VLOOKUP(AX73,'シフト記号表（従来型・ユニット型共通）'!$C$6:$L$47,10,FALSE))</f>
        <v/>
      </c>
      <c r="AY74" s="159" t="str">
        <f>IF(AY73="","",VLOOKUP(AY73,'シフト記号表（従来型・ユニット型共通）'!$C$6:$L$47,10,FALSE))</f>
        <v/>
      </c>
      <c r="AZ74" s="159" t="str">
        <f>IF(AZ73="","",VLOOKUP(AZ73,'シフト記号表（従来型・ユニット型共通）'!$C$6:$L$47,10,FALSE))</f>
        <v/>
      </c>
      <c r="BA74" s="159" t="str">
        <f>IF(BA73="","",VLOOKUP(BA73,'シフト記号表（従来型・ユニット型共通）'!$C$6:$L$47,10,FALSE))</f>
        <v/>
      </c>
      <c r="BB74" s="160" t="str">
        <f>IF(BB73="","",VLOOKUP(BB73,'シフト記号表（従来型・ユニット型共通）'!$C$6:$L$47,10,FALSE))</f>
        <v/>
      </c>
      <c r="BC74" s="158" t="str">
        <f>IF(BC73="","",VLOOKUP(BC73,'シフト記号表（従来型・ユニット型共通）'!$C$6:$L$47,10,FALSE))</f>
        <v/>
      </c>
      <c r="BD74" s="159" t="str">
        <f>IF(BD73="","",VLOOKUP(BD73,'シフト記号表（従来型・ユニット型共通）'!$C$6:$L$47,10,FALSE))</f>
        <v/>
      </c>
      <c r="BE74" s="159" t="str">
        <f>IF(BE73="","",VLOOKUP(BE73,'シフト記号表（従来型・ユニット型共通）'!$C$6:$L$47,10,FALSE))</f>
        <v/>
      </c>
      <c r="BF74" s="1032">
        <f>IF($BI$3="４週",SUM(AA74:BB74),IF($BI$3="暦月",SUM(AA74:BE74),""))</f>
        <v>0</v>
      </c>
      <c r="BG74" s="1033"/>
      <c r="BH74" s="1034">
        <f>IF($BI$3="４週",BF74/4,IF($BI$3="暦月",(BF74/($BI$8/7)),""))</f>
        <v>0</v>
      </c>
      <c r="BI74" s="1033"/>
      <c r="BJ74" s="1029"/>
      <c r="BK74" s="1030"/>
      <c r="BL74" s="1030"/>
      <c r="BM74" s="1030"/>
      <c r="BN74" s="1031"/>
    </row>
    <row r="75" spans="2:66" ht="20.25" customHeight="1" x14ac:dyDescent="0.15">
      <c r="B75" s="1007">
        <f>B73+1</f>
        <v>30</v>
      </c>
      <c r="C75" s="1009"/>
      <c r="D75" s="1011"/>
      <c r="E75" s="1012"/>
      <c r="F75" s="1013"/>
      <c r="G75" s="1017"/>
      <c r="H75" s="1018"/>
      <c r="I75" s="153"/>
      <c r="J75" s="154"/>
      <c r="K75" s="153"/>
      <c r="L75" s="154"/>
      <c r="M75" s="1021"/>
      <c r="N75" s="1022"/>
      <c r="O75" s="1025"/>
      <c r="P75" s="1026"/>
      <c r="Q75" s="1026"/>
      <c r="R75" s="1018"/>
      <c r="S75" s="986"/>
      <c r="T75" s="987"/>
      <c r="U75" s="987"/>
      <c r="V75" s="987"/>
      <c r="W75" s="988"/>
      <c r="X75" s="173" t="s">
        <v>192</v>
      </c>
      <c r="Z75" s="174"/>
      <c r="AA75" s="166"/>
      <c r="AB75" s="167"/>
      <c r="AC75" s="167"/>
      <c r="AD75" s="167"/>
      <c r="AE75" s="167"/>
      <c r="AF75" s="167"/>
      <c r="AG75" s="168"/>
      <c r="AH75" s="166"/>
      <c r="AI75" s="167"/>
      <c r="AJ75" s="167"/>
      <c r="AK75" s="167"/>
      <c r="AL75" s="167"/>
      <c r="AM75" s="167"/>
      <c r="AN75" s="168"/>
      <c r="AO75" s="166"/>
      <c r="AP75" s="167"/>
      <c r="AQ75" s="167"/>
      <c r="AR75" s="167"/>
      <c r="AS75" s="167"/>
      <c r="AT75" s="167"/>
      <c r="AU75" s="168"/>
      <c r="AV75" s="166"/>
      <c r="AW75" s="167"/>
      <c r="AX75" s="167"/>
      <c r="AY75" s="167"/>
      <c r="AZ75" s="167"/>
      <c r="BA75" s="167"/>
      <c r="BB75" s="168"/>
      <c r="BC75" s="166"/>
      <c r="BD75" s="167"/>
      <c r="BE75" s="169"/>
      <c r="BF75" s="992"/>
      <c r="BG75" s="993"/>
      <c r="BH75" s="994"/>
      <c r="BI75" s="995"/>
      <c r="BJ75" s="996"/>
      <c r="BK75" s="997"/>
      <c r="BL75" s="997"/>
      <c r="BM75" s="997"/>
      <c r="BN75" s="998"/>
    </row>
    <row r="76" spans="2:66" ht="20.25" customHeight="1" x14ac:dyDescent="0.15">
      <c r="B76" s="1035"/>
      <c r="C76" s="1036"/>
      <c r="D76" s="1037"/>
      <c r="E76" s="1012"/>
      <c r="F76" s="1013"/>
      <c r="G76" s="1038"/>
      <c r="H76" s="1039"/>
      <c r="I76" s="175"/>
      <c r="J76" s="176">
        <f>G75</f>
        <v>0</v>
      </c>
      <c r="K76" s="175"/>
      <c r="L76" s="176">
        <f>M75</f>
        <v>0</v>
      </c>
      <c r="M76" s="1040"/>
      <c r="N76" s="1041"/>
      <c r="O76" s="1042"/>
      <c r="P76" s="1043"/>
      <c r="Q76" s="1043"/>
      <c r="R76" s="1039"/>
      <c r="S76" s="986"/>
      <c r="T76" s="987"/>
      <c r="U76" s="987"/>
      <c r="V76" s="987"/>
      <c r="W76" s="988"/>
      <c r="X76" s="170" t="s">
        <v>195</v>
      </c>
      <c r="Y76" s="171"/>
      <c r="Z76" s="172"/>
      <c r="AA76" s="158" t="str">
        <f>IF(AA75="","",VLOOKUP(AA75,'シフト記号表（従来型・ユニット型共通）'!$C$6:$L$47,10,FALSE))</f>
        <v/>
      </c>
      <c r="AB76" s="159" t="str">
        <f>IF(AB75="","",VLOOKUP(AB75,'シフト記号表（従来型・ユニット型共通）'!$C$6:$L$47,10,FALSE))</f>
        <v/>
      </c>
      <c r="AC76" s="159" t="str">
        <f>IF(AC75="","",VLOOKUP(AC75,'シフト記号表（従来型・ユニット型共通）'!$C$6:$L$47,10,FALSE))</f>
        <v/>
      </c>
      <c r="AD76" s="159" t="str">
        <f>IF(AD75="","",VLOOKUP(AD75,'シフト記号表（従来型・ユニット型共通）'!$C$6:$L$47,10,FALSE))</f>
        <v/>
      </c>
      <c r="AE76" s="159" t="str">
        <f>IF(AE75="","",VLOOKUP(AE75,'シフト記号表（従来型・ユニット型共通）'!$C$6:$L$47,10,FALSE))</f>
        <v/>
      </c>
      <c r="AF76" s="159" t="str">
        <f>IF(AF75="","",VLOOKUP(AF75,'シフト記号表（従来型・ユニット型共通）'!$C$6:$L$47,10,FALSE))</f>
        <v/>
      </c>
      <c r="AG76" s="160" t="str">
        <f>IF(AG75="","",VLOOKUP(AG75,'シフト記号表（従来型・ユニット型共通）'!$C$6:$L$47,10,FALSE))</f>
        <v/>
      </c>
      <c r="AH76" s="158" t="str">
        <f>IF(AH75="","",VLOOKUP(AH75,'シフト記号表（従来型・ユニット型共通）'!$C$6:$L$47,10,FALSE))</f>
        <v/>
      </c>
      <c r="AI76" s="159" t="str">
        <f>IF(AI75="","",VLOOKUP(AI75,'シフト記号表（従来型・ユニット型共通）'!$C$6:$L$47,10,FALSE))</f>
        <v/>
      </c>
      <c r="AJ76" s="159" t="str">
        <f>IF(AJ75="","",VLOOKUP(AJ75,'シフト記号表（従来型・ユニット型共通）'!$C$6:$L$47,10,FALSE))</f>
        <v/>
      </c>
      <c r="AK76" s="159" t="str">
        <f>IF(AK75="","",VLOOKUP(AK75,'シフト記号表（従来型・ユニット型共通）'!$C$6:$L$47,10,FALSE))</f>
        <v/>
      </c>
      <c r="AL76" s="159" t="str">
        <f>IF(AL75="","",VLOOKUP(AL75,'シフト記号表（従来型・ユニット型共通）'!$C$6:$L$47,10,FALSE))</f>
        <v/>
      </c>
      <c r="AM76" s="159" t="str">
        <f>IF(AM75="","",VLOOKUP(AM75,'シフト記号表（従来型・ユニット型共通）'!$C$6:$L$47,10,FALSE))</f>
        <v/>
      </c>
      <c r="AN76" s="160" t="str">
        <f>IF(AN75="","",VLOOKUP(AN75,'シフト記号表（従来型・ユニット型共通）'!$C$6:$L$47,10,FALSE))</f>
        <v/>
      </c>
      <c r="AO76" s="158" t="str">
        <f>IF(AO75="","",VLOOKUP(AO75,'シフト記号表（従来型・ユニット型共通）'!$C$6:$L$47,10,FALSE))</f>
        <v/>
      </c>
      <c r="AP76" s="159" t="str">
        <f>IF(AP75="","",VLOOKUP(AP75,'シフト記号表（従来型・ユニット型共通）'!$C$6:$L$47,10,FALSE))</f>
        <v/>
      </c>
      <c r="AQ76" s="159" t="str">
        <f>IF(AQ75="","",VLOOKUP(AQ75,'シフト記号表（従来型・ユニット型共通）'!$C$6:$L$47,10,FALSE))</f>
        <v/>
      </c>
      <c r="AR76" s="159" t="str">
        <f>IF(AR75="","",VLOOKUP(AR75,'シフト記号表（従来型・ユニット型共通）'!$C$6:$L$47,10,FALSE))</f>
        <v/>
      </c>
      <c r="AS76" s="159" t="str">
        <f>IF(AS75="","",VLOOKUP(AS75,'シフト記号表（従来型・ユニット型共通）'!$C$6:$L$47,10,FALSE))</f>
        <v/>
      </c>
      <c r="AT76" s="159" t="str">
        <f>IF(AT75="","",VLOOKUP(AT75,'シフト記号表（従来型・ユニット型共通）'!$C$6:$L$47,10,FALSE))</f>
        <v/>
      </c>
      <c r="AU76" s="160" t="str">
        <f>IF(AU75="","",VLOOKUP(AU75,'シフト記号表（従来型・ユニット型共通）'!$C$6:$L$47,10,FALSE))</f>
        <v/>
      </c>
      <c r="AV76" s="158" t="str">
        <f>IF(AV75="","",VLOOKUP(AV75,'シフト記号表（従来型・ユニット型共通）'!$C$6:$L$47,10,FALSE))</f>
        <v/>
      </c>
      <c r="AW76" s="159" t="str">
        <f>IF(AW75="","",VLOOKUP(AW75,'シフト記号表（従来型・ユニット型共通）'!$C$6:$L$47,10,FALSE))</f>
        <v/>
      </c>
      <c r="AX76" s="159" t="str">
        <f>IF(AX75="","",VLOOKUP(AX75,'シフト記号表（従来型・ユニット型共通）'!$C$6:$L$47,10,FALSE))</f>
        <v/>
      </c>
      <c r="AY76" s="159" t="str">
        <f>IF(AY75="","",VLOOKUP(AY75,'シフト記号表（従来型・ユニット型共通）'!$C$6:$L$47,10,FALSE))</f>
        <v/>
      </c>
      <c r="AZ76" s="159" t="str">
        <f>IF(AZ75="","",VLOOKUP(AZ75,'シフト記号表（従来型・ユニット型共通）'!$C$6:$L$47,10,FALSE))</f>
        <v/>
      </c>
      <c r="BA76" s="159" t="str">
        <f>IF(BA75="","",VLOOKUP(BA75,'シフト記号表（従来型・ユニット型共通）'!$C$6:$L$47,10,FALSE))</f>
        <v/>
      </c>
      <c r="BB76" s="160" t="str">
        <f>IF(BB75="","",VLOOKUP(BB75,'シフト記号表（従来型・ユニット型共通）'!$C$6:$L$47,10,FALSE))</f>
        <v/>
      </c>
      <c r="BC76" s="158" t="str">
        <f>IF(BC75="","",VLOOKUP(BC75,'シフト記号表（従来型・ユニット型共通）'!$C$6:$L$47,10,FALSE))</f>
        <v/>
      </c>
      <c r="BD76" s="159" t="str">
        <f>IF(BD75="","",VLOOKUP(BD75,'シフト記号表（従来型・ユニット型共通）'!$C$6:$L$47,10,FALSE))</f>
        <v/>
      </c>
      <c r="BE76" s="159" t="str">
        <f>IF(BE75="","",VLOOKUP(BE75,'シフト記号表（従来型・ユニット型共通）'!$C$6:$L$47,10,FALSE))</f>
        <v/>
      </c>
      <c r="BF76" s="1032">
        <f>IF($BI$3="４週",SUM(AA76:BB76),IF($BI$3="暦月",SUM(AA76:BE76),""))</f>
        <v>0</v>
      </c>
      <c r="BG76" s="1033"/>
      <c r="BH76" s="1034">
        <f>IF($BI$3="４週",BF76/4,IF($BI$3="暦月",(BF76/($BI$8/7)),""))</f>
        <v>0</v>
      </c>
      <c r="BI76" s="1033"/>
      <c r="BJ76" s="1029"/>
      <c r="BK76" s="1030"/>
      <c r="BL76" s="1030"/>
      <c r="BM76" s="1030"/>
      <c r="BN76" s="1031"/>
    </row>
    <row r="77" spans="2:66" ht="20.25" customHeight="1" x14ac:dyDescent="0.15">
      <c r="B77" s="1007">
        <f>B75+1</f>
        <v>31</v>
      </c>
      <c r="C77" s="1009"/>
      <c r="D77" s="1011"/>
      <c r="E77" s="1012"/>
      <c r="F77" s="1013"/>
      <c r="G77" s="1017"/>
      <c r="H77" s="1018"/>
      <c r="I77" s="153"/>
      <c r="J77" s="154"/>
      <c r="K77" s="153"/>
      <c r="L77" s="154"/>
      <c r="M77" s="1021"/>
      <c r="N77" s="1022"/>
      <c r="O77" s="1025"/>
      <c r="P77" s="1026"/>
      <c r="Q77" s="1026"/>
      <c r="R77" s="1018"/>
      <c r="S77" s="986"/>
      <c r="T77" s="987"/>
      <c r="U77" s="987"/>
      <c r="V77" s="987"/>
      <c r="W77" s="988"/>
      <c r="X77" s="173" t="s">
        <v>192</v>
      </c>
      <c r="Z77" s="174"/>
      <c r="AA77" s="166"/>
      <c r="AB77" s="167"/>
      <c r="AC77" s="167"/>
      <c r="AD77" s="167"/>
      <c r="AE77" s="167"/>
      <c r="AF77" s="167"/>
      <c r="AG77" s="168"/>
      <c r="AH77" s="166"/>
      <c r="AI77" s="167"/>
      <c r="AJ77" s="167"/>
      <c r="AK77" s="167"/>
      <c r="AL77" s="167"/>
      <c r="AM77" s="167"/>
      <c r="AN77" s="168"/>
      <c r="AO77" s="166"/>
      <c r="AP77" s="167"/>
      <c r="AQ77" s="167"/>
      <c r="AR77" s="167"/>
      <c r="AS77" s="167"/>
      <c r="AT77" s="167"/>
      <c r="AU77" s="168"/>
      <c r="AV77" s="166"/>
      <c r="AW77" s="167"/>
      <c r="AX77" s="167"/>
      <c r="AY77" s="167"/>
      <c r="AZ77" s="167"/>
      <c r="BA77" s="167"/>
      <c r="BB77" s="168"/>
      <c r="BC77" s="166"/>
      <c r="BD77" s="167"/>
      <c r="BE77" s="169"/>
      <c r="BF77" s="992"/>
      <c r="BG77" s="993"/>
      <c r="BH77" s="994"/>
      <c r="BI77" s="995"/>
      <c r="BJ77" s="996"/>
      <c r="BK77" s="997"/>
      <c r="BL77" s="997"/>
      <c r="BM77" s="997"/>
      <c r="BN77" s="998"/>
    </row>
    <row r="78" spans="2:66" ht="20.25" customHeight="1" x14ac:dyDescent="0.15">
      <c r="B78" s="1035"/>
      <c r="C78" s="1036"/>
      <c r="D78" s="1037"/>
      <c r="E78" s="1012"/>
      <c r="F78" s="1013"/>
      <c r="G78" s="1038"/>
      <c r="H78" s="1039"/>
      <c r="I78" s="175"/>
      <c r="J78" s="176">
        <f>G77</f>
        <v>0</v>
      </c>
      <c r="K78" s="175"/>
      <c r="L78" s="176">
        <f>M77</f>
        <v>0</v>
      </c>
      <c r="M78" s="1040"/>
      <c r="N78" s="1041"/>
      <c r="O78" s="1042"/>
      <c r="P78" s="1043"/>
      <c r="Q78" s="1043"/>
      <c r="R78" s="1039"/>
      <c r="S78" s="986"/>
      <c r="T78" s="987"/>
      <c r="U78" s="987"/>
      <c r="V78" s="987"/>
      <c r="W78" s="988"/>
      <c r="X78" s="170" t="s">
        <v>195</v>
      </c>
      <c r="Y78" s="171"/>
      <c r="Z78" s="172"/>
      <c r="AA78" s="158" t="str">
        <f>IF(AA77="","",VLOOKUP(AA77,'シフト記号表（従来型・ユニット型共通）'!$C$6:$L$47,10,FALSE))</f>
        <v/>
      </c>
      <c r="AB78" s="159" t="str">
        <f>IF(AB77="","",VLOOKUP(AB77,'シフト記号表（従来型・ユニット型共通）'!$C$6:$L$47,10,FALSE))</f>
        <v/>
      </c>
      <c r="AC78" s="159" t="str">
        <f>IF(AC77="","",VLOOKUP(AC77,'シフト記号表（従来型・ユニット型共通）'!$C$6:$L$47,10,FALSE))</f>
        <v/>
      </c>
      <c r="AD78" s="159" t="str">
        <f>IF(AD77="","",VLOOKUP(AD77,'シフト記号表（従来型・ユニット型共通）'!$C$6:$L$47,10,FALSE))</f>
        <v/>
      </c>
      <c r="AE78" s="159" t="str">
        <f>IF(AE77="","",VLOOKUP(AE77,'シフト記号表（従来型・ユニット型共通）'!$C$6:$L$47,10,FALSE))</f>
        <v/>
      </c>
      <c r="AF78" s="159" t="str">
        <f>IF(AF77="","",VLOOKUP(AF77,'シフト記号表（従来型・ユニット型共通）'!$C$6:$L$47,10,FALSE))</f>
        <v/>
      </c>
      <c r="AG78" s="160" t="str">
        <f>IF(AG77="","",VLOOKUP(AG77,'シフト記号表（従来型・ユニット型共通）'!$C$6:$L$47,10,FALSE))</f>
        <v/>
      </c>
      <c r="AH78" s="158" t="str">
        <f>IF(AH77="","",VLOOKUP(AH77,'シフト記号表（従来型・ユニット型共通）'!$C$6:$L$47,10,FALSE))</f>
        <v/>
      </c>
      <c r="AI78" s="159" t="str">
        <f>IF(AI77="","",VLOOKUP(AI77,'シフト記号表（従来型・ユニット型共通）'!$C$6:$L$47,10,FALSE))</f>
        <v/>
      </c>
      <c r="AJ78" s="159" t="str">
        <f>IF(AJ77="","",VLOOKUP(AJ77,'シフト記号表（従来型・ユニット型共通）'!$C$6:$L$47,10,FALSE))</f>
        <v/>
      </c>
      <c r="AK78" s="159" t="str">
        <f>IF(AK77="","",VLOOKUP(AK77,'シフト記号表（従来型・ユニット型共通）'!$C$6:$L$47,10,FALSE))</f>
        <v/>
      </c>
      <c r="AL78" s="159" t="str">
        <f>IF(AL77="","",VLOOKUP(AL77,'シフト記号表（従来型・ユニット型共通）'!$C$6:$L$47,10,FALSE))</f>
        <v/>
      </c>
      <c r="AM78" s="159" t="str">
        <f>IF(AM77="","",VLOOKUP(AM77,'シフト記号表（従来型・ユニット型共通）'!$C$6:$L$47,10,FALSE))</f>
        <v/>
      </c>
      <c r="AN78" s="160" t="str">
        <f>IF(AN77="","",VLOOKUP(AN77,'シフト記号表（従来型・ユニット型共通）'!$C$6:$L$47,10,FALSE))</f>
        <v/>
      </c>
      <c r="AO78" s="158" t="str">
        <f>IF(AO77="","",VLOOKUP(AO77,'シフト記号表（従来型・ユニット型共通）'!$C$6:$L$47,10,FALSE))</f>
        <v/>
      </c>
      <c r="AP78" s="159" t="str">
        <f>IF(AP77="","",VLOOKUP(AP77,'シフト記号表（従来型・ユニット型共通）'!$C$6:$L$47,10,FALSE))</f>
        <v/>
      </c>
      <c r="AQ78" s="159" t="str">
        <f>IF(AQ77="","",VLOOKUP(AQ77,'シフト記号表（従来型・ユニット型共通）'!$C$6:$L$47,10,FALSE))</f>
        <v/>
      </c>
      <c r="AR78" s="159" t="str">
        <f>IF(AR77="","",VLOOKUP(AR77,'シフト記号表（従来型・ユニット型共通）'!$C$6:$L$47,10,FALSE))</f>
        <v/>
      </c>
      <c r="AS78" s="159" t="str">
        <f>IF(AS77="","",VLOOKUP(AS77,'シフト記号表（従来型・ユニット型共通）'!$C$6:$L$47,10,FALSE))</f>
        <v/>
      </c>
      <c r="AT78" s="159" t="str">
        <f>IF(AT77="","",VLOOKUP(AT77,'シフト記号表（従来型・ユニット型共通）'!$C$6:$L$47,10,FALSE))</f>
        <v/>
      </c>
      <c r="AU78" s="160" t="str">
        <f>IF(AU77="","",VLOOKUP(AU77,'シフト記号表（従来型・ユニット型共通）'!$C$6:$L$47,10,FALSE))</f>
        <v/>
      </c>
      <c r="AV78" s="158" t="str">
        <f>IF(AV77="","",VLOOKUP(AV77,'シフト記号表（従来型・ユニット型共通）'!$C$6:$L$47,10,FALSE))</f>
        <v/>
      </c>
      <c r="AW78" s="159" t="str">
        <f>IF(AW77="","",VLOOKUP(AW77,'シフト記号表（従来型・ユニット型共通）'!$C$6:$L$47,10,FALSE))</f>
        <v/>
      </c>
      <c r="AX78" s="159" t="str">
        <f>IF(AX77="","",VLOOKUP(AX77,'シフト記号表（従来型・ユニット型共通）'!$C$6:$L$47,10,FALSE))</f>
        <v/>
      </c>
      <c r="AY78" s="159" t="str">
        <f>IF(AY77="","",VLOOKUP(AY77,'シフト記号表（従来型・ユニット型共通）'!$C$6:$L$47,10,FALSE))</f>
        <v/>
      </c>
      <c r="AZ78" s="159" t="str">
        <f>IF(AZ77="","",VLOOKUP(AZ77,'シフト記号表（従来型・ユニット型共通）'!$C$6:$L$47,10,FALSE))</f>
        <v/>
      </c>
      <c r="BA78" s="159" t="str">
        <f>IF(BA77="","",VLOOKUP(BA77,'シフト記号表（従来型・ユニット型共通）'!$C$6:$L$47,10,FALSE))</f>
        <v/>
      </c>
      <c r="BB78" s="160" t="str">
        <f>IF(BB77="","",VLOOKUP(BB77,'シフト記号表（従来型・ユニット型共通）'!$C$6:$L$47,10,FALSE))</f>
        <v/>
      </c>
      <c r="BC78" s="158" t="str">
        <f>IF(BC77="","",VLOOKUP(BC77,'シフト記号表（従来型・ユニット型共通）'!$C$6:$L$47,10,FALSE))</f>
        <v/>
      </c>
      <c r="BD78" s="159" t="str">
        <f>IF(BD77="","",VLOOKUP(BD77,'シフト記号表（従来型・ユニット型共通）'!$C$6:$L$47,10,FALSE))</f>
        <v/>
      </c>
      <c r="BE78" s="159" t="str">
        <f>IF(BE77="","",VLOOKUP(BE77,'シフト記号表（従来型・ユニット型共通）'!$C$6:$L$47,10,FALSE))</f>
        <v/>
      </c>
      <c r="BF78" s="1032">
        <f>IF($BI$3="４週",SUM(AA78:BB78),IF($BI$3="暦月",SUM(AA78:BE78),""))</f>
        <v>0</v>
      </c>
      <c r="BG78" s="1033"/>
      <c r="BH78" s="1034">
        <f>IF($BI$3="４週",BF78/4,IF($BI$3="暦月",(BF78/($BI$8/7)),""))</f>
        <v>0</v>
      </c>
      <c r="BI78" s="1033"/>
      <c r="BJ78" s="1029"/>
      <c r="BK78" s="1030"/>
      <c r="BL78" s="1030"/>
      <c r="BM78" s="1030"/>
      <c r="BN78" s="1031"/>
    </row>
    <row r="79" spans="2:66" ht="20.25" customHeight="1" x14ac:dyDescent="0.15">
      <c r="B79" s="1007">
        <f>B77+1</f>
        <v>32</v>
      </c>
      <c r="C79" s="1009"/>
      <c r="D79" s="1011"/>
      <c r="E79" s="1012"/>
      <c r="F79" s="1013"/>
      <c r="G79" s="1017"/>
      <c r="H79" s="1018"/>
      <c r="I79" s="153"/>
      <c r="J79" s="154"/>
      <c r="K79" s="153"/>
      <c r="L79" s="154"/>
      <c r="M79" s="1021"/>
      <c r="N79" s="1022"/>
      <c r="O79" s="1025"/>
      <c r="P79" s="1026"/>
      <c r="Q79" s="1026"/>
      <c r="R79" s="1018"/>
      <c r="S79" s="986"/>
      <c r="T79" s="987"/>
      <c r="U79" s="987"/>
      <c r="V79" s="987"/>
      <c r="W79" s="988"/>
      <c r="X79" s="173" t="s">
        <v>192</v>
      </c>
      <c r="Z79" s="174"/>
      <c r="AA79" s="166"/>
      <c r="AB79" s="167"/>
      <c r="AC79" s="167"/>
      <c r="AD79" s="167"/>
      <c r="AE79" s="167"/>
      <c r="AF79" s="167"/>
      <c r="AG79" s="168"/>
      <c r="AH79" s="166"/>
      <c r="AI79" s="167"/>
      <c r="AJ79" s="167"/>
      <c r="AK79" s="167"/>
      <c r="AL79" s="167"/>
      <c r="AM79" s="167"/>
      <c r="AN79" s="168"/>
      <c r="AO79" s="166"/>
      <c r="AP79" s="167"/>
      <c r="AQ79" s="167"/>
      <c r="AR79" s="167"/>
      <c r="AS79" s="167"/>
      <c r="AT79" s="167"/>
      <c r="AU79" s="168"/>
      <c r="AV79" s="166"/>
      <c r="AW79" s="167"/>
      <c r="AX79" s="167"/>
      <c r="AY79" s="167"/>
      <c r="AZ79" s="167"/>
      <c r="BA79" s="167"/>
      <c r="BB79" s="168"/>
      <c r="BC79" s="166"/>
      <c r="BD79" s="167"/>
      <c r="BE79" s="169"/>
      <c r="BF79" s="992"/>
      <c r="BG79" s="993"/>
      <c r="BH79" s="994"/>
      <c r="BI79" s="995"/>
      <c r="BJ79" s="996"/>
      <c r="BK79" s="997"/>
      <c r="BL79" s="997"/>
      <c r="BM79" s="997"/>
      <c r="BN79" s="998"/>
    </row>
    <row r="80" spans="2:66" ht="20.25" customHeight="1" x14ac:dyDescent="0.15">
      <c r="B80" s="1035"/>
      <c r="C80" s="1036"/>
      <c r="D80" s="1037"/>
      <c r="E80" s="1012"/>
      <c r="F80" s="1013"/>
      <c r="G80" s="1038"/>
      <c r="H80" s="1039"/>
      <c r="I80" s="175"/>
      <c r="J80" s="176">
        <f>G79</f>
        <v>0</v>
      </c>
      <c r="K80" s="175"/>
      <c r="L80" s="176">
        <f>M79</f>
        <v>0</v>
      </c>
      <c r="M80" s="1040"/>
      <c r="N80" s="1041"/>
      <c r="O80" s="1042"/>
      <c r="P80" s="1043"/>
      <c r="Q80" s="1043"/>
      <c r="R80" s="1039"/>
      <c r="S80" s="986"/>
      <c r="T80" s="987"/>
      <c r="U80" s="987"/>
      <c r="V80" s="987"/>
      <c r="W80" s="988"/>
      <c r="X80" s="170" t="s">
        <v>195</v>
      </c>
      <c r="Y80" s="171"/>
      <c r="Z80" s="172"/>
      <c r="AA80" s="158" t="str">
        <f>IF(AA79="","",VLOOKUP(AA79,'シフト記号表（従来型・ユニット型共通）'!$C$6:$L$47,10,FALSE))</f>
        <v/>
      </c>
      <c r="AB80" s="159" t="str">
        <f>IF(AB79="","",VLOOKUP(AB79,'シフト記号表（従来型・ユニット型共通）'!$C$6:$L$47,10,FALSE))</f>
        <v/>
      </c>
      <c r="AC80" s="159" t="str">
        <f>IF(AC79="","",VLOOKUP(AC79,'シフト記号表（従来型・ユニット型共通）'!$C$6:$L$47,10,FALSE))</f>
        <v/>
      </c>
      <c r="AD80" s="159" t="str">
        <f>IF(AD79="","",VLOOKUP(AD79,'シフト記号表（従来型・ユニット型共通）'!$C$6:$L$47,10,FALSE))</f>
        <v/>
      </c>
      <c r="AE80" s="159" t="str">
        <f>IF(AE79="","",VLOOKUP(AE79,'シフト記号表（従来型・ユニット型共通）'!$C$6:$L$47,10,FALSE))</f>
        <v/>
      </c>
      <c r="AF80" s="159" t="str">
        <f>IF(AF79="","",VLOOKUP(AF79,'シフト記号表（従来型・ユニット型共通）'!$C$6:$L$47,10,FALSE))</f>
        <v/>
      </c>
      <c r="AG80" s="160" t="str">
        <f>IF(AG79="","",VLOOKUP(AG79,'シフト記号表（従来型・ユニット型共通）'!$C$6:$L$47,10,FALSE))</f>
        <v/>
      </c>
      <c r="AH80" s="158" t="str">
        <f>IF(AH79="","",VLOOKUP(AH79,'シフト記号表（従来型・ユニット型共通）'!$C$6:$L$47,10,FALSE))</f>
        <v/>
      </c>
      <c r="AI80" s="159" t="str">
        <f>IF(AI79="","",VLOOKUP(AI79,'シフト記号表（従来型・ユニット型共通）'!$C$6:$L$47,10,FALSE))</f>
        <v/>
      </c>
      <c r="AJ80" s="159" t="str">
        <f>IF(AJ79="","",VLOOKUP(AJ79,'シフト記号表（従来型・ユニット型共通）'!$C$6:$L$47,10,FALSE))</f>
        <v/>
      </c>
      <c r="AK80" s="159" t="str">
        <f>IF(AK79="","",VLOOKUP(AK79,'シフト記号表（従来型・ユニット型共通）'!$C$6:$L$47,10,FALSE))</f>
        <v/>
      </c>
      <c r="AL80" s="159" t="str">
        <f>IF(AL79="","",VLOOKUP(AL79,'シフト記号表（従来型・ユニット型共通）'!$C$6:$L$47,10,FALSE))</f>
        <v/>
      </c>
      <c r="AM80" s="159" t="str">
        <f>IF(AM79="","",VLOOKUP(AM79,'シフト記号表（従来型・ユニット型共通）'!$C$6:$L$47,10,FALSE))</f>
        <v/>
      </c>
      <c r="AN80" s="160" t="str">
        <f>IF(AN79="","",VLOOKUP(AN79,'シフト記号表（従来型・ユニット型共通）'!$C$6:$L$47,10,FALSE))</f>
        <v/>
      </c>
      <c r="AO80" s="158" t="str">
        <f>IF(AO79="","",VLOOKUP(AO79,'シフト記号表（従来型・ユニット型共通）'!$C$6:$L$47,10,FALSE))</f>
        <v/>
      </c>
      <c r="AP80" s="159" t="str">
        <f>IF(AP79="","",VLOOKUP(AP79,'シフト記号表（従来型・ユニット型共通）'!$C$6:$L$47,10,FALSE))</f>
        <v/>
      </c>
      <c r="AQ80" s="159" t="str">
        <f>IF(AQ79="","",VLOOKUP(AQ79,'シフト記号表（従来型・ユニット型共通）'!$C$6:$L$47,10,FALSE))</f>
        <v/>
      </c>
      <c r="AR80" s="159" t="str">
        <f>IF(AR79="","",VLOOKUP(AR79,'シフト記号表（従来型・ユニット型共通）'!$C$6:$L$47,10,FALSE))</f>
        <v/>
      </c>
      <c r="AS80" s="159" t="str">
        <f>IF(AS79="","",VLOOKUP(AS79,'シフト記号表（従来型・ユニット型共通）'!$C$6:$L$47,10,FALSE))</f>
        <v/>
      </c>
      <c r="AT80" s="159" t="str">
        <f>IF(AT79="","",VLOOKUP(AT79,'シフト記号表（従来型・ユニット型共通）'!$C$6:$L$47,10,FALSE))</f>
        <v/>
      </c>
      <c r="AU80" s="160" t="str">
        <f>IF(AU79="","",VLOOKUP(AU79,'シフト記号表（従来型・ユニット型共通）'!$C$6:$L$47,10,FALSE))</f>
        <v/>
      </c>
      <c r="AV80" s="158" t="str">
        <f>IF(AV79="","",VLOOKUP(AV79,'シフト記号表（従来型・ユニット型共通）'!$C$6:$L$47,10,FALSE))</f>
        <v/>
      </c>
      <c r="AW80" s="159" t="str">
        <f>IF(AW79="","",VLOOKUP(AW79,'シフト記号表（従来型・ユニット型共通）'!$C$6:$L$47,10,FALSE))</f>
        <v/>
      </c>
      <c r="AX80" s="159" t="str">
        <f>IF(AX79="","",VLOOKUP(AX79,'シフト記号表（従来型・ユニット型共通）'!$C$6:$L$47,10,FALSE))</f>
        <v/>
      </c>
      <c r="AY80" s="159" t="str">
        <f>IF(AY79="","",VLOOKUP(AY79,'シフト記号表（従来型・ユニット型共通）'!$C$6:$L$47,10,FALSE))</f>
        <v/>
      </c>
      <c r="AZ80" s="159" t="str">
        <f>IF(AZ79="","",VLOOKUP(AZ79,'シフト記号表（従来型・ユニット型共通）'!$C$6:$L$47,10,FALSE))</f>
        <v/>
      </c>
      <c r="BA80" s="159" t="str">
        <f>IF(BA79="","",VLOOKUP(BA79,'シフト記号表（従来型・ユニット型共通）'!$C$6:$L$47,10,FALSE))</f>
        <v/>
      </c>
      <c r="BB80" s="160" t="str">
        <f>IF(BB79="","",VLOOKUP(BB79,'シフト記号表（従来型・ユニット型共通）'!$C$6:$L$47,10,FALSE))</f>
        <v/>
      </c>
      <c r="BC80" s="158" t="str">
        <f>IF(BC79="","",VLOOKUP(BC79,'シフト記号表（従来型・ユニット型共通）'!$C$6:$L$47,10,FALSE))</f>
        <v/>
      </c>
      <c r="BD80" s="159" t="str">
        <f>IF(BD79="","",VLOOKUP(BD79,'シフト記号表（従来型・ユニット型共通）'!$C$6:$L$47,10,FALSE))</f>
        <v/>
      </c>
      <c r="BE80" s="159" t="str">
        <f>IF(BE79="","",VLOOKUP(BE79,'シフト記号表（従来型・ユニット型共通）'!$C$6:$L$47,10,FALSE))</f>
        <v/>
      </c>
      <c r="BF80" s="1032">
        <f>IF($BI$3="４週",SUM(AA80:BB80),IF($BI$3="暦月",SUM(AA80:BE80),""))</f>
        <v>0</v>
      </c>
      <c r="BG80" s="1033"/>
      <c r="BH80" s="1034">
        <f>IF($BI$3="４週",BF80/4,IF($BI$3="暦月",(BF80/($BI$8/7)),""))</f>
        <v>0</v>
      </c>
      <c r="BI80" s="1033"/>
      <c r="BJ80" s="1029"/>
      <c r="BK80" s="1030"/>
      <c r="BL80" s="1030"/>
      <c r="BM80" s="1030"/>
      <c r="BN80" s="1031"/>
    </row>
    <row r="81" spans="2:66" ht="20.25" customHeight="1" x14ac:dyDescent="0.15">
      <c r="B81" s="1007">
        <f>B79+1</f>
        <v>33</v>
      </c>
      <c r="C81" s="1009"/>
      <c r="D81" s="1011"/>
      <c r="E81" s="1012"/>
      <c r="F81" s="1013"/>
      <c r="G81" s="1017"/>
      <c r="H81" s="1018"/>
      <c r="I81" s="153"/>
      <c r="J81" s="154"/>
      <c r="K81" s="153"/>
      <c r="L81" s="154"/>
      <c r="M81" s="1021"/>
      <c r="N81" s="1022"/>
      <c r="O81" s="1025"/>
      <c r="P81" s="1026"/>
      <c r="Q81" s="1026"/>
      <c r="R81" s="1018"/>
      <c r="S81" s="986"/>
      <c r="T81" s="987"/>
      <c r="U81" s="987"/>
      <c r="V81" s="987"/>
      <c r="W81" s="988"/>
      <c r="X81" s="173" t="s">
        <v>192</v>
      </c>
      <c r="Z81" s="174"/>
      <c r="AA81" s="166"/>
      <c r="AB81" s="167"/>
      <c r="AC81" s="167"/>
      <c r="AD81" s="167"/>
      <c r="AE81" s="167"/>
      <c r="AF81" s="167"/>
      <c r="AG81" s="168"/>
      <c r="AH81" s="166"/>
      <c r="AI81" s="167"/>
      <c r="AJ81" s="167"/>
      <c r="AK81" s="167"/>
      <c r="AL81" s="167"/>
      <c r="AM81" s="167"/>
      <c r="AN81" s="168"/>
      <c r="AO81" s="166"/>
      <c r="AP81" s="167"/>
      <c r="AQ81" s="167"/>
      <c r="AR81" s="167"/>
      <c r="AS81" s="167"/>
      <c r="AT81" s="167"/>
      <c r="AU81" s="168"/>
      <c r="AV81" s="166"/>
      <c r="AW81" s="167"/>
      <c r="AX81" s="167"/>
      <c r="AY81" s="167"/>
      <c r="AZ81" s="167"/>
      <c r="BA81" s="167"/>
      <c r="BB81" s="168"/>
      <c r="BC81" s="166"/>
      <c r="BD81" s="167"/>
      <c r="BE81" s="169"/>
      <c r="BF81" s="992"/>
      <c r="BG81" s="993"/>
      <c r="BH81" s="994"/>
      <c r="BI81" s="995"/>
      <c r="BJ81" s="996"/>
      <c r="BK81" s="997"/>
      <c r="BL81" s="997"/>
      <c r="BM81" s="997"/>
      <c r="BN81" s="998"/>
    </row>
    <row r="82" spans="2:66" ht="20.25" customHeight="1" x14ac:dyDescent="0.15">
      <c r="B82" s="1035"/>
      <c r="C82" s="1036"/>
      <c r="D82" s="1037"/>
      <c r="E82" s="1012"/>
      <c r="F82" s="1013"/>
      <c r="G82" s="1038"/>
      <c r="H82" s="1039"/>
      <c r="I82" s="175"/>
      <c r="J82" s="176">
        <f>G81</f>
        <v>0</v>
      </c>
      <c r="K82" s="175"/>
      <c r="L82" s="176">
        <f>M81</f>
        <v>0</v>
      </c>
      <c r="M82" s="1040"/>
      <c r="N82" s="1041"/>
      <c r="O82" s="1042"/>
      <c r="P82" s="1043"/>
      <c r="Q82" s="1043"/>
      <c r="R82" s="1039"/>
      <c r="S82" s="986"/>
      <c r="T82" s="987"/>
      <c r="U82" s="987"/>
      <c r="V82" s="987"/>
      <c r="W82" s="988"/>
      <c r="X82" s="170" t="s">
        <v>195</v>
      </c>
      <c r="Y82" s="171"/>
      <c r="Z82" s="172"/>
      <c r="AA82" s="158" t="str">
        <f>IF(AA81="","",VLOOKUP(AA81,'シフト記号表（従来型・ユニット型共通）'!$C$6:$L$47,10,FALSE))</f>
        <v/>
      </c>
      <c r="AB82" s="159" t="str">
        <f>IF(AB81="","",VLOOKUP(AB81,'シフト記号表（従来型・ユニット型共通）'!$C$6:$L$47,10,FALSE))</f>
        <v/>
      </c>
      <c r="AC82" s="159" t="str">
        <f>IF(AC81="","",VLOOKUP(AC81,'シフト記号表（従来型・ユニット型共通）'!$C$6:$L$47,10,FALSE))</f>
        <v/>
      </c>
      <c r="AD82" s="159" t="str">
        <f>IF(AD81="","",VLOOKUP(AD81,'シフト記号表（従来型・ユニット型共通）'!$C$6:$L$47,10,FALSE))</f>
        <v/>
      </c>
      <c r="AE82" s="159" t="str">
        <f>IF(AE81="","",VLOOKUP(AE81,'シフト記号表（従来型・ユニット型共通）'!$C$6:$L$47,10,FALSE))</f>
        <v/>
      </c>
      <c r="AF82" s="159" t="str">
        <f>IF(AF81="","",VLOOKUP(AF81,'シフト記号表（従来型・ユニット型共通）'!$C$6:$L$47,10,FALSE))</f>
        <v/>
      </c>
      <c r="AG82" s="160" t="str">
        <f>IF(AG81="","",VLOOKUP(AG81,'シフト記号表（従来型・ユニット型共通）'!$C$6:$L$47,10,FALSE))</f>
        <v/>
      </c>
      <c r="AH82" s="158" t="str">
        <f>IF(AH81="","",VLOOKUP(AH81,'シフト記号表（従来型・ユニット型共通）'!$C$6:$L$47,10,FALSE))</f>
        <v/>
      </c>
      <c r="AI82" s="159" t="str">
        <f>IF(AI81="","",VLOOKUP(AI81,'シフト記号表（従来型・ユニット型共通）'!$C$6:$L$47,10,FALSE))</f>
        <v/>
      </c>
      <c r="AJ82" s="159" t="str">
        <f>IF(AJ81="","",VLOOKUP(AJ81,'シフト記号表（従来型・ユニット型共通）'!$C$6:$L$47,10,FALSE))</f>
        <v/>
      </c>
      <c r="AK82" s="159" t="str">
        <f>IF(AK81="","",VLOOKUP(AK81,'シフト記号表（従来型・ユニット型共通）'!$C$6:$L$47,10,FALSE))</f>
        <v/>
      </c>
      <c r="AL82" s="159" t="str">
        <f>IF(AL81="","",VLOOKUP(AL81,'シフト記号表（従来型・ユニット型共通）'!$C$6:$L$47,10,FALSE))</f>
        <v/>
      </c>
      <c r="AM82" s="159" t="str">
        <f>IF(AM81="","",VLOOKUP(AM81,'シフト記号表（従来型・ユニット型共通）'!$C$6:$L$47,10,FALSE))</f>
        <v/>
      </c>
      <c r="AN82" s="160" t="str">
        <f>IF(AN81="","",VLOOKUP(AN81,'シフト記号表（従来型・ユニット型共通）'!$C$6:$L$47,10,FALSE))</f>
        <v/>
      </c>
      <c r="AO82" s="158" t="str">
        <f>IF(AO81="","",VLOOKUP(AO81,'シフト記号表（従来型・ユニット型共通）'!$C$6:$L$47,10,FALSE))</f>
        <v/>
      </c>
      <c r="AP82" s="159" t="str">
        <f>IF(AP81="","",VLOOKUP(AP81,'シフト記号表（従来型・ユニット型共通）'!$C$6:$L$47,10,FALSE))</f>
        <v/>
      </c>
      <c r="AQ82" s="159" t="str">
        <f>IF(AQ81="","",VLOOKUP(AQ81,'シフト記号表（従来型・ユニット型共通）'!$C$6:$L$47,10,FALSE))</f>
        <v/>
      </c>
      <c r="AR82" s="159" t="str">
        <f>IF(AR81="","",VLOOKUP(AR81,'シフト記号表（従来型・ユニット型共通）'!$C$6:$L$47,10,FALSE))</f>
        <v/>
      </c>
      <c r="AS82" s="159" t="str">
        <f>IF(AS81="","",VLOOKUP(AS81,'シフト記号表（従来型・ユニット型共通）'!$C$6:$L$47,10,FALSE))</f>
        <v/>
      </c>
      <c r="AT82" s="159" t="str">
        <f>IF(AT81="","",VLOOKUP(AT81,'シフト記号表（従来型・ユニット型共通）'!$C$6:$L$47,10,FALSE))</f>
        <v/>
      </c>
      <c r="AU82" s="160" t="str">
        <f>IF(AU81="","",VLOOKUP(AU81,'シフト記号表（従来型・ユニット型共通）'!$C$6:$L$47,10,FALSE))</f>
        <v/>
      </c>
      <c r="AV82" s="158" t="str">
        <f>IF(AV81="","",VLOOKUP(AV81,'シフト記号表（従来型・ユニット型共通）'!$C$6:$L$47,10,FALSE))</f>
        <v/>
      </c>
      <c r="AW82" s="159" t="str">
        <f>IF(AW81="","",VLOOKUP(AW81,'シフト記号表（従来型・ユニット型共通）'!$C$6:$L$47,10,FALSE))</f>
        <v/>
      </c>
      <c r="AX82" s="159" t="str">
        <f>IF(AX81="","",VLOOKUP(AX81,'シフト記号表（従来型・ユニット型共通）'!$C$6:$L$47,10,FALSE))</f>
        <v/>
      </c>
      <c r="AY82" s="159" t="str">
        <f>IF(AY81="","",VLOOKUP(AY81,'シフト記号表（従来型・ユニット型共通）'!$C$6:$L$47,10,FALSE))</f>
        <v/>
      </c>
      <c r="AZ82" s="159" t="str">
        <f>IF(AZ81="","",VLOOKUP(AZ81,'シフト記号表（従来型・ユニット型共通）'!$C$6:$L$47,10,FALSE))</f>
        <v/>
      </c>
      <c r="BA82" s="159" t="str">
        <f>IF(BA81="","",VLOOKUP(BA81,'シフト記号表（従来型・ユニット型共通）'!$C$6:$L$47,10,FALSE))</f>
        <v/>
      </c>
      <c r="BB82" s="160" t="str">
        <f>IF(BB81="","",VLOOKUP(BB81,'シフト記号表（従来型・ユニット型共通）'!$C$6:$L$47,10,FALSE))</f>
        <v/>
      </c>
      <c r="BC82" s="158" t="str">
        <f>IF(BC81="","",VLOOKUP(BC81,'シフト記号表（従来型・ユニット型共通）'!$C$6:$L$47,10,FALSE))</f>
        <v/>
      </c>
      <c r="BD82" s="159" t="str">
        <f>IF(BD81="","",VLOOKUP(BD81,'シフト記号表（従来型・ユニット型共通）'!$C$6:$L$47,10,FALSE))</f>
        <v/>
      </c>
      <c r="BE82" s="159" t="str">
        <f>IF(BE81="","",VLOOKUP(BE81,'シフト記号表（従来型・ユニット型共通）'!$C$6:$L$47,10,FALSE))</f>
        <v/>
      </c>
      <c r="BF82" s="1032">
        <f>IF($BI$3="４週",SUM(AA82:BB82),IF($BI$3="暦月",SUM(AA82:BE82),""))</f>
        <v>0</v>
      </c>
      <c r="BG82" s="1033"/>
      <c r="BH82" s="1034">
        <f>IF($BI$3="４週",BF82/4,IF($BI$3="暦月",(BF82/($BI$8/7)),""))</f>
        <v>0</v>
      </c>
      <c r="BI82" s="1033"/>
      <c r="BJ82" s="1029"/>
      <c r="BK82" s="1030"/>
      <c r="BL82" s="1030"/>
      <c r="BM82" s="1030"/>
      <c r="BN82" s="1031"/>
    </row>
    <row r="83" spans="2:66" ht="20.25" customHeight="1" x14ac:dyDescent="0.15">
      <c r="B83" s="1007">
        <f>B81+1</f>
        <v>34</v>
      </c>
      <c r="C83" s="1009"/>
      <c r="D83" s="1011"/>
      <c r="E83" s="1012"/>
      <c r="F83" s="1013"/>
      <c r="G83" s="1017"/>
      <c r="H83" s="1018"/>
      <c r="I83" s="153"/>
      <c r="J83" s="154"/>
      <c r="K83" s="153"/>
      <c r="L83" s="154"/>
      <c r="M83" s="1021"/>
      <c r="N83" s="1022"/>
      <c r="O83" s="1025"/>
      <c r="P83" s="1026"/>
      <c r="Q83" s="1026"/>
      <c r="R83" s="1018"/>
      <c r="S83" s="986"/>
      <c r="T83" s="987"/>
      <c r="U83" s="987"/>
      <c r="V83" s="987"/>
      <c r="W83" s="988"/>
      <c r="X83" s="173" t="s">
        <v>192</v>
      </c>
      <c r="Z83" s="174"/>
      <c r="AA83" s="166"/>
      <c r="AB83" s="167"/>
      <c r="AC83" s="167"/>
      <c r="AD83" s="167"/>
      <c r="AE83" s="167"/>
      <c r="AF83" s="167"/>
      <c r="AG83" s="168"/>
      <c r="AH83" s="166"/>
      <c r="AI83" s="167"/>
      <c r="AJ83" s="167"/>
      <c r="AK83" s="167"/>
      <c r="AL83" s="167"/>
      <c r="AM83" s="167"/>
      <c r="AN83" s="168"/>
      <c r="AO83" s="166"/>
      <c r="AP83" s="167"/>
      <c r="AQ83" s="167"/>
      <c r="AR83" s="167"/>
      <c r="AS83" s="167"/>
      <c r="AT83" s="167"/>
      <c r="AU83" s="168"/>
      <c r="AV83" s="166"/>
      <c r="AW83" s="167"/>
      <c r="AX83" s="167"/>
      <c r="AY83" s="167"/>
      <c r="AZ83" s="167"/>
      <c r="BA83" s="167"/>
      <c r="BB83" s="168"/>
      <c r="BC83" s="166"/>
      <c r="BD83" s="167"/>
      <c r="BE83" s="169"/>
      <c r="BF83" s="992"/>
      <c r="BG83" s="993"/>
      <c r="BH83" s="994"/>
      <c r="BI83" s="995"/>
      <c r="BJ83" s="996"/>
      <c r="BK83" s="997"/>
      <c r="BL83" s="997"/>
      <c r="BM83" s="997"/>
      <c r="BN83" s="998"/>
    </row>
    <row r="84" spans="2:66" ht="20.25" customHeight="1" x14ac:dyDescent="0.15">
      <c r="B84" s="1035"/>
      <c r="C84" s="1036"/>
      <c r="D84" s="1037"/>
      <c r="E84" s="1012"/>
      <c r="F84" s="1013"/>
      <c r="G84" s="1038"/>
      <c r="H84" s="1039"/>
      <c r="I84" s="175"/>
      <c r="J84" s="176">
        <f>G83</f>
        <v>0</v>
      </c>
      <c r="K84" s="175"/>
      <c r="L84" s="176">
        <f>M83</f>
        <v>0</v>
      </c>
      <c r="M84" s="1040"/>
      <c r="N84" s="1041"/>
      <c r="O84" s="1042"/>
      <c r="P84" s="1043"/>
      <c r="Q84" s="1043"/>
      <c r="R84" s="1039"/>
      <c r="S84" s="986"/>
      <c r="T84" s="987"/>
      <c r="U84" s="987"/>
      <c r="V84" s="987"/>
      <c r="W84" s="988"/>
      <c r="X84" s="170" t="s">
        <v>195</v>
      </c>
      <c r="Y84" s="171"/>
      <c r="Z84" s="172"/>
      <c r="AA84" s="158" t="str">
        <f>IF(AA83="","",VLOOKUP(AA83,'シフト記号表（従来型・ユニット型共通）'!$C$6:$L$47,10,FALSE))</f>
        <v/>
      </c>
      <c r="AB84" s="159" t="str">
        <f>IF(AB83="","",VLOOKUP(AB83,'シフト記号表（従来型・ユニット型共通）'!$C$6:$L$47,10,FALSE))</f>
        <v/>
      </c>
      <c r="AC84" s="159" t="str">
        <f>IF(AC83="","",VLOOKUP(AC83,'シフト記号表（従来型・ユニット型共通）'!$C$6:$L$47,10,FALSE))</f>
        <v/>
      </c>
      <c r="AD84" s="159" t="str">
        <f>IF(AD83="","",VLOOKUP(AD83,'シフト記号表（従来型・ユニット型共通）'!$C$6:$L$47,10,FALSE))</f>
        <v/>
      </c>
      <c r="AE84" s="159" t="str">
        <f>IF(AE83="","",VLOOKUP(AE83,'シフト記号表（従来型・ユニット型共通）'!$C$6:$L$47,10,FALSE))</f>
        <v/>
      </c>
      <c r="AF84" s="159" t="str">
        <f>IF(AF83="","",VLOOKUP(AF83,'シフト記号表（従来型・ユニット型共通）'!$C$6:$L$47,10,FALSE))</f>
        <v/>
      </c>
      <c r="AG84" s="160" t="str">
        <f>IF(AG83="","",VLOOKUP(AG83,'シフト記号表（従来型・ユニット型共通）'!$C$6:$L$47,10,FALSE))</f>
        <v/>
      </c>
      <c r="AH84" s="158" t="str">
        <f>IF(AH83="","",VLOOKUP(AH83,'シフト記号表（従来型・ユニット型共通）'!$C$6:$L$47,10,FALSE))</f>
        <v/>
      </c>
      <c r="AI84" s="159" t="str">
        <f>IF(AI83="","",VLOOKUP(AI83,'シフト記号表（従来型・ユニット型共通）'!$C$6:$L$47,10,FALSE))</f>
        <v/>
      </c>
      <c r="AJ84" s="159" t="str">
        <f>IF(AJ83="","",VLOOKUP(AJ83,'シフト記号表（従来型・ユニット型共通）'!$C$6:$L$47,10,FALSE))</f>
        <v/>
      </c>
      <c r="AK84" s="159" t="str">
        <f>IF(AK83="","",VLOOKUP(AK83,'シフト記号表（従来型・ユニット型共通）'!$C$6:$L$47,10,FALSE))</f>
        <v/>
      </c>
      <c r="AL84" s="159" t="str">
        <f>IF(AL83="","",VLOOKUP(AL83,'シフト記号表（従来型・ユニット型共通）'!$C$6:$L$47,10,FALSE))</f>
        <v/>
      </c>
      <c r="AM84" s="159" t="str">
        <f>IF(AM83="","",VLOOKUP(AM83,'シフト記号表（従来型・ユニット型共通）'!$C$6:$L$47,10,FALSE))</f>
        <v/>
      </c>
      <c r="AN84" s="160" t="str">
        <f>IF(AN83="","",VLOOKUP(AN83,'シフト記号表（従来型・ユニット型共通）'!$C$6:$L$47,10,FALSE))</f>
        <v/>
      </c>
      <c r="AO84" s="158" t="str">
        <f>IF(AO83="","",VLOOKUP(AO83,'シフト記号表（従来型・ユニット型共通）'!$C$6:$L$47,10,FALSE))</f>
        <v/>
      </c>
      <c r="AP84" s="159" t="str">
        <f>IF(AP83="","",VLOOKUP(AP83,'シフト記号表（従来型・ユニット型共通）'!$C$6:$L$47,10,FALSE))</f>
        <v/>
      </c>
      <c r="AQ84" s="159" t="str">
        <f>IF(AQ83="","",VLOOKUP(AQ83,'シフト記号表（従来型・ユニット型共通）'!$C$6:$L$47,10,FALSE))</f>
        <v/>
      </c>
      <c r="AR84" s="159" t="str">
        <f>IF(AR83="","",VLOOKUP(AR83,'シフト記号表（従来型・ユニット型共通）'!$C$6:$L$47,10,FALSE))</f>
        <v/>
      </c>
      <c r="AS84" s="159" t="str">
        <f>IF(AS83="","",VLOOKUP(AS83,'シフト記号表（従来型・ユニット型共通）'!$C$6:$L$47,10,FALSE))</f>
        <v/>
      </c>
      <c r="AT84" s="159" t="str">
        <f>IF(AT83="","",VLOOKUP(AT83,'シフト記号表（従来型・ユニット型共通）'!$C$6:$L$47,10,FALSE))</f>
        <v/>
      </c>
      <c r="AU84" s="160" t="str">
        <f>IF(AU83="","",VLOOKUP(AU83,'シフト記号表（従来型・ユニット型共通）'!$C$6:$L$47,10,FALSE))</f>
        <v/>
      </c>
      <c r="AV84" s="158" t="str">
        <f>IF(AV83="","",VLOOKUP(AV83,'シフト記号表（従来型・ユニット型共通）'!$C$6:$L$47,10,FALSE))</f>
        <v/>
      </c>
      <c r="AW84" s="159" t="str">
        <f>IF(AW83="","",VLOOKUP(AW83,'シフト記号表（従来型・ユニット型共通）'!$C$6:$L$47,10,FALSE))</f>
        <v/>
      </c>
      <c r="AX84" s="159" t="str">
        <f>IF(AX83="","",VLOOKUP(AX83,'シフト記号表（従来型・ユニット型共通）'!$C$6:$L$47,10,FALSE))</f>
        <v/>
      </c>
      <c r="AY84" s="159" t="str">
        <f>IF(AY83="","",VLOOKUP(AY83,'シフト記号表（従来型・ユニット型共通）'!$C$6:$L$47,10,FALSE))</f>
        <v/>
      </c>
      <c r="AZ84" s="159" t="str">
        <f>IF(AZ83="","",VLOOKUP(AZ83,'シフト記号表（従来型・ユニット型共通）'!$C$6:$L$47,10,FALSE))</f>
        <v/>
      </c>
      <c r="BA84" s="159" t="str">
        <f>IF(BA83="","",VLOOKUP(BA83,'シフト記号表（従来型・ユニット型共通）'!$C$6:$L$47,10,FALSE))</f>
        <v/>
      </c>
      <c r="BB84" s="160" t="str">
        <f>IF(BB83="","",VLOOKUP(BB83,'シフト記号表（従来型・ユニット型共通）'!$C$6:$L$47,10,FALSE))</f>
        <v/>
      </c>
      <c r="BC84" s="158" t="str">
        <f>IF(BC83="","",VLOOKUP(BC83,'シフト記号表（従来型・ユニット型共通）'!$C$6:$L$47,10,FALSE))</f>
        <v/>
      </c>
      <c r="BD84" s="159" t="str">
        <f>IF(BD83="","",VLOOKUP(BD83,'シフト記号表（従来型・ユニット型共通）'!$C$6:$L$47,10,FALSE))</f>
        <v/>
      </c>
      <c r="BE84" s="159" t="str">
        <f>IF(BE83="","",VLOOKUP(BE83,'シフト記号表（従来型・ユニット型共通）'!$C$6:$L$47,10,FALSE))</f>
        <v/>
      </c>
      <c r="BF84" s="1032">
        <f>IF($BI$3="４週",SUM(AA84:BB84),IF($BI$3="暦月",SUM(AA84:BE84),""))</f>
        <v>0</v>
      </c>
      <c r="BG84" s="1033"/>
      <c r="BH84" s="1034">
        <f>IF($BI$3="４週",BF84/4,IF($BI$3="暦月",(BF84/($BI$8/7)),""))</f>
        <v>0</v>
      </c>
      <c r="BI84" s="1033"/>
      <c r="BJ84" s="1029"/>
      <c r="BK84" s="1030"/>
      <c r="BL84" s="1030"/>
      <c r="BM84" s="1030"/>
      <c r="BN84" s="1031"/>
    </row>
    <row r="85" spans="2:66" ht="20.25" customHeight="1" x14ac:dyDescent="0.15">
      <c r="B85" s="1007">
        <f>B83+1</f>
        <v>35</v>
      </c>
      <c r="C85" s="1009"/>
      <c r="D85" s="1011"/>
      <c r="E85" s="1012"/>
      <c r="F85" s="1013"/>
      <c r="G85" s="1017"/>
      <c r="H85" s="1018"/>
      <c r="I85" s="153"/>
      <c r="J85" s="154"/>
      <c r="K85" s="153"/>
      <c r="L85" s="154"/>
      <c r="M85" s="1021"/>
      <c r="N85" s="1022"/>
      <c r="O85" s="1025"/>
      <c r="P85" s="1026"/>
      <c r="Q85" s="1026"/>
      <c r="R85" s="1018"/>
      <c r="S85" s="986"/>
      <c r="T85" s="987"/>
      <c r="U85" s="987"/>
      <c r="V85" s="987"/>
      <c r="W85" s="988"/>
      <c r="X85" s="173" t="s">
        <v>192</v>
      </c>
      <c r="Z85" s="174"/>
      <c r="AA85" s="166"/>
      <c r="AB85" s="167"/>
      <c r="AC85" s="167"/>
      <c r="AD85" s="167"/>
      <c r="AE85" s="167"/>
      <c r="AF85" s="167"/>
      <c r="AG85" s="168"/>
      <c r="AH85" s="166"/>
      <c r="AI85" s="167"/>
      <c r="AJ85" s="167"/>
      <c r="AK85" s="167"/>
      <c r="AL85" s="167"/>
      <c r="AM85" s="167"/>
      <c r="AN85" s="168"/>
      <c r="AO85" s="166"/>
      <c r="AP85" s="167"/>
      <c r="AQ85" s="167"/>
      <c r="AR85" s="167"/>
      <c r="AS85" s="167"/>
      <c r="AT85" s="167"/>
      <c r="AU85" s="168"/>
      <c r="AV85" s="166"/>
      <c r="AW85" s="167"/>
      <c r="AX85" s="167"/>
      <c r="AY85" s="167"/>
      <c r="AZ85" s="167"/>
      <c r="BA85" s="167"/>
      <c r="BB85" s="168"/>
      <c r="BC85" s="166"/>
      <c r="BD85" s="167"/>
      <c r="BE85" s="169"/>
      <c r="BF85" s="992"/>
      <c r="BG85" s="993"/>
      <c r="BH85" s="994"/>
      <c r="BI85" s="995"/>
      <c r="BJ85" s="996"/>
      <c r="BK85" s="997"/>
      <c r="BL85" s="997"/>
      <c r="BM85" s="997"/>
      <c r="BN85" s="998"/>
    </row>
    <row r="86" spans="2:66" ht="20.25" customHeight="1" x14ac:dyDescent="0.15">
      <c r="B86" s="1035"/>
      <c r="C86" s="1036"/>
      <c r="D86" s="1037"/>
      <c r="E86" s="1012"/>
      <c r="F86" s="1013"/>
      <c r="G86" s="1038"/>
      <c r="H86" s="1039"/>
      <c r="I86" s="175"/>
      <c r="J86" s="176">
        <f>G85</f>
        <v>0</v>
      </c>
      <c r="K86" s="175"/>
      <c r="L86" s="176">
        <f>M85</f>
        <v>0</v>
      </c>
      <c r="M86" s="1040"/>
      <c r="N86" s="1041"/>
      <c r="O86" s="1042"/>
      <c r="P86" s="1043"/>
      <c r="Q86" s="1043"/>
      <c r="R86" s="1039"/>
      <c r="S86" s="986"/>
      <c r="T86" s="987"/>
      <c r="U86" s="987"/>
      <c r="V86" s="987"/>
      <c r="W86" s="988"/>
      <c r="X86" s="170" t="s">
        <v>195</v>
      </c>
      <c r="Y86" s="171"/>
      <c r="Z86" s="172"/>
      <c r="AA86" s="158" t="str">
        <f>IF(AA85="","",VLOOKUP(AA85,'シフト記号表（従来型・ユニット型共通）'!$C$6:$L$47,10,FALSE))</f>
        <v/>
      </c>
      <c r="AB86" s="159" t="str">
        <f>IF(AB85="","",VLOOKUP(AB85,'シフト記号表（従来型・ユニット型共通）'!$C$6:$L$47,10,FALSE))</f>
        <v/>
      </c>
      <c r="AC86" s="159" t="str">
        <f>IF(AC85="","",VLOOKUP(AC85,'シフト記号表（従来型・ユニット型共通）'!$C$6:$L$47,10,FALSE))</f>
        <v/>
      </c>
      <c r="AD86" s="159" t="str">
        <f>IF(AD85="","",VLOOKUP(AD85,'シフト記号表（従来型・ユニット型共通）'!$C$6:$L$47,10,FALSE))</f>
        <v/>
      </c>
      <c r="AE86" s="159" t="str">
        <f>IF(AE85="","",VLOOKUP(AE85,'シフト記号表（従来型・ユニット型共通）'!$C$6:$L$47,10,FALSE))</f>
        <v/>
      </c>
      <c r="AF86" s="159" t="str">
        <f>IF(AF85="","",VLOOKUP(AF85,'シフト記号表（従来型・ユニット型共通）'!$C$6:$L$47,10,FALSE))</f>
        <v/>
      </c>
      <c r="AG86" s="160" t="str">
        <f>IF(AG85="","",VLOOKUP(AG85,'シフト記号表（従来型・ユニット型共通）'!$C$6:$L$47,10,FALSE))</f>
        <v/>
      </c>
      <c r="AH86" s="158" t="str">
        <f>IF(AH85="","",VLOOKUP(AH85,'シフト記号表（従来型・ユニット型共通）'!$C$6:$L$47,10,FALSE))</f>
        <v/>
      </c>
      <c r="AI86" s="159" t="str">
        <f>IF(AI85="","",VLOOKUP(AI85,'シフト記号表（従来型・ユニット型共通）'!$C$6:$L$47,10,FALSE))</f>
        <v/>
      </c>
      <c r="AJ86" s="159" t="str">
        <f>IF(AJ85="","",VLOOKUP(AJ85,'シフト記号表（従来型・ユニット型共通）'!$C$6:$L$47,10,FALSE))</f>
        <v/>
      </c>
      <c r="AK86" s="159" t="str">
        <f>IF(AK85="","",VLOOKUP(AK85,'シフト記号表（従来型・ユニット型共通）'!$C$6:$L$47,10,FALSE))</f>
        <v/>
      </c>
      <c r="AL86" s="159" t="str">
        <f>IF(AL85="","",VLOOKUP(AL85,'シフト記号表（従来型・ユニット型共通）'!$C$6:$L$47,10,FALSE))</f>
        <v/>
      </c>
      <c r="AM86" s="159" t="str">
        <f>IF(AM85="","",VLOOKUP(AM85,'シフト記号表（従来型・ユニット型共通）'!$C$6:$L$47,10,FALSE))</f>
        <v/>
      </c>
      <c r="AN86" s="160" t="str">
        <f>IF(AN85="","",VLOOKUP(AN85,'シフト記号表（従来型・ユニット型共通）'!$C$6:$L$47,10,FALSE))</f>
        <v/>
      </c>
      <c r="AO86" s="158" t="str">
        <f>IF(AO85="","",VLOOKUP(AO85,'シフト記号表（従来型・ユニット型共通）'!$C$6:$L$47,10,FALSE))</f>
        <v/>
      </c>
      <c r="AP86" s="159" t="str">
        <f>IF(AP85="","",VLOOKUP(AP85,'シフト記号表（従来型・ユニット型共通）'!$C$6:$L$47,10,FALSE))</f>
        <v/>
      </c>
      <c r="AQ86" s="159" t="str">
        <f>IF(AQ85="","",VLOOKUP(AQ85,'シフト記号表（従来型・ユニット型共通）'!$C$6:$L$47,10,FALSE))</f>
        <v/>
      </c>
      <c r="AR86" s="159" t="str">
        <f>IF(AR85="","",VLOOKUP(AR85,'シフト記号表（従来型・ユニット型共通）'!$C$6:$L$47,10,FALSE))</f>
        <v/>
      </c>
      <c r="AS86" s="159" t="str">
        <f>IF(AS85="","",VLOOKUP(AS85,'シフト記号表（従来型・ユニット型共通）'!$C$6:$L$47,10,FALSE))</f>
        <v/>
      </c>
      <c r="AT86" s="159" t="str">
        <f>IF(AT85="","",VLOOKUP(AT85,'シフト記号表（従来型・ユニット型共通）'!$C$6:$L$47,10,FALSE))</f>
        <v/>
      </c>
      <c r="AU86" s="160" t="str">
        <f>IF(AU85="","",VLOOKUP(AU85,'シフト記号表（従来型・ユニット型共通）'!$C$6:$L$47,10,FALSE))</f>
        <v/>
      </c>
      <c r="AV86" s="158" t="str">
        <f>IF(AV85="","",VLOOKUP(AV85,'シフト記号表（従来型・ユニット型共通）'!$C$6:$L$47,10,FALSE))</f>
        <v/>
      </c>
      <c r="AW86" s="159" t="str">
        <f>IF(AW85="","",VLOOKUP(AW85,'シフト記号表（従来型・ユニット型共通）'!$C$6:$L$47,10,FALSE))</f>
        <v/>
      </c>
      <c r="AX86" s="159" t="str">
        <f>IF(AX85="","",VLOOKUP(AX85,'シフト記号表（従来型・ユニット型共通）'!$C$6:$L$47,10,FALSE))</f>
        <v/>
      </c>
      <c r="AY86" s="159" t="str">
        <f>IF(AY85="","",VLOOKUP(AY85,'シフト記号表（従来型・ユニット型共通）'!$C$6:$L$47,10,FALSE))</f>
        <v/>
      </c>
      <c r="AZ86" s="159" t="str">
        <f>IF(AZ85="","",VLOOKUP(AZ85,'シフト記号表（従来型・ユニット型共通）'!$C$6:$L$47,10,FALSE))</f>
        <v/>
      </c>
      <c r="BA86" s="159" t="str">
        <f>IF(BA85="","",VLOOKUP(BA85,'シフト記号表（従来型・ユニット型共通）'!$C$6:$L$47,10,FALSE))</f>
        <v/>
      </c>
      <c r="BB86" s="160" t="str">
        <f>IF(BB85="","",VLOOKUP(BB85,'シフト記号表（従来型・ユニット型共通）'!$C$6:$L$47,10,FALSE))</f>
        <v/>
      </c>
      <c r="BC86" s="158" t="str">
        <f>IF(BC85="","",VLOOKUP(BC85,'シフト記号表（従来型・ユニット型共通）'!$C$6:$L$47,10,FALSE))</f>
        <v/>
      </c>
      <c r="BD86" s="159" t="str">
        <f>IF(BD85="","",VLOOKUP(BD85,'シフト記号表（従来型・ユニット型共通）'!$C$6:$L$47,10,FALSE))</f>
        <v/>
      </c>
      <c r="BE86" s="159" t="str">
        <f>IF(BE85="","",VLOOKUP(BE85,'シフト記号表（従来型・ユニット型共通）'!$C$6:$L$47,10,FALSE))</f>
        <v/>
      </c>
      <c r="BF86" s="1032">
        <f>IF($BI$3="４週",SUM(AA86:BB86),IF($BI$3="暦月",SUM(AA86:BE86),""))</f>
        <v>0</v>
      </c>
      <c r="BG86" s="1033"/>
      <c r="BH86" s="1034">
        <f>IF($BI$3="４週",BF86/4,IF($BI$3="暦月",(BF86/($BI$8/7)),""))</f>
        <v>0</v>
      </c>
      <c r="BI86" s="1033"/>
      <c r="BJ86" s="1029"/>
      <c r="BK86" s="1030"/>
      <c r="BL86" s="1030"/>
      <c r="BM86" s="1030"/>
      <c r="BN86" s="1031"/>
    </row>
    <row r="87" spans="2:66" ht="20.25" customHeight="1" x14ac:dyDescent="0.15">
      <c r="B87" s="1007">
        <f>B85+1</f>
        <v>36</v>
      </c>
      <c r="C87" s="1009"/>
      <c r="D87" s="1011"/>
      <c r="E87" s="1012"/>
      <c r="F87" s="1013"/>
      <c r="G87" s="1017"/>
      <c r="H87" s="1018"/>
      <c r="I87" s="153"/>
      <c r="J87" s="154"/>
      <c r="K87" s="153"/>
      <c r="L87" s="154"/>
      <c r="M87" s="1021"/>
      <c r="N87" s="1022"/>
      <c r="O87" s="1025"/>
      <c r="P87" s="1026"/>
      <c r="Q87" s="1026"/>
      <c r="R87" s="1018"/>
      <c r="S87" s="986"/>
      <c r="T87" s="987"/>
      <c r="U87" s="987"/>
      <c r="V87" s="987"/>
      <c r="W87" s="988"/>
      <c r="X87" s="173" t="s">
        <v>192</v>
      </c>
      <c r="Z87" s="174"/>
      <c r="AA87" s="166"/>
      <c r="AB87" s="167"/>
      <c r="AC87" s="167"/>
      <c r="AD87" s="167"/>
      <c r="AE87" s="167"/>
      <c r="AF87" s="167"/>
      <c r="AG87" s="168"/>
      <c r="AH87" s="166"/>
      <c r="AI87" s="167"/>
      <c r="AJ87" s="167"/>
      <c r="AK87" s="167"/>
      <c r="AL87" s="167"/>
      <c r="AM87" s="167"/>
      <c r="AN87" s="168"/>
      <c r="AO87" s="166"/>
      <c r="AP87" s="167"/>
      <c r="AQ87" s="167"/>
      <c r="AR87" s="167"/>
      <c r="AS87" s="167"/>
      <c r="AT87" s="167"/>
      <c r="AU87" s="168"/>
      <c r="AV87" s="166"/>
      <c r="AW87" s="167"/>
      <c r="AX87" s="167"/>
      <c r="AY87" s="167"/>
      <c r="AZ87" s="167"/>
      <c r="BA87" s="167"/>
      <c r="BB87" s="168"/>
      <c r="BC87" s="166"/>
      <c r="BD87" s="167"/>
      <c r="BE87" s="169"/>
      <c r="BF87" s="992"/>
      <c r="BG87" s="993"/>
      <c r="BH87" s="994"/>
      <c r="BI87" s="995"/>
      <c r="BJ87" s="996"/>
      <c r="BK87" s="997"/>
      <c r="BL87" s="997"/>
      <c r="BM87" s="997"/>
      <c r="BN87" s="998"/>
    </row>
    <row r="88" spans="2:66" ht="20.25" customHeight="1" x14ac:dyDescent="0.15">
      <c r="B88" s="1035"/>
      <c r="C88" s="1036"/>
      <c r="D88" s="1037"/>
      <c r="E88" s="1012"/>
      <c r="F88" s="1013"/>
      <c r="G88" s="1038"/>
      <c r="H88" s="1039"/>
      <c r="I88" s="175"/>
      <c r="J88" s="176">
        <f>G87</f>
        <v>0</v>
      </c>
      <c r="K88" s="175"/>
      <c r="L88" s="176">
        <f>M87</f>
        <v>0</v>
      </c>
      <c r="M88" s="1040"/>
      <c r="N88" s="1041"/>
      <c r="O88" s="1042"/>
      <c r="P88" s="1043"/>
      <c r="Q88" s="1043"/>
      <c r="R88" s="1039"/>
      <c r="S88" s="986"/>
      <c r="T88" s="987"/>
      <c r="U88" s="987"/>
      <c r="V88" s="987"/>
      <c r="W88" s="988"/>
      <c r="X88" s="170" t="s">
        <v>195</v>
      </c>
      <c r="Y88" s="171"/>
      <c r="Z88" s="172"/>
      <c r="AA88" s="158" t="str">
        <f>IF(AA87="","",VLOOKUP(AA87,'シフト記号表（従来型・ユニット型共通）'!$C$6:$L$47,10,FALSE))</f>
        <v/>
      </c>
      <c r="AB88" s="159" t="str">
        <f>IF(AB87="","",VLOOKUP(AB87,'シフト記号表（従来型・ユニット型共通）'!$C$6:$L$47,10,FALSE))</f>
        <v/>
      </c>
      <c r="AC88" s="159" t="str">
        <f>IF(AC87="","",VLOOKUP(AC87,'シフト記号表（従来型・ユニット型共通）'!$C$6:$L$47,10,FALSE))</f>
        <v/>
      </c>
      <c r="AD88" s="159" t="str">
        <f>IF(AD87="","",VLOOKUP(AD87,'シフト記号表（従来型・ユニット型共通）'!$C$6:$L$47,10,FALSE))</f>
        <v/>
      </c>
      <c r="AE88" s="159" t="str">
        <f>IF(AE87="","",VLOOKUP(AE87,'シフト記号表（従来型・ユニット型共通）'!$C$6:$L$47,10,FALSE))</f>
        <v/>
      </c>
      <c r="AF88" s="159" t="str">
        <f>IF(AF87="","",VLOOKUP(AF87,'シフト記号表（従来型・ユニット型共通）'!$C$6:$L$47,10,FALSE))</f>
        <v/>
      </c>
      <c r="AG88" s="160" t="str">
        <f>IF(AG87="","",VLOOKUP(AG87,'シフト記号表（従来型・ユニット型共通）'!$C$6:$L$47,10,FALSE))</f>
        <v/>
      </c>
      <c r="AH88" s="158" t="str">
        <f>IF(AH87="","",VLOOKUP(AH87,'シフト記号表（従来型・ユニット型共通）'!$C$6:$L$47,10,FALSE))</f>
        <v/>
      </c>
      <c r="AI88" s="159" t="str">
        <f>IF(AI87="","",VLOOKUP(AI87,'シフト記号表（従来型・ユニット型共通）'!$C$6:$L$47,10,FALSE))</f>
        <v/>
      </c>
      <c r="AJ88" s="159" t="str">
        <f>IF(AJ87="","",VLOOKUP(AJ87,'シフト記号表（従来型・ユニット型共通）'!$C$6:$L$47,10,FALSE))</f>
        <v/>
      </c>
      <c r="AK88" s="159" t="str">
        <f>IF(AK87="","",VLOOKUP(AK87,'シフト記号表（従来型・ユニット型共通）'!$C$6:$L$47,10,FALSE))</f>
        <v/>
      </c>
      <c r="AL88" s="159" t="str">
        <f>IF(AL87="","",VLOOKUP(AL87,'シフト記号表（従来型・ユニット型共通）'!$C$6:$L$47,10,FALSE))</f>
        <v/>
      </c>
      <c r="AM88" s="159" t="str">
        <f>IF(AM87="","",VLOOKUP(AM87,'シフト記号表（従来型・ユニット型共通）'!$C$6:$L$47,10,FALSE))</f>
        <v/>
      </c>
      <c r="AN88" s="160" t="str">
        <f>IF(AN87="","",VLOOKUP(AN87,'シフト記号表（従来型・ユニット型共通）'!$C$6:$L$47,10,FALSE))</f>
        <v/>
      </c>
      <c r="AO88" s="158" t="str">
        <f>IF(AO87="","",VLOOKUP(AO87,'シフト記号表（従来型・ユニット型共通）'!$C$6:$L$47,10,FALSE))</f>
        <v/>
      </c>
      <c r="AP88" s="159" t="str">
        <f>IF(AP87="","",VLOOKUP(AP87,'シフト記号表（従来型・ユニット型共通）'!$C$6:$L$47,10,FALSE))</f>
        <v/>
      </c>
      <c r="AQ88" s="159" t="str">
        <f>IF(AQ87="","",VLOOKUP(AQ87,'シフト記号表（従来型・ユニット型共通）'!$C$6:$L$47,10,FALSE))</f>
        <v/>
      </c>
      <c r="AR88" s="159" t="str">
        <f>IF(AR87="","",VLOOKUP(AR87,'シフト記号表（従来型・ユニット型共通）'!$C$6:$L$47,10,FALSE))</f>
        <v/>
      </c>
      <c r="AS88" s="159" t="str">
        <f>IF(AS87="","",VLOOKUP(AS87,'シフト記号表（従来型・ユニット型共通）'!$C$6:$L$47,10,FALSE))</f>
        <v/>
      </c>
      <c r="AT88" s="159" t="str">
        <f>IF(AT87="","",VLOOKUP(AT87,'シフト記号表（従来型・ユニット型共通）'!$C$6:$L$47,10,FALSE))</f>
        <v/>
      </c>
      <c r="AU88" s="160" t="str">
        <f>IF(AU87="","",VLOOKUP(AU87,'シフト記号表（従来型・ユニット型共通）'!$C$6:$L$47,10,FALSE))</f>
        <v/>
      </c>
      <c r="AV88" s="158" t="str">
        <f>IF(AV87="","",VLOOKUP(AV87,'シフト記号表（従来型・ユニット型共通）'!$C$6:$L$47,10,FALSE))</f>
        <v/>
      </c>
      <c r="AW88" s="159" t="str">
        <f>IF(AW87="","",VLOOKUP(AW87,'シフト記号表（従来型・ユニット型共通）'!$C$6:$L$47,10,FALSE))</f>
        <v/>
      </c>
      <c r="AX88" s="159" t="str">
        <f>IF(AX87="","",VLOOKUP(AX87,'シフト記号表（従来型・ユニット型共通）'!$C$6:$L$47,10,FALSE))</f>
        <v/>
      </c>
      <c r="AY88" s="159" t="str">
        <f>IF(AY87="","",VLOOKUP(AY87,'シフト記号表（従来型・ユニット型共通）'!$C$6:$L$47,10,FALSE))</f>
        <v/>
      </c>
      <c r="AZ88" s="159" t="str">
        <f>IF(AZ87="","",VLOOKUP(AZ87,'シフト記号表（従来型・ユニット型共通）'!$C$6:$L$47,10,FALSE))</f>
        <v/>
      </c>
      <c r="BA88" s="159" t="str">
        <f>IF(BA87="","",VLOOKUP(BA87,'シフト記号表（従来型・ユニット型共通）'!$C$6:$L$47,10,FALSE))</f>
        <v/>
      </c>
      <c r="BB88" s="160" t="str">
        <f>IF(BB87="","",VLOOKUP(BB87,'シフト記号表（従来型・ユニット型共通）'!$C$6:$L$47,10,FALSE))</f>
        <v/>
      </c>
      <c r="BC88" s="158" t="str">
        <f>IF(BC87="","",VLOOKUP(BC87,'シフト記号表（従来型・ユニット型共通）'!$C$6:$L$47,10,FALSE))</f>
        <v/>
      </c>
      <c r="BD88" s="159" t="str">
        <f>IF(BD87="","",VLOOKUP(BD87,'シフト記号表（従来型・ユニット型共通）'!$C$6:$L$47,10,FALSE))</f>
        <v/>
      </c>
      <c r="BE88" s="159" t="str">
        <f>IF(BE87="","",VLOOKUP(BE87,'シフト記号表（従来型・ユニット型共通）'!$C$6:$L$47,10,FALSE))</f>
        <v/>
      </c>
      <c r="BF88" s="1032">
        <f>IF($BI$3="４週",SUM(AA88:BB88),IF($BI$3="暦月",SUM(AA88:BE88),""))</f>
        <v>0</v>
      </c>
      <c r="BG88" s="1033"/>
      <c r="BH88" s="1034">
        <f>IF($BI$3="４週",BF88/4,IF($BI$3="暦月",(BF88/($BI$8/7)),""))</f>
        <v>0</v>
      </c>
      <c r="BI88" s="1033"/>
      <c r="BJ88" s="1029"/>
      <c r="BK88" s="1030"/>
      <c r="BL88" s="1030"/>
      <c r="BM88" s="1030"/>
      <c r="BN88" s="1031"/>
    </row>
    <row r="89" spans="2:66" ht="20.25" customHeight="1" x14ac:dyDescent="0.15">
      <c r="B89" s="1007">
        <f>B87+1</f>
        <v>37</v>
      </c>
      <c r="C89" s="1009"/>
      <c r="D89" s="1011"/>
      <c r="E89" s="1012"/>
      <c r="F89" s="1013"/>
      <c r="G89" s="1017"/>
      <c r="H89" s="1018"/>
      <c r="I89" s="153"/>
      <c r="J89" s="154"/>
      <c r="K89" s="153"/>
      <c r="L89" s="154"/>
      <c r="M89" s="1021"/>
      <c r="N89" s="1022"/>
      <c r="O89" s="1025"/>
      <c r="P89" s="1026"/>
      <c r="Q89" s="1026"/>
      <c r="R89" s="1018"/>
      <c r="S89" s="986"/>
      <c r="T89" s="987"/>
      <c r="U89" s="987"/>
      <c r="V89" s="987"/>
      <c r="W89" s="988"/>
      <c r="X89" s="173" t="s">
        <v>192</v>
      </c>
      <c r="Z89" s="174"/>
      <c r="AA89" s="166"/>
      <c r="AB89" s="167"/>
      <c r="AC89" s="167"/>
      <c r="AD89" s="167"/>
      <c r="AE89" s="167"/>
      <c r="AF89" s="167"/>
      <c r="AG89" s="168"/>
      <c r="AH89" s="166"/>
      <c r="AI89" s="167"/>
      <c r="AJ89" s="167"/>
      <c r="AK89" s="167"/>
      <c r="AL89" s="167"/>
      <c r="AM89" s="167"/>
      <c r="AN89" s="168"/>
      <c r="AO89" s="166"/>
      <c r="AP89" s="167"/>
      <c r="AQ89" s="167"/>
      <c r="AR89" s="167"/>
      <c r="AS89" s="167"/>
      <c r="AT89" s="167"/>
      <c r="AU89" s="168"/>
      <c r="AV89" s="166"/>
      <c r="AW89" s="167"/>
      <c r="AX89" s="167"/>
      <c r="AY89" s="167"/>
      <c r="AZ89" s="167"/>
      <c r="BA89" s="167"/>
      <c r="BB89" s="168"/>
      <c r="BC89" s="166"/>
      <c r="BD89" s="167"/>
      <c r="BE89" s="169"/>
      <c r="BF89" s="992"/>
      <c r="BG89" s="993"/>
      <c r="BH89" s="994"/>
      <c r="BI89" s="995"/>
      <c r="BJ89" s="996"/>
      <c r="BK89" s="997"/>
      <c r="BL89" s="997"/>
      <c r="BM89" s="997"/>
      <c r="BN89" s="998"/>
    </row>
    <row r="90" spans="2:66" ht="20.25" customHeight="1" x14ac:dyDescent="0.15">
      <c r="B90" s="1035"/>
      <c r="C90" s="1036"/>
      <c r="D90" s="1037"/>
      <c r="E90" s="1012"/>
      <c r="F90" s="1013"/>
      <c r="G90" s="1038"/>
      <c r="H90" s="1039"/>
      <c r="I90" s="175"/>
      <c r="J90" s="176">
        <f>G89</f>
        <v>0</v>
      </c>
      <c r="K90" s="175"/>
      <c r="L90" s="176">
        <f>M89</f>
        <v>0</v>
      </c>
      <c r="M90" s="1040"/>
      <c r="N90" s="1041"/>
      <c r="O90" s="1042"/>
      <c r="P90" s="1043"/>
      <c r="Q90" s="1043"/>
      <c r="R90" s="1039"/>
      <c r="S90" s="986"/>
      <c r="T90" s="987"/>
      <c r="U90" s="987"/>
      <c r="V90" s="987"/>
      <c r="W90" s="988"/>
      <c r="X90" s="170" t="s">
        <v>195</v>
      </c>
      <c r="Y90" s="171"/>
      <c r="Z90" s="172"/>
      <c r="AA90" s="158" t="str">
        <f>IF(AA89="","",VLOOKUP(AA89,'シフト記号表（従来型・ユニット型共通）'!$C$6:$L$47,10,FALSE))</f>
        <v/>
      </c>
      <c r="AB90" s="159" t="str">
        <f>IF(AB89="","",VLOOKUP(AB89,'シフト記号表（従来型・ユニット型共通）'!$C$6:$L$47,10,FALSE))</f>
        <v/>
      </c>
      <c r="AC90" s="159" t="str">
        <f>IF(AC89="","",VLOOKUP(AC89,'シフト記号表（従来型・ユニット型共通）'!$C$6:$L$47,10,FALSE))</f>
        <v/>
      </c>
      <c r="AD90" s="159" t="str">
        <f>IF(AD89="","",VLOOKUP(AD89,'シフト記号表（従来型・ユニット型共通）'!$C$6:$L$47,10,FALSE))</f>
        <v/>
      </c>
      <c r="AE90" s="159" t="str">
        <f>IF(AE89="","",VLOOKUP(AE89,'シフト記号表（従来型・ユニット型共通）'!$C$6:$L$47,10,FALSE))</f>
        <v/>
      </c>
      <c r="AF90" s="159" t="str">
        <f>IF(AF89="","",VLOOKUP(AF89,'シフト記号表（従来型・ユニット型共通）'!$C$6:$L$47,10,FALSE))</f>
        <v/>
      </c>
      <c r="AG90" s="160" t="str">
        <f>IF(AG89="","",VLOOKUP(AG89,'シフト記号表（従来型・ユニット型共通）'!$C$6:$L$47,10,FALSE))</f>
        <v/>
      </c>
      <c r="AH90" s="158" t="str">
        <f>IF(AH89="","",VLOOKUP(AH89,'シフト記号表（従来型・ユニット型共通）'!$C$6:$L$47,10,FALSE))</f>
        <v/>
      </c>
      <c r="AI90" s="159" t="str">
        <f>IF(AI89="","",VLOOKUP(AI89,'シフト記号表（従来型・ユニット型共通）'!$C$6:$L$47,10,FALSE))</f>
        <v/>
      </c>
      <c r="AJ90" s="159" t="str">
        <f>IF(AJ89="","",VLOOKUP(AJ89,'シフト記号表（従来型・ユニット型共通）'!$C$6:$L$47,10,FALSE))</f>
        <v/>
      </c>
      <c r="AK90" s="159" t="str">
        <f>IF(AK89="","",VLOOKUP(AK89,'シフト記号表（従来型・ユニット型共通）'!$C$6:$L$47,10,FALSE))</f>
        <v/>
      </c>
      <c r="AL90" s="159" t="str">
        <f>IF(AL89="","",VLOOKUP(AL89,'シフト記号表（従来型・ユニット型共通）'!$C$6:$L$47,10,FALSE))</f>
        <v/>
      </c>
      <c r="AM90" s="159" t="str">
        <f>IF(AM89="","",VLOOKUP(AM89,'シフト記号表（従来型・ユニット型共通）'!$C$6:$L$47,10,FALSE))</f>
        <v/>
      </c>
      <c r="AN90" s="160" t="str">
        <f>IF(AN89="","",VLOOKUP(AN89,'シフト記号表（従来型・ユニット型共通）'!$C$6:$L$47,10,FALSE))</f>
        <v/>
      </c>
      <c r="AO90" s="158" t="str">
        <f>IF(AO89="","",VLOOKUP(AO89,'シフト記号表（従来型・ユニット型共通）'!$C$6:$L$47,10,FALSE))</f>
        <v/>
      </c>
      <c r="AP90" s="159" t="str">
        <f>IF(AP89="","",VLOOKUP(AP89,'シフト記号表（従来型・ユニット型共通）'!$C$6:$L$47,10,FALSE))</f>
        <v/>
      </c>
      <c r="AQ90" s="159" t="str">
        <f>IF(AQ89="","",VLOOKUP(AQ89,'シフト記号表（従来型・ユニット型共通）'!$C$6:$L$47,10,FALSE))</f>
        <v/>
      </c>
      <c r="AR90" s="159" t="str">
        <f>IF(AR89="","",VLOOKUP(AR89,'シフト記号表（従来型・ユニット型共通）'!$C$6:$L$47,10,FALSE))</f>
        <v/>
      </c>
      <c r="AS90" s="159" t="str">
        <f>IF(AS89="","",VLOOKUP(AS89,'シフト記号表（従来型・ユニット型共通）'!$C$6:$L$47,10,FALSE))</f>
        <v/>
      </c>
      <c r="AT90" s="159" t="str">
        <f>IF(AT89="","",VLOOKUP(AT89,'シフト記号表（従来型・ユニット型共通）'!$C$6:$L$47,10,FALSE))</f>
        <v/>
      </c>
      <c r="AU90" s="160" t="str">
        <f>IF(AU89="","",VLOOKUP(AU89,'シフト記号表（従来型・ユニット型共通）'!$C$6:$L$47,10,FALSE))</f>
        <v/>
      </c>
      <c r="AV90" s="158" t="str">
        <f>IF(AV89="","",VLOOKUP(AV89,'シフト記号表（従来型・ユニット型共通）'!$C$6:$L$47,10,FALSE))</f>
        <v/>
      </c>
      <c r="AW90" s="159" t="str">
        <f>IF(AW89="","",VLOOKUP(AW89,'シフト記号表（従来型・ユニット型共通）'!$C$6:$L$47,10,FALSE))</f>
        <v/>
      </c>
      <c r="AX90" s="159" t="str">
        <f>IF(AX89="","",VLOOKUP(AX89,'シフト記号表（従来型・ユニット型共通）'!$C$6:$L$47,10,FALSE))</f>
        <v/>
      </c>
      <c r="AY90" s="159" t="str">
        <f>IF(AY89="","",VLOOKUP(AY89,'シフト記号表（従来型・ユニット型共通）'!$C$6:$L$47,10,FALSE))</f>
        <v/>
      </c>
      <c r="AZ90" s="159" t="str">
        <f>IF(AZ89="","",VLOOKUP(AZ89,'シフト記号表（従来型・ユニット型共通）'!$C$6:$L$47,10,FALSE))</f>
        <v/>
      </c>
      <c r="BA90" s="159" t="str">
        <f>IF(BA89="","",VLOOKUP(BA89,'シフト記号表（従来型・ユニット型共通）'!$C$6:$L$47,10,FALSE))</f>
        <v/>
      </c>
      <c r="BB90" s="160" t="str">
        <f>IF(BB89="","",VLOOKUP(BB89,'シフト記号表（従来型・ユニット型共通）'!$C$6:$L$47,10,FALSE))</f>
        <v/>
      </c>
      <c r="BC90" s="158" t="str">
        <f>IF(BC89="","",VLOOKUP(BC89,'シフト記号表（従来型・ユニット型共通）'!$C$6:$L$47,10,FALSE))</f>
        <v/>
      </c>
      <c r="BD90" s="159" t="str">
        <f>IF(BD89="","",VLOOKUP(BD89,'シフト記号表（従来型・ユニット型共通）'!$C$6:$L$47,10,FALSE))</f>
        <v/>
      </c>
      <c r="BE90" s="159" t="str">
        <f>IF(BE89="","",VLOOKUP(BE89,'シフト記号表（従来型・ユニット型共通）'!$C$6:$L$47,10,FALSE))</f>
        <v/>
      </c>
      <c r="BF90" s="1032">
        <f>IF($BI$3="４週",SUM(AA90:BB90),IF($BI$3="暦月",SUM(AA90:BE90),""))</f>
        <v>0</v>
      </c>
      <c r="BG90" s="1033"/>
      <c r="BH90" s="1034">
        <f>IF($BI$3="４週",BF90/4,IF($BI$3="暦月",(BF90/($BI$8/7)),""))</f>
        <v>0</v>
      </c>
      <c r="BI90" s="1033"/>
      <c r="BJ90" s="1029"/>
      <c r="BK90" s="1030"/>
      <c r="BL90" s="1030"/>
      <c r="BM90" s="1030"/>
      <c r="BN90" s="1031"/>
    </row>
    <row r="91" spans="2:66" ht="20.25" customHeight="1" x14ac:dyDescent="0.15">
      <c r="B91" s="1007">
        <f>B89+1</f>
        <v>38</v>
      </c>
      <c r="C91" s="1009"/>
      <c r="D91" s="1011"/>
      <c r="E91" s="1012"/>
      <c r="F91" s="1013"/>
      <c r="G91" s="1017"/>
      <c r="H91" s="1018"/>
      <c r="I91" s="153"/>
      <c r="J91" s="154"/>
      <c r="K91" s="153"/>
      <c r="L91" s="154"/>
      <c r="M91" s="1021"/>
      <c r="N91" s="1022"/>
      <c r="O91" s="1025"/>
      <c r="P91" s="1026"/>
      <c r="Q91" s="1026"/>
      <c r="R91" s="1018"/>
      <c r="S91" s="986"/>
      <c r="T91" s="987"/>
      <c r="U91" s="987"/>
      <c r="V91" s="987"/>
      <c r="W91" s="988"/>
      <c r="X91" s="173" t="s">
        <v>192</v>
      </c>
      <c r="Z91" s="174"/>
      <c r="AA91" s="166"/>
      <c r="AB91" s="167"/>
      <c r="AC91" s="167"/>
      <c r="AD91" s="167"/>
      <c r="AE91" s="167"/>
      <c r="AF91" s="167"/>
      <c r="AG91" s="168"/>
      <c r="AH91" s="166"/>
      <c r="AI91" s="167"/>
      <c r="AJ91" s="167"/>
      <c r="AK91" s="167"/>
      <c r="AL91" s="167"/>
      <c r="AM91" s="167"/>
      <c r="AN91" s="168"/>
      <c r="AO91" s="166"/>
      <c r="AP91" s="167"/>
      <c r="AQ91" s="167"/>
      <c r="AR91" s="167"/>
      <c r="AS91" s="167"/>
      <c r="AT91" s="167"/>
      <c r="AU91" s="168"/>
      <c r="AV91" s="166"/>
      <c r="AW91" s="167"/>
      <c r="AX91" s="167"/>
      <c r="AY91" s="167"/>
      <c r="AZ91" s="167"/>
      <c r="BA91" s="167"/>
      <c r="BB91" s="168"/>
      <c r="BC91" s="166"/>
      <c r="BD91" s="167"/>
      <c r="BE91" s="169"/>
      <c r="BF91" s="992"/>
      <c r="BG91" s="993"/>
      <c r="BH91" s="994"/>
      <c r="BI91" s="995"/>
      <c r="BJ91" s="996"/>
      <c r="BK91" s="997"/>
      <c r="BL91" s="997"/>
      <c r="BM91" s="997"/>
      <c r="BN91" s="998"/>
    </row>
    <row r="92" spans="2:66" ht="20.25" customHeight="1" x14ac:dyDescent="0.15">
      <c r="B92" s="1035"/>
      <c r="C92" s="1036"/>
      <c r="D92" s="1037"/>
      <c r="E92" s="1012"/>
      <c r="F92" s="1013"/>
      <c r="G92" s="1038"/>
      <c r="H92" s="1039"/>
      <c r="I92" s="175"/>
      <c r="J92" s="176">
        <f>G91</f>
        <v>0</v>
      </c>
      <c r="K92" s="175"/>
      <c r="L92" s="176">
        <f>M91</f>
        <v>0</v>
      </c>
      <c r="M92" s="1040"/>
      <c r="N92" s="1041"/>
      <c r="O92" s="1042"/>
      <c r="P92" s="1043"/>
      <c r="Q92" s="1043"/>
      <c r="R92" s="1039"/>
      <c r="S92" s="986"/>
      <c r="T92" s="987"/>
      <c r="U92" s="987"/>
      <c r="V92" s="987"/>
      <c r="W92" s="988"/>
      <c r="X92" s="170" t="s">
        <v>195</v>
      </c>
      <c r="Y92" s="171"/>
      <c r="Z92" s="172"/>
      <c r="AA92" s="158" t="str">
        <f>IF(AA91="","",VLOOKUP(AA91,'シフト記号表（従来型・ユニット型共通）'!$C$6:$L$47,10,FALSE))</f>
        <v/>
      </c>
      <c r="AB92" s="159" t="str">
        <f>IF(AB91="","",VLOOKUP(AB91,'シフト記号表（従来型・ユニット型共通）'!$C$6:$L$47,10,FALSE))</f>
        <v/>
      </c>
      <c r="AC92" s="159" t="str">
        <f>IF(AC91="","",VLOOKUP(AC91,'シフト記号表（従来型・ユニット型共通）'!$C$6:$L$47,10,FALSE))</f>
        <v/>
      </c>
      <c r="AD92" s="159" t="str">
        <f>IF(AD91="","",VLOOKUP(AD91,'シフト記号表（従来型・ユニット型共通）'!$C$6:$L$47,10,FALSE))</f>
        <v/>
      </c>
      <c r="AE92" s="159" t="str">
        <f>IF(AE91="","",VLOOKUP(AE91,'シフト記号表（従来型・ユニット型共通）'!$C$6:$L$47,10,FALSE))</f>
        <v/>
      </c>
      <c r="AF92" s="159" t="str">
        <f>IF(AF91="","",VLOOKUP(AF91,'シフト記号表（従来型・ユニット型共通）'!$C$6:$L$47,10,FALSE))</f>
        <v/>
      </c>
      <c r="AG92" s="160" t="str">
        <f>IF(AG91="","",VLOOKUP(AG91,'シフト記号表（従来型・ユニット型共通）'!$C$6:$L$47,10,FALSE))</f>
        <v/>
      </c>
      <c r="AH92" s="158" t="str">
        <f>IF(AH91="","",VLOOKUP(AH91,'シフト記号表（従来型・ユニット型共通）'!$C$6:$L$47,10,FALSE))</f>
        <v/>
      </c>
      <c r="AI92" s="159" t="str">
        <f>IF(AI91="","",VLOOKUP(AI91,'シフト記号表（従来型・ユニット型共通）'!$C$6:$L$47,10,FALSE))</f>
        <v/>
      </c>
      <c r="AJ92" s="159" t="str">
        <f>IF(AJ91="","",VLOOKUP(AJ91,'シフト記号表（従来型・ユニット型共通）'!$C$6:$L$47,10,FALSE))</f>
        <v/>
      </c>
      <c r="AK92" s="159" t="str">
        <f>IF(AK91="","",VLOOKUP(AK91,'シフト記号表（従来型・ユニット型共通）'!$C$6:$L$47,10,FALSE))</f>
        <v/>
      </c>
      <c r="AL92" s="159" t="str">
        <f>IF(AL91="","",VLOOKUP(AL91,'シフト記号表（従来型・ユニット型共通）'!$C$6:$L$47,10,FALSE))</f>
        <v/>
      </c>
      <c r="AM92" s="159" t="str">
        <f>IF(AM91="","",VLOOKUP(AM91,'シフト記号表（従来型・ユニット型共通）'!$C$6:$L$47,10,FALSE))</f>
        <v/>
      </c>
      <c r="AN92" s="160" t="str">
        <f>IF(AN91="","",VLOOKUP(AN91,'シフト記号表（従来型・ユニット型共通）'!$C$6:$L$47,10,FALSE))</f>
        <v/>
      </c>
      <c r="AO92" s="158" t="str">
        <f>IF(AO91="","",VLOOKUP(AO91,'シフト記号表（従来型・ユニット型共通）'!$C$6:$L$47,10,FALSE))</f>
        <v/>
      </c>
      <c r="AP92" s="159" t="str">
        <f>IF(AP91="","",VLOOKUP(AP91,'シフト記号表（従来型・ユニット型共通）'!$C$6:$L$47,10,FALSE))</f>
        <v/>
      </c>
      <c r="AQ92" s="159" t="str">
        <f>IF(AQ91="","",VLOOKUP(AQ91,'シフト記号表（従来型・ユニット型共通）'!$C$6:$L$47,10,FALSE))</f>
        <v/>
      </c>
      <c r="AR92" s="159" t="str">
        <f>IF(AR91="","",VLOOKUP(AR91,'シフト記号表（従来型・ユニット型共通）'!$C$6:$L$47,10,FALSE))</f>
        <v/>
      </c>
      <c r="AS92" s="159" t="str">
        <f>IF(AS91="","",VLOOKUP(AS91,'シフト記号表（従来型・ユニット型共通）'!$C$6:$L$47,10,FALSE))</f>
        <v/>
      </c>
      <c r="AT92" s="159" t="str">
        <f>IF(AT91="","",VLOOKUP(AT91,'シフト記号表（従来型・ユニット型共通）'!$C$6:$L$47,10,FALSE))</f>
        <v/>
      </c>
      <c r="AU92" s="160" t="str">
        <f>IF(AU91="","",VLOOKUP(AU91,'シフト記号表（従来型・ユニット型共通）'!$C$6:$L$47,10,FALSE))</f>
        <v/>
      </c>
      <c r="AV92" s="158" t="str">
        <f>IF(AV91="","",VLOOKUP(AV91,'シフト記号表（従来型・ユニット型共通）'!$C$6:$L$47,10,FALSE))</f>
        <v/>
      </c>
      <c r="AW92" s="159" t="str">
        <f>IF(AW91="","",VLOOKUP(AW91,'シフト記号表（従来型・ユニット型共通）'!$C$6:$L$47,10,FALSE))</f>
        <v/>
      </c>
      <c r="AX92" s="159" t="str">
        <f>IF(AX91="","",VLOOKUP(AX91,'シフト記号表（従来型・ユニット型共通）'!$C$6:$L$47,10,FALSE))</f>
        <v/>
      </c>
      <c r="AY92" s="159" t="str">
        <f>IF(AY91="","",VLOOKUP(AY91,'シフト記号表（従来型・ユニット型共通）'!$C$6:$L$47,10,FALSE))</f>
        <v/>
      </c>
      <c r="AZ92" s="159" t="str">
        <f>IF(AZ91="","",VLOOKUP(AZ91,'シフト記号表（従来型・ユニット型共通）'!$C$6:$L$47,10,FALSE))</f>
        <v/>
      </c>
      <c r="BA92" s="159" t="str">
        <f>IF(BA91="","",VLOOKUP(BA91,'シフト記号表（従来型・ユニット型共通）'!$C$6:$L$47,10,FALSE))</f>
        <v/>
      </c>
      <c r="BB92" s="160" t="str">
        <f>IF(BB91="","",VLOOKUP(BB91,'シフト記号表（従来型・ユニット型共通）'!$C$6:$L$47,10,FALSE))</f>
        <v/>
      </c>
      <c r="BC92" s="158" t="str">
        <f>IF(BC91="","",VLOOKUP(BC91,'シフト記号表（従来型・ユニット型共通）'!$C$6:$L$47,10,FALSE))</f>
        <v/>
      </c>
      <c r="BD92" s="159" t="str">
        <f>IF(BD91="","",VLOOKUP(BD91,'シフト記号表（従来型・ユニット型共通）'!$C$6:$L$47,10,FALSE))</f>
        <v/>
      </c>
      <c r="BE92" s="159" t="str">
        <f>IF(BE91="","",VLOOKUP(BE91,'シフト記号表（従来型・ユニット型共通）'!$C$6:$L$47,10,FALSE))</f>
        <v/>
      </c>
      <c r="BF92" s="1032">
        <f>IF($BI$3="４週",SUM(AA92:BB92),IF($BI$3="暦月",SUM(AA92:BE92),""))</f>
        <v>0</v>
      </c>
      <c r="BG92" s="1033"/>
      <c r="BH92" s="1034">
        <f>IF($BI$3="４週",BF92/4,IF($BI$3="暦月",(BF92/($BI$8/7)),""))</f>
        <v>0</v>
      </c>
      <c r="BI92" s="1033"/>
      <c r="BJ92" s="1029"/>
      <c r="BK92" s="1030"/>
      <c r="BL92" s="1030"/>
      <c r="BM92" s="1030"/>
      <c r="BN92" s="1031"/>
    </row>
    <row r="93" spans="2:66" ht="20.25" customHeight="1" x14ac:dyDescent="0.15">
      <c r="B93" s="1007">
        <f>B91+1</f>
        <v>39</v>
      </c>
      <c r="C93" s="1009"/>
      <c r="D93" s="1011"/>
      <c r="E93" s="1012"/>
      <c r="F93" s="1013"/>
      <c r="G93" s="1017"/>
      <c r="H93" s="1018"/>
      <c r="I93" s="153"/>
      <c r="J93" s="154"/>
      <c r="K93" s="153"/>
      <c r="L93" s="154"/>
      <c r="M93" s="1021"/>
      <c r="N93" s="1022"/>
      <c r="O93" s="1025"/>
      <c r="P93" s="1026"/>
      <c r="Q93" s="1026"/>
      <c r="R93" s="1018"/>
      <c r="S93" s="986"/>
      <c r="T93" s="987"/>
      <c r="U93" s="987"/>
      <c r="V93" s="987"/>
      <c r="W93" s="988"/>
      <c r="X93" s="173" t="s">
        <v>192</v>
      </c>
      <c r="Z93" s="174"/>
      <c r="AA93" s="166"/>
      <c r="AB93" s="167"/>
      <c r="AC93" s="167"/>
      <c r="AD93" s="167"/>
      <c r="AE93" s="167"/>
      <c r="AF93" s="167"/>
      <c r="AG93" s="168"/>
      <c r="AH93" s="166"/>
      <c r="AI93" s="167"/>
      <c r="AJ93" s="167"/>
      <c r="AK93" s="167"/>
      <c r="AL93" s="167"/>
      <c r="AM93" s="167"/>
      <c r="AN93" s="168"/>
      <c r="AO93" s="166"/>
      <c r="AP93" s="167"/>
      <c r="AQ93" s="167"/>
      <c r="AR93" s="167"/>
      <c r="AS93" s="167"/>
      <c r="AT93" s="167"/>
      <c r="AU93" s="168"/>
      <c r="AV93" s="166"/>
      <c r="AW93" s="167"/>
      <c r="AX93" s="167"/>
      <c r="AY93" s="167"/>
      <c r="AZ93" s="167"/>
      <c r="BA93" s="167"/>
      <c r="BB93" s="168"/>
      <c r="BC93" s="166"/>
      <c r="BD93" s="167"/>
      <c r="BE93" s="169"/>
      <c r="BF93" s="992"/>
      <c r="BG93" s="993"/>
      <c r="BH93" s="994"/>
      <c r="BI93" s="995"/>
      <c r="BJ93" s="996"/>
      <c r="BK93" s="997"/>
      <c r="BL93" s="997"/>
      <c r="BM93" s="997"/>
      <c r="BN93" s="998"/>
    </row>
    <row r="94" spans="2:66" ht="20.25" customHeight="1" x14ac:dyDescent="0.15">
      <c r="B94" s="1035"/>
      <c r="C94" s="1036"/>
      <c r="D94" s="1037"/>
      <c r="E94" s="1012"/>
      <c r="F94" s="1013"/>
      <c r="G94" s="1038"/>
      <c r="H94" s="1039"/>
      <c r="I94" s="175"/>
      <c r="J94" s="176">
        <f>G93</f>
        <v>0</v>
      </c>
      <c r="K94" s="175"/>
      <c r="L94" s="176">
        <f>M93</f>
        <v>0</v>
      </c>
      <c r="M94" s="1040"/>
      <c r="N94" s="1041"/>
      <c r="O94" s="1042"/>
      <c r="P94" s="1043"/>
      <c r="Q94" s="1043"/>
      <c r="R94" s="1039"/>
      <c r="S94" s="986"/>
      <c r="T94" s="987"/>
      <c r="U94" s="987"/>
      <c r="V94" s="987"/>
      <c r="W94" s="988"/>
      <c r="X94" s="170" t="s">
        <v>195</v>
      </c>
      <c r="Y94" s="171"/>
      <c r="Z94" s="172"/>
      <c r="AA94" s="158" t="str">
        <f>IF(AA93="","",VLOOKUP(AA93,'シフト記号表（従来型・ユニット型共通）'!$C$6:$L$47,10,FALSE))</f>
        <v/>
      </c>
      <c r="AB94" s="159" t="str">
        <f>IF(AB93="","",VLOOKUP(AB93,'シフト記号表（従来型・ユニット型共通）'!$C$6:$L$47,10,FALSE))</f>
        <v/>
      </c>
      <c r="AC94" s="159" t="str">
        <f>IF(AC93="","",VLOOKUP(AC93,'シフト記号表（従来型・ユニット型共通）'!$C$6:$L$47,10,FALSE))</f>
        <v/>
      </c>
      <c r="AD94" s="159" t="str">
        <f>IF(AD93="","",VLOOKUP(AD93,'シフト記号表（従来型・ユニット型共通）'!$C$6:$L$47,10,FALSE))</f>
        <v/>
      </c>
      <c r="AE94" s="159" t="str">
        <f>IF(AE93="","",VLOOKUP(AE93,'シフト記号表（従来型・ユニット型共通）'!$C$6:$L$47,10,FALSE))</f>
        <v/>
      </c>
      <c r="AF94" s="159" t="str">
        <f>IF(AF93="","",VLOOKUP(AF93,'シフト記号表（従来型・ユニット型共通）'!$C$6:$L$47,10,FALSE))</f>
        <v/>
      </c>
      <c r="AG94" s="160" t="str">
        <f>IF(AG93="","",VLOOKUP(AG93,'シフト記号表（従来型・ユニット型共通）'!$C$6:$L$47,10,FALSE))</f>
        <v/>
      </c>
      <c r="AH94" s="158" t="str">
        <f>IF(AH93="","",VLOOKUP(AH93,'シフト記号表（従来型・ユニット型共通）'!$C$6:$L$47,10,FALSE))</f>
        <v/>
      </c>
      <c r="AI94" s="159" t="str">
        <f>IF(AI93="","",VLOOKUP(AI93,'シフト記号表（従来型・ユニット型共通）'!$C$6:$L$47,10,FALSE))</f>
        <v/>
      </c>
      <c r="AJ94" s="159" t="str">
        <f>IF(AJ93="","",VLOOKUP(AJ93,'シフト記号表（従来型・ユニット型共通）'!$C$6:$L$47,10,FALSE))</f>
        <v/>
      </c>
      <c r="AK94" s="159" t="str">
        <f>IF(AK93="","",VLOOKUP(AK93,'シフト記号表（従来型・ユニット型共通）'!$C$6:$L$47,10,FALSE))</f>
        <v/>
      </c>
      <c r="AL94" s="159" t="str">
        <f>IF(AL93="","",VLOOKUP(AL93,'シフト記号表（従来型・ユニット型共通）'!$C$6:$L$47,10,FALSE))</f>
        <v/>
      </c>
      <c r="AM94" s="159" t="str">
        <f>IF(AM93="","",VLOOKUP(AM93,'シフト記号表（従来型・ユニット型共通）'!$C$6:$L$47,10,FALSE))</f>
        <v/>
      </c>
      <c r="AN94" s="160" t="str">
        <f>IF(AN93="","",VLOOKUP(AN93,'シフト記号表（従来型・ユニット型共通）'!$C$6:$L$47,10,FALSE))</f>
        <v/>
      </c>
      <c r="AO94" s="158" t="str">
        <f>IF(AO93="","",VLOOKUP(AO93,'シフト記号表（従来型・ユニット型共通）'!$C$6:$L$47,10,FALSE))</f>
        <v/>
      </c>
      <c r="AP94" s="159" t="str">
        <f>IF(AP93="","",VLOOKUP(AP93,'シフト記号表（従来型・ユニット型共通）'!$C$6:$L$47,10,FALSE))</f>
        <v/>
      </c>
      <c r="AQ94" s="159" t="str">
        <f>IF(AQ93="","",VLOOKUP(AQ93,'シフト記号表（従来型・ユニット型共通）'!$C$6:$L$47,10,FALSE))</f>
        <v/>
      </c>
      <c r="AR94" s="159" t="str">
        <f>IF(AR93="","",VLOOKUP(AR93,'シフト記号表（従来型・ユニット型共通）'!$C$6:$L$47,10,FALSE))</f>
        <v/>
      </c>
      <c r="AS94" s="159" t="str">
        <f>IF(AS93="","",VLOOKUP(AS93,'シフト記号表（従来型・ユニット型共通）'!$C$6:$L$47,10,FALSE))</f>
        <v/>
      </c>
      <c r="AT94" s="159" t="str">
        <f>IF(AT93="","",VLOOKUP(AT93,'シフト記号表（従来型・ユニット型共通）'!$C$6:$L$47,10,FALSE))</f>
        <v/>
      </c>
      <c r="AU94" s="160" t="str">
        <f>IF(AU93="","",VLOOKUP(AU93,'シフト記号表（従来型・ユニット型共通）'!$C$6:$L$47,10,FALSE))</f>
        <v/>
      </c>
      <c r="AV94" s="158" t="str">
        <f>IF(AV93="","",VLOOKUP(AV93,'シフト記号表（従来型・ユニット型共通）'!$C$6:$L$47,10,FALSE))</f>
        <v/>
      </c>
      <c r="AW94" s="159" t="str">
        <f>IF(AW93="","",VLOOKUP(AW93,'シフト記号表（従来型・ユニット型共通）'!$C$6:$L$47,10,FALSE))</f>
        <v/>
      </c>
      <c r="AX94" s="159" t="str">
        <f>IF(AX93="","",VLOOKUP(AX93,'シフト記号表（従来型・ユニット型共通）'!$C$6:$L$47,10,FALSE))</f>
        <v/>
      </c>
      <c r="AY94" s="159" t="str">
        <f>IF(AY93="","",VLOOKUP(AY93,'シフト記号表（従来型・ユニット型共通）'!$C$6:$L$47,10,FALSE))</f>
        <v/>
      </c>
      <c r="AZ94" s="159" t="str">
        <f>IF(AZ93="","",VLOOKUP(AZ93,'シフト記号表（従来型・ユニット型共通）'!$C$6:$L$47,10,FALSE))</f>
        <v/>
      </c>
      <c r="BA94" s="159" t="str">
        <f>IF(BA93="","",VLOOKUP(BA93,'シフト記号表（従来型・ユニット型共通）'!$C$6:$L$47,10,FALSE))</f>
        <v/>
      </c>
      <c r="BB94" s="160" t="str">
        <f>IF(BB93="","",VLOOKUP(BB93,'シフト記号表（従来型・ユニット型共通）'!$C$6:$L$47,10,FALSE))</f>
        <v/>
      </c>
      <c r="BC94" s="158" t="str">
        <f>IF(BC93="","",VLOOKUP(BC93,'シフト記号表（従来型・ユニット型共通）'!$C$6:$L$47,10,FALSE))</f>
        <v/>
      </c>
      <c r="BD94" s="159" t="str">
        <f>IF(BD93="","",VLOOKUP(BD93,'シフト記号表（従来型・ユニット型共通）'!$C$6:$L$47,10,FALSE))</f>
        <v/>
      </c>
      <c r="BE94" s="159" t="str">
        <f>IF(BE93="","",VLOOKUP(BE93,'シフト記号表（従来型・ユニット型共通）'!$C$6:$L$47,10,FALSE))</f>
        <v/>
      </c>
      <c r="BF94" s="1032">
        <f>IF($BI$3="４週",SUM(AA94:BB94),IF($BI$3="暦月",SUM(AA94:BE94),""))</f>
        <v>0</v>
      </c>
      <c r="BG94" s="1033"/>
      <c r="BH94" s="1034">
        <f>IF($BI$3="４週",BF94/4,IF($BI$3="暦月",(BF94/($BI$8/7)),""))</f>
        <v>0</v>
      </c>
      <c r="BI94" s="1033"/>
      <c r="BJ94" s="1029"/>
      <c r="BK94" s="1030"/>
      <c r="BL94" s="1030"/>
      <c r="BM94" s="1030"/>
      <c r="BN94" s="1031"/>
    </row>
    <row r="95" spans="2:66" ht="20.25" customHeight="1" x14ac:dyDescent="0.15">
      <c r="B95" s="1007">
        <f>B93+1</f>
        <v>40</v>
      </c>
      <c r="C95" s="1009"/>
      <c r="D95" s="1011"/>
      <c r="E95" s="1012"/>
      <c r="F95" s="1013"/>
      <c r="G95" s="1017"/>
      <c r="H95" s="1018"/>
      <c r="I95" s="153"/>
      <c r="J95" s="154"/>
      <c r="K95" s="153"/>
      <c r="L95" s="154"/>
      <c r="M95" s="1021"/>
      <c r="N95" s="1022"/>
      <c r="O95" s="1025"/>
      <c r="P95" s="1026"/>
      <c r="Q95" s="1026"/>
      <c r="R95" s="1018"/>
      <c r="S95" s="986"/>
      <c r="T95" s="987"/>
      <c r="U95" s="987"/>
      <c r="V95" s="987"/>
      <c r="W95" s="988"/>
      <c r="X95" s="173" t="s">
        <v>192</v>
      </c>
      <c r="Z95" s="174"/>
      <c r="AA95" s="166"/>
      <c r="AB95" s="167"/>
      <c r="AC95" s="167"/>
      <c r="AD95" s="167"/>
      <c r="AE95" s="167"/>
      <c r="AF95" s="167"/>
      <c r="AG95" s="168"/>
      <c r="AH95" s="166"/>
      <c r="AI95" s="167"/>
      <c r="AJ95" s="167"/>
      <c r="AK95" s="167"/>
      <c r="AL95" s="167"/>
      <c r="AM95" s="167"/>
      <c r="AN95" s="168"/>
      <c r="AO95" s="166"/>
      <c r="AP95" s="167"/>
      <c r="AQ95" s="167"/>
      <c r="AR95" s="167"/>
      <c r="AS95" s="167"/>
      <c r="AT95" s="167"/>
      <c r="AU95" s="168"/>
      <c r="AV95" s="166"/>
      <c r="AW95" s="167"/>
      <c r="AX95" s="167"/>
      <c r="AY95" s="167"/>
      <c r="AZ95" s="167"/>
      <c r="BA95" s="167"/>
      <c r="BB95" s="168"/>
      <c r="BC95" s="166"/>
      <c r="BD95" s="167"/>
      <c r="BE95" s="169"/>
      <c r="BF95" s="992"/>
      <c r="BG95" s="993"/>
      <c r="BH95" s="994"/>
      <c r="BI95" s="995"/>
      <c r="BJ95" s="996"/>
      <c r="BK95" s="997"/>
      <c r="BL95" s="997"/>
      <c r="BM95" s="997"/>
      <c r="BN95" s="998"/>
    </row>
    <row r="96" spans="2:66" ht="20.25" customHeight="1" x14ac:dyDescent="0.15">
      <c r="B96" s="1035"/>
      <c r="C96" s="1036"/>
      <c r="D96" s="1037"/>
      <c r="E96" s="1012"/>
      <c r="F96" s="1013"/>
      <c r="G96" s="1038"/>
      <c r="H96" s="1039"/>
      <c r="I96" s="175"/>
      <c r="J96" s="176">
        <f>G95</f>
        <v>0</v>
      </c>
      <c r="K96" s="175"/>
      <c r="L96" s="176">
        <f>M95</f>
        <v>0</v>
      </c>
      <c r="M96" s="1040"/>
      <c r="N96" s="1041"/>
      <c r="O96" s="1042"/>
      <c r="P96" s="1043"/>
      <c r="Q96" s="1043"/>
      <c r="R96" s="1039"/>
      <c r="S96" s="986"/>
      <c r="T96" s="987"/>
      <c r="U96" s="987"/>
      <c r="V96" s="987"/>
      <c r="W96" s="988"/>
      <c r="X96" s="170" t="s">
        <v>195</v>
      </c>
      <c r="Y96" s="171"/>
      <c r="Z96" s="172"/>
      <c r="AA96" s="158" t="str">
        <f>IF(AA95="","",VLOOKUP(AA95,'シフト記号表（従来型・ユニット型共通）'!$C$6:$L$47,10,FALSE))</f>
        <v/>
      </c>
      <c r="AB96" s="159" t="str">
        <f>IF(AB95="","",VLOOKUP(AB95,'シフト記号表（従来型・ユニット型共通）'!$C$6:$L$47,10,FALSE))</f>
        <v/>
      </c>
      <c r="AC96" s="159" t="str">
        <f>IF(AC95="","",VLOOKUP(AC95,'シフト記号表（従来型・ユニット型共通）'!$C$6:$L$47,10,FALSE))</f>
        <v/>
      </c>
      <c r="AD96" s="159" t="str">
        <f>IF(AD95="","",VLOOKUP(AD95,'シフト記号表（従来型・ユニット型共通）'!$C$6:$L$47,10,FALSE))</f>
        <v/>
      </c>
      <c r="AE96" s="159" t="str">
        <f>IF(AE95="","",VLOOKUP(AE95,'シフト記号表（従来型・ユニット型共通）'!$C$6:$L$47,10,FALSE))</f>
        <v/>
      </c>
      <c r="AF96" s="159" t="str">
        <f>IF(AF95="","",VLOOKUP(AF95,'シフト記号表（従来型・ユニット型共通）'!$C$6:$L$47,10,FALSE))</f>
        <v/>
      </c>
      <c r="AG96" s="160" t="str">
        <f>IF(AG95="","",VLOOKUP(AG95,'シフト記号表（従来型・ユニット型共通）'!$C$6:$L$47,10,FALSE))</f>
        <v/>
      </c>
      <c r="AH96" s="158" t="str">
        <f>IF(AH95="","",VLOOKUP(AH95,'シフト記号表（従来型・ユニット型共通）'!$C$6:$L$47,10,FALSE))</f>
        <v/>
      </c>
      <c r="AI96" s="159" t="str">
        <f>IF(AI95="","",VLOOKUP(AI95,'シフト記号表（従来型・ユニット型共通）'!$C$6:$L$47,10,FALSE))</f>
        <v/>
      </c>
      <c r="AJ96" s="159" t="str">
        <f>IF(AJ95="","",VLOOKUP(AJ95,'シフト記号表（従来型・ユニット型共通）'!$C$6:$L$47,10,FALSE))</f>
        <v/>
      </c>
      <c r="AK96" s="159" t="str">
        <f>IF(AK95="","",VLOOKUP(AK95,'シフト記号表（従来型・ユニット型共通）'!$C$6:$L$47,10,FALSE))</f>
        <v/>
      </c>
      <c r="AL96" s="159" t="str">
        <f>IF(AL95="","",VLOOKUP(AL95,'シフト記号表（従来型・ユニット型共通）'!$C$6:$L$47,10,FALSE))</f>
        <v/>
      </c>
      <c r="AM96" s="159" t="str">
        <f>IF(AM95="","",VLOOKUP(AM95,'シフト記号表（従来型・ユニット型共通）'!$C$6:$L$47,10,FALSE))</f>
        <v/>
      </c>
      <c r="AN96" s="160" t="str">
        <f>IF(AN95="","",VLOOKUP(AN95,'シフト記号表（従来型・ユニット型共通）'!$C$6:$L$47,10,FALSE))</f>
        <v/>
      </c>
      <c r="AO96" s="158" t="str">
        <f>IF(AO95="","",VLOOKUP(AO95,'シフト記号表（従来型・ユニット型共通）'!$C$6:$L$47,10,FALSE))</f>
        <v/>
      </c>
      <c r="AP96" s="159" t="str">
        <f>IF(AP95="","",VLOOKUP(AP95,'シフト記号表（従来型・ユニット型共通）'!$C$6:$L$47,10,FALSE))</f>
        <v/>
      </c>
      <c r="AQ96" s="159" t="str">
        <f>IF(AQ95="","",VLOOKUP(AQ95,'シフト記号表（従来型・ユニット型共通）'!$C$6:$L$47,10,FALSE))</f>
        <v/>
      </c>
      <c r="AR96" s="159" t="str">
        <f>IF(AR95="","",VLOOKUP(AR95,'シフト記号表（従来型・ユニット型共通）'!$C$6:$L$47,10,FALSE))</f>
        <v/>
      </c>
      <c r="AS96" s="159" t="str">
        <f>IF(AS95="","",VLOOKUP(AS95,'シフト記号表（従来型・ユニット型共通）'!$C$6:$L$47,10,FALSE))</f>
        <v/>
      </c>
      <c r="AT96" s="159" t="str">
        <f>IF(AT95="","",VLOOKUP(AT95,'シフト記号表（従来型・ユニット型共通）'!$C$6:$L$47,10,FALSE))</f>
        <v/>
      </c>
      <c r="AU96" s="160" t="str">
        <f>IF(AU95="","",VLOOKUP(AU95,'シフト記号表（従来型・ユニット型共通）'!$C$6:$L$47,10,FALSE))</f>
        <v/>
      </c>
      <c r="AV96" s="158" t="str">
        <f>IF(AV95="","",VLOOKUP(AV95,'シフト記号表（従来型・ユニット型共通）'!$C$6:$L$47,10,FALSE))</f>
        <v/>
      </c>
      <c r="AW96" s="159" t="str">
        <f>IF(AW95="","",VLOOKUP(AW95,'シフト記号表（従来型・ユニット型共通）'!$C$6:$L$47,10,FALSE))</f>
        <v/>
      </c>
      <c r="AX96" s="159" t="str">
        <f>IF(AX95="","",VLOOKUP(AX95,'シフト記号表（従来型・ユニット型共通）'!$C$6:$L$47,10,FALSE))</f>
        <v/>
      </c>
      <c r="AY96" s="159" t="str">
        <f>IF(AY95="","",VLOOKUP(AY95,'シフト記号表（従来型・ユニット型共通）'!$C$6:$L$47,10,FALSE))</f>
        <v/>
      </c>
      <c r="AZ96" s="159" t="str">
        <f>IF(AZ95="","",VLOOKUP(AZ95,'シフト記号表（従来型・ユニット型共通）'!$C$6:$L$47,10,FALSE))</f>
        <v/>
      </c>
      <c r="BA96" s="159" t="str">
        <f>IF(BA95="","",VLOOKUP(BA95,'シフト記号表（従来型・ユニット型共通）'!$C$6:$L$47,10,FALSE))</f>
        <v/>
      </c>
      <c r="BB96" s="160" t="str">
        <f>IF(BB95="","",VLOOKUP(BB95,'シフト記号表（従来型・ユニット型共通）'!$C$6:$L$47,10,FALSE))</f>
        <v/>
      </c>
      <c r="BC96" s="158" t="str">
        <f>IF(BC95="","",VLOOKUP(BC95,'シフト記号表（従来型・ユニット型共通）'!$C$6:$L$47,10,FALSE))</f>
        <v/>
      </c>
      <c r="BD96" s="159" t="str">
        <f>IF(BD95="","",VLOOKUP(BD95,'シフト記号表（従来型・ユニット型共通）'!$C$6:$L$47,10,FALSE))</f>
        <v/>
      </c>
      <c r="BE96" s="159" t="str">
        <f>IF(BE95="","",VLOOKUP(BE95,'シフト記号表（従来型・ユニット型共通）'!$C$6:$L$47,10,FALSE))</f>
        <v/>
      </c>
      <c r="BF96" s="1032">
        <f>IF($BI$3="４週",SUM(AA96:BB96),IF($BI$3="暦月",SUM(AA96:BE96),""))</f>
        <v>0</v>
      </c>
      <c r="BG96" s="1033"/>
      <c r="BH96" s="1034">
        <f>IF($BI$3="４週",BF96/4,IF($BI$3="暦月",(BF96/($BI$8/7)),""))</f>
        <v>0</v>
      </c>
      <c r="BI96" s="1033"/>
      <c r="BJ96" s="1029"/>
      <c r="BK96" s="1030"/>
      <c r="BL96" s="1030"/>
      <c r="BM96" s="1030"/>
      <c r="BN96" s="1031"/>
    </row>
    <row r="97" spans="2:66" ht="20.25" customHeight="1" x14ac:dyDescent="0.15">
      <c r="B97" s="1007">
        <f>B95+1</f>
        <v>41</v>
      </c>
      <c r="C97" s="1009"/>
      <c r="D97" s="1011"/>
      <c r="E97" s="1012"/>
      <c r="F97" s="1013"/>
      <c r="G97" s="1017"/>
      <c r="H97" s="1018"/>
      <c r="I97" s="153"/>
      <c r="J97" s="154"/>
      <c r="K97" s="153"/>
      <c r="L97" s="154"/>
      <c r="M97" s="1021"/>
      <c r="N97" s="1022"/>
      <c r="O97" s="1025"/>
      <c r="P97" s="1026"/>
      <c r="Q97" s="1026"/>
      <c r="R97" s="1018"/>
      <c r="S97" s="986"/>
      <c r="T97" s="987"/>
      <c r="U97" s="987"/>
      <c r="V97" s="987"/>
      <c r="W97" s="988"/>
      <c r="X97" s="173" t="s">
        <v>192</v>
      </c>
      <c r="Z97" s="174"/>
      <c r="AA97" s="166"/>
      <c r="AB97" s="167"/>
      <c r="AC97" s="167"/>
      <c r="AD97" s="167"/>
      <c r="AE97" s="167"/>
      <c r="AF97" s="167"/>
      <c r="AG97" s="168"/>
      <c r="AH97" s="166"/>
      <c r="AI97" s="167"/>
      <c r="AJ97" s="167"/>
      <c r="AK97" s="167"/>
      <c r="AL97" s="167"/>
      <c r="AM97" s="167"/>
      <c r="AN97" s="168"/>
      <c r="AO97" s="166"/>
      <c r="AP97" s="167"/>
      <c r="AQ97" s="167"/>
      <c r="AR97" s="167"/>
      <c r="AS97" s="167"/>
      <c r="AT97" s="167"/>
      <c r="AU97" s="168"/>
      <c r="AV97" s="166"/>
      <c r="AW97" s="167"/>
      <c r="AX97" s="167"/>
      <c r="AY97" s="167"/>
      <c r="AZ97" s="167"/>
      <c r="BA97" s="167"/>
      <c r="BB97" s="168"/>
      <c r="BC97" s="166"/>
      <c r="BD97" s="167"/>
      <c r="BE97" s="169"/>
      <c r="BF97" s="992"/>
      <c r="BG97" s="993"/>
      <c r="BH97" s="994"/>
      <c r="BI97" s="995"/>
      <c r="BJ97" s="996"/>
      <c r="BK97" s="997"/>
      <c r="BL97" s="997"/>
      <c r="BM97" s="997"/>
      <c r="BN97" s="998"/>
    </row>
    <row r="98" spans="2:66" ht="20.25" customHeight="1" x14ac:dyDescent="0.15">
      <c r="B98" s="1035"/>
      <c r="C98" s="1036"/>
      <c r="D98" s="1037"/>
      <c r="E98" s="1012"/>
      <c r="F98" s="1013"/>
      <c r="G98" s="1038"/>
      <c r="H98" s="1039"/>
      <c r="I98" s="175"/>
      <c r="J98" s="176">
        <f>G97</f>
        <v>0</v>
      </c>
      <c r="K98" s="175"/>
      <c r="L98" s="176">
        <f>M97</f>
        <v>0</v>
      </c>
      <c r="M98" s="1040"/>
      <c r="N98" s="1041"/>
      <c r="O98" s="1042"/>
      <c r="P98" s="1043"/>
      <c r="Q98" s="1043"/>
      <c r="R98" s="1039"/>
      <c r="S98" s="986"/>
      <c r="T98" s="987"/>
      <c r="U98" s="987"/>
      <c r="V98" s="987"/>
      <c r="W98" s="988"/>
      <c r="X98" s="170" t="s">
        <v>195</v>
      </c>
      <c r="Y98" s="171"/>
      <c r="Z98" s="172"/>
      <c r="AA98" s="158" t="str">
        <f>IF(AA97="","",VLOOKUP(AA97,'シフト記号表（従来型・ユニット型共通）'!$C$6:$L$47,10,FALSE))</f>
        <v/>
      </c>
      <c r="AB98" s="159" t="str">
        <f>IF(AB97="","",VLOOKUP(AB97,'シフト記号表（従来型・ユニット型共通）'!$C$6:$L$47,10,FALSE))</f>
        <v/>
      </c>
      <c r="AC98" s="159" t="str">
        <f>IF(AC97="","",VLOOKUP(AC97,'シフト記号表（従来型・ユニット型共通）'!$C$6:$L$47,10,FALSE))</f>
        <v/>
      </c>
      <c r="AD98" s="159" t="str">
        <f>IF(AD97="","",VLOOKUP(AD97,'シフト記号表（従来型・ユニット型共通）'!$C$6:$L$47,10,FALSE))</f>
        <v/>
      </c>
      <c r="AE98" s="159" t="str">
        <f>IF(AE97="","",VLOOKUP(AE97,'シフト記号表（従来型・ユニット型共通）'!$C$6:$L$47,10,FALSE))</f>
        <v/>
      </c>
      <c r="AF98" s="159" t="str">
        <f>IF(AF97="","",VLOOKUP(AF97,'シフト記号表（従来型・ユニット型共通）'!$C$6:$L$47,10,FALSE))</f>
        <v/>
      </c>
      <c r="AG98" s="160" t="str">
        <f>IF(AG97="","",VLOOKUP(AG97,'シフト記号表（従来型・ユニット型共通）'!$C$6:$L$47,10,FALSE))</f>
        <v/>
      </c>
      <c r="AH98" s="158" t="str">
        <f>IF(AH97="","",VLOOKUP(AH97,'シフト記号表（従来型・ユニット型共通）'!$C$6:$L$47,10,FALSE))</f>
        <v/>
      </c>
      <c r="AI98" s="159" t="str">
        <f>IF(AI97="","",VLOOKUP(AI97,'シフト記号表（従来型・ユニット型共通）'!$C$6:$L$47,10,FALSE))</f>
        <v/>
      </c>
      <c r="AJ98" s="159" t="str">
        <f>IF(AJ97="","",VLOOKUP(AJ97,'シフト記号表（従来型・ユニット型共通）'!$C$6:$L$47,10,FALSE))</f>
        <v/>
      </c>
      <c r="AK98" s="159" t="str">
        <f>IF(AK97="","",VLOOKUP(AK97,'シフト記号表（従来型・ユニット型共通）'!$C$6:$L$47,10,FALSE))</f>
        <v/>
      </c>
      <c r="AL98" s="159" t="str">
        <f>IF(AL97="","",VLOOKUP(AL97,'シフト記号表（従来型・ユニット型共通）'!$C$6:$L$47,10,FALSE))</f>
        <v/>
      </c>
      <c r="AM98" s="159" t="str">
        <f>IF(AM97="","",VLOOKUP(AM97,'シフト記号表（従来型・ユニット型共通）'!$C$6:$L$47,10,FALSE))</f>
        <v/>
      </c>
      <c r="AN98" s="160" t="str">
        <f>IF(AN97="","",VLOOKUP(AN97,'シフト記号表（従来型・ユニット型共通）'!$C$6:$L$47,10,FALSE))</f>
        <v/>
      </c>
      <c r="AO98" s="158" t="str">
        <f>IF(AO97="","",VLOOKUP(AO97,'シフト記号表（従来型・ユニット型共通）'!$C$6:$L$47,10,FALSE))</f>
        <v/>
      </c>
      <c r="AP98" s="159" t="str">
        <f>IF(AP97="","",VLOOKUP(AP97,'シフト記号表（従来型・ユニット型共通）'!$C$6:$L$47,10,FALSE))</f>
        <v/>
      </c>
      <c r="AQ98" s="159" t="str">
        <f>IF(AQ97="","",VLOOKUP(AQ97,'シフト記号表（従来型・ユニット型共通）'!$C$6:$L$47,10,FALSE))</f>
        <v/>
      </c>
      <c r="AR98" s="159" t="str">
        <f>IF(AR97="","",VLOOKUP(AR97,'シフト記号表（従来型・ユニット型共通）'!$C$6:$L$47,10,FALSE))</f>
        <v/>
      </c>
      <c r="AS98" s="159" t="str">
        <f>IF(AS97="","",VLOOKUP(AS97,'シフト記号表（従来型・ユニット型共通）'!$C$6:$L$47,10,FALSE))</f>
        <v/>
      </c>
      <c r="AT98" s="159" t="str">
        <f>IF(AT97="","",VLOOKUP(AT97,'シフト記号表（従来型・ユニット型共通）'!$C$6:$L$47,10,FALSE))</f>
        <v/>
      </c>
      <c r="AU98" s="160" t="str">
        <f>IF(AU97="","",VLOOKUP(AU97,'シフト記号表（従来型・ユニット型共通）'!$C$6:$L$47,10,FALSE))</f>
        <v/>
      </c>
      <c r="AV98" s="158" t="str">
        <f>IF(AV97="","",VLOOKUP(AV97,'シフト記号表（従来型・ユニット型共通）'!$C$6:$L$47,10,FALSE))</f>
        <v/>
      </c>
      <c r="AW98" s="159" t="str">
        <f>IF(AW97="","",VLOOKUP(AW97,'シフト記号表（従来型・ユニット型共通）'!$C$6:$L$47,10,FALSE))</f>
        <v/>
      </c>
      <c r="AX98" s="159" t="str">
        <f>IF(AX97="","",VLOOKUP(AX97,'シフト記号表（従来型・ユニット型共通）'!$C$6:$L$47,10,FALSE))</f>
        <v/>
      </c>
      <c r="AY98" s="159" t="str">
        <f>IF(AY97="","",VLOOKUP(AY97,'シフト記号表（従来型・ユニット型共通）'!$C$6:$L$47,10,FALSE))</f>
        <v/>
      </c>
      <c r="AZ98" s="159" t="str">
        <f>IF(AZ97="","",VLOOKUP(AZ97,'シフト記号表（従来型・ユニット型共通）'!$C$6:$L$47,10,FALSE))</f>
        <v/>
      </c>
      <c r="BA98" s="159" t="str">
        <f>IF(BA97="","",VLOOKUP(BA97,'シフト記号表（従来型・ユニット型共通）'!$C$6:$L$47,10,FALSE))</f>
        <v/>
      </c>
      <c r="BB98" s="160" t="str">
        <f>IF(BB97="","",VLOOKUP(BB97,'シフト記号表（従来型・ユニット型共通）'!$C$6:$L$47,10,FALSE))</f>
        <v/>
      </c>
      <c r="BC98" s="158" t="str">
        <f>IF(BC97="","",VLOOKUP(BC97,'シフト記号表（従来型・ユニット型共通）'!$C$6:$L$47,10,FALSE))</f>
        <v/>
      </c>
      <c r="BD98" s="159" t="str">
        <f>IF(BD97="","",VLOOKUP(BD97,'シフト記号表（従来型・ユニット型共通）'!$C$6:$L$47,10,FALSE))</f>
        <v/>
      </c>
      <c r="BE98" s="159" t="str">
        <f>IF(BE97="","",VLOOKUP(BE97,'シフト記号表（従来型・ユニット型共通）'!$C$6:$L$47,10,FALSE))</f>
        <v/>
      </c>
      <c r="BF98" s="1032">
        <f>IF($BI$3="４週",SUM(AA98:BB98),IF($BI$3="暦月",SUM(AA98:BE98),""))</f>
        <v>0</v>
      </c>
      <c r="BG98" s="1033"/>
      <c r="BH98" s="1034">
        <f>IF($BI$3="４週",BF98/4,IF($BI$3="暦月",(BF98/($BI$8/7)),""))</f>
        <v>0</v>
      </c>
      <c r="BI98" s="1033"/>
      <c r="BJ98" s="1029"/>
      <c r="BK98" s="1030"/>
      <c r="BL98" s="1030"/>
      <c r="BM98" s="1030"/>
      <c r="BN98" s="1031"/>
    </row>
    <row r="99" spans="2:66" ht="20.25" customHeight="1" x14ac:dyDescent="0.15">
      <c r="B99" s="1007">
        <f>B97+1</f>
        <v>42</v>
      </c>
      <c r="C99" s="1009"/>
      <c r="D99" s="1011"/>
      <c r="E99" s="1012"/>
      <c r="F99" s="1013"/>
      <c r="G99" s="1017"/>
      <c r="H99" s="1018"/>
      <c r="I99" s="153"/>
      <c r="J99" s="154"/>
      <c r="K99" s="153"/>
      <c r="L99" s="154"/>
      <c r="M99" s="1021"/>
      <c r="N99" s="1022"/>
      <c r="O99" s="1025"/>
      <c r="P99" s="1026"/>
      <c r="Q99" s="1026"/>
      <c r="R99" s="1018"/>
      <c r="S99" s="986"/>
      <c r="T99" s="987"/>
      <c r="U99" s="987"/>
      <c r="V99" s="987"/>
      <c r="W99" s="988"/>
      <c r="X99" s="173" t="s">
        <v>192</v>
      </c>
      <c r="Z99" s="174"/>
      <c r="AA99" s="166"/>
      <c r="AB99" s="167"/>
      <c r="AC99" s="167"/>
      <c r="AD99" s="167"/>
      <c r="AE99" s="167"/>
      <c r="AF99" s="167"/>
      <c r="AG99" s="168"/>
      <c r="AH99" s="166"/>
      <c r="AI99" s="167"/>
      <c r="AJ99" s="167"/>
      <c r="AK99" s="167"/>
      <c r="AL99" s="167"/>
      <c r="AM99" s="167"/>
      <c r="AN99" s="168"/>
      <c r="AO99" s="166"/>
      <c r="AP99" s="167"/>
      <c r="AQ99" s="167"/>
      <c r="AR99" s="167"/>
      <c r="AS99" s="167"/>
      <c r="AT99" s="167"/>
      <c r="AU99" s="168"/>
      <c r="AV99" s="166"/>
      <c r="AW99" s="167"/>
      <c r="AX99" s="167"/>
      <c r="AY99" s="167"/>
      <c r="AZ99" s="167"/>
      <c r="BA99" s="167"/>
      <c r="BB99" s="168"/>
      <c r="BC99" s="166"/>
      <c r="BD99" s="167"/>
      <c r="BE99" s="169"/>
      <c r="BF99" s="992"/>
      <c r="BG99" s="993"/>
      <c r="BH99" s="994"/>
      <c r="BI99" s="995"/>
      <c r="BJ99" s="996"/>
      <c r="BK99" s="997"/>
      <c r="BL99" s="997"/>
      <c r="BM99" s="997"/>
      <c r="BN99" s="998"/>
    </row>
    <row r="100" spans="2:66" ht="20.25" customHeight="1" x14ac:dyDescent="0.15">
      <c r="B100" s="1035"/>
      <c r="C100" s="1036"/>
      <c r="D100" s="1037"/>
      <c r="E100" s="1012"/>
      <c r="F100" s="1013"/>
      <c r="G100" s="1038"/>
      <c r="H100" s="1039"/>
      <c r="I100" s="175"/>
      <c r="J100" s="176">
        <f>G99</f>
        <v>0</v>
      </c>
      <c r="K100" s="175"/>
      <c r="L100" s="176">
        <f>M99</f>
        <v>0</v>
      </c>
      <c r="M100" s="1040"/>
      <c r="N100" s="1041"/>
      <c r="O100" s="1042"/>
      <c r="P100" s="1043"/>
      <c r="Q100" s="1043"/>
      <c r="R100" s="1039"/>
      <c r="S100" s="986"/>
      <c r="T100" s="987"/>
      <c r="U100" s="987"/>
      <c r="V100" s="987"/>
      <c r="W100" s="988"/>
      <c r="X100" s="170" t="s">
        <v>195</v>
      </c>
      <c r="Y100" s="171"/>
      <c r="Z100" s="172"/>
      <c r="AA100" s="158" t="str">
        <f>IF(AA99="","",VLOOKUP(AA99,'シフト記号表（従来型・ユニット型共通）'!$C$6:$L$47,10,FALSE))</f>
        <v/>
      </c>
      <c r="AB100" s="159" t="str">
        <f>IF(AB99="","",VLOOKUP(AB99,'シフト記号表（従来型・ユニット型共通）'!$C$6:$L$47,10,FALSE))</f>
        <v/>
      </c>
      <c r="AC100" s="159" t="str">
        <f>IF(AC99="","",VLOOKUP(AC99,'シフト記号表（従来型・ユニット型共通）'!$C$6:$L$47,10,FALSE))</f>
        <v/>
      </c>
      <c r="AD100" s="159" t="str">
        <f>IF(AD99="","",VLOOKUP(AD99,'シフト記号表（従来型・ユニット型共通）'!$C$6:$L$47,10,FALSE))</f>
        <v/>
      </c>
      <c r="AE100" s="159" t="str">
        <f>IF(AE99="","",VLOOKUP(AE99,'シフト記号表（従来型・ユニット型共通）'!$C$6:$L$47,10,FALSE))</f>
        <v/>
      </c>
      <c r="AF100" s="159" t="str">
        <f>IF(AF99="","",VLOOKUP(AF99,'シフト記号表（従来型・ユニット型共通）'!$C$6:$L$47,10,FALSE))</f>
        <v/>
      </c>
      <c r="AG100" s="160" t="str">
        <f>IF(AG99="","",VLOOKUP(AG99,'シフト記号表（従来型・ユニット型共通）'!$C$6:$L$47,10,FALSE))</f>
        <v/>
      </c>
      <c r="AH100" s="158" t="str">
        <f>IF(AH99="","",VLOOKUP(AH99,'シフト記号表（従来型・ユニット型共通）'!$C$6:$L$47,10,FALSE))</f>
        <v/>
      </c>
      <c r="AI100" s="159" t="str">
        <f>IF(AI99="","",VLOOKUP(AI99,'シフト記号表（従来型・ユニット型共通）'!$C$6:$L$47,10,FALSE))</f>
        <v/>
      </c>
      <c r="AJ100" s="159" t="str">
        <f>IF(AJ99="","",VLOOKUP(AJ99,'シフト記号表（従来型・ユニット型共通）'!$C$6:$L$47,10,FALSE))</f>
        <v/>
      </c>
      <c r="AK100" s="159" t="str">
        <f>IF(AK99="","",VLOOKUP(AK99,'シフト記号表（従来型・ユニット型共通）'!$C$6:$L$47,10,FALSE))</f>
        <v/>
      </c>
      <c r="AL100" s="159" t="str">
        <f>IF(AL99="","",VLOOKUP(AL99,'シフト記号表（従来型・ユニット型共通）'!$C$6:$L$47,10,FALSE))</f>
        <v/>
      </c>
      <c r="AM100" s="159" t="str">
        <f>IF(AM99="","",VLOOKUP(AM99,'シフト記号表（従来型・ユニット型共通）'!$C$6:$L$47,10,FALSE))</f>
        <v/>
      </c>
      <c r="AN100" s="160" t="str">
        <f>IF(AN99="","",VLOOKUP(AN99,'シフト記号表（従来型・ユニット型共通）'!$C$6:$L$47,10,FALSE))</f>
        <v/>
      </c>
      <c r="AO100" s="158" t="str">
        <f>IF(AO99="","",VLOOKUP(AO99,'シフト記号表（従来型・ユニット型共通）'!$C$6:$L$47,10,FALSE))</f>
        <v/>
      </c>
      <c r="AP100" s="159" t="str">
        <f>IF(AP99="","",VLOOKUP(AP99,'シフト記号表（従来型・ユニット型共通）'!$C$6:$L$47,10,FALSE))</f>
        <v/>
      </c>
      <c r="AQ100" s="159" t="str">
        <f>IF(AQ99="","",VLOOKUP(AQ99,'シフト記号表（従来型・ユニット型共通）'!$C$6:$L$47,10,FALSE))</f>
        <v/>
      </c>
      <c r="AR100" s="159" t="str">
        <f>IF(AR99="","",VLOOKUP(AR99,'シフト記号表（従来型・ユニット型共通）'!$C$6:$L$47,10,FALSE))</f>
        <v/>
      </c>
      <c r="AS100" s="159" t="str">
        <f>IF(AS99="","",VLOOKUP(AS99,'シフト記号表（従来型・ユニット型共通）'!$C$6:$L$47,10,FALSE))</f>
        <v/>
      </c>
      <c r="AT100" s="159" t="str">
        <f>IF(AT99="","",VLOOKUP(AT99,'シフト記号表（従来型・ユニット型共通）'!$C$6:$L$47,10,FALSE))</f>
        <v/>
      </c>
      <c r="AU100" s="160" t="str">
        <f>IF(AU99="","",VLOOKUP(AU99,'シフト記号表（従来型・ユニット型共通）'!$C$6:$L$47,10,FALSE))</f>
        <v/>
      </c>
      <c r="AV100" s="158" t="str">
        <f>IF(AV99="","",VLOOKUP(AV99,'シフト記号表（従来型・ユニット型共通）'!$C$6:$L$47,10,FALSE))</f>
        <v/>
      </c>
      <c r="AW100" s="159" t="str">
        <f>IF(AW99="","",VLOOKUP(AW99,'シフト記号表（従来型・ユニット型共通）'!$C$6:$L$47,10,FALSE))</f>
        <v/>
      </c>
      <c r="AX100" s="159" t="str">
        <f>IF(AX99="","",VLOOKUP(AX99,'シフト記号表（従来型・ユニット型共通）'!$C$6:$L$47,10,FALSE))</f>
        <v/>
      </c>
      <c r="AY100" s="159" t="str">
        <f>IF(AY99="","",VLOOKUP(AY99,'シフト記号表（従来型・ユニット型共通）'!$C$6:$L$47,10,FALSE))</f>
        <v/>
      </c>
      <c r="AZ100" s="159" t="str">
        <f>IF(AZ99="","",VLOOKUP(AZ99,'シフト記号表（従来型・ユニット型共通）'!$C$6:$L$47,10,FALSE))</f>
        <v/>
      </c>
      <c r="BA100" s="159" t="str">
        <f>IF(BA99="","",VLOOKUP(BA99,'シフト記号表（従来型・ユニット型共通）'!$C$6:$L$47,10,FALSE))</f>
        <v/>
      </c>
      <c r="BB100" s="160" t="str">
        <f>IF(BB99="","",VLOOKUP(BB99,'シフト記号表（従来型・ユニット型共通）'!$C$6:$L$47,10,FALSE))</f>
        <v/>
      </c>
      <c r="BC100" s="158" t="str">
        <f>IF(BC99="","",VLOOKUP(BC99,'シフト記号表（従来型・ユニット型共通）'!$C$6:$L$47,10,FALSE))</f>
        <v/>
      </c>
      <c r="BD100" s="159" t="str">
        <f>IF(BD99="","",VLOOKUP(BD99,'シフト記号表（従来型・ユニット型共通）'!$C$6:$L$47,10,FALSE))</f>
        <v/>
      </c>
      <c r="BE100" s="159" t="str">
        <f>IF(BE99="","",VLOOKUP(BE99,'シフト記号表（従来型・ユニット型共通）'!$C$6:$L$47,10,FALSE))</f>
        <v/>
      </c>
      <c r="BF100" s="1032">
        <f>IF($BI$3="４週",SUM(AA100:BB100),IF($BI$3="暦月",SUM(AA100:BE100),""))</f>
        <v>0</v>
      </c>
      <c r="BG100" s="1033"/>
      <c r="BH100" s="1034">
        <f>IF($BI$3="４週",BF100/4,IF($BI$3="暦月",(BF100/($BI$8/7)),""))</f>
        <v>0</v>
      </c>
      <c r="BI100" s="1033"/>
      <c r="BJ100" s="1029"/>
      <c r="BK100" s="1030"/>
      <c r="BL100" s="1030"/>
      <c r="BM100" s="1030"/>
      <c r="BN100" s="1031"/>
    </row>
    <row r="101" spans="2:66" ht="20.25" customHeight="1" x14ac:dyDescent="0.15">
      <c r="B101" s="1007">
        <f>B99+1</f>
        <v>43</v>
      </c>
      <c r="C101" s="1009"/>
      <c r="D101" s="1011"/>
      <c r="E101" s="1012"/>
      <c r="F101" s="1013"/>
      <c r="G101" s="1017"/>
      <c r="H101" s="1018"/>
      <c r="I101" s="153"/>
      <c r="J101" s="154"/>
      <c r="K101" s="153"/>
      <c r="L101" s="154"/>
      <c r="M101" s="1021"/>
      <c r="N101" s="1022"/>
      <c r="O101" s="1025"/>
      <c r="P101" s="1026"/>
      <c r="Q101" s="1026"/>
      <c r="R101" s="1018"/>
      <c r="S101" s="986"/>
      <c r="T101" s="987"/>
      <c r="U101" s="987"/>
      <c r="V101" s="987"/>
      <c r="W101" s="988"/>
      <c r="X101" s="173" t="s">
        <v>192</v>
      </c>
      <c r="Z101" s="174"/>
      <c r="AA101" s="166"/>
      <c r="AB101" s="167"/>
      <c r="AC101" s="167"/>
      <c r="AD101" s="167"/>
      <c r="AE101" s="167"/>
      <c r="AF101" s="167"/>
      <c r="AG101" s="168"/>
      <c r="AH101" s="166"/>
      <c r="AI101" s="167"/>
      <c r="AJ101" s="167"/>
      <c r="AK101" s="167"/>
      <c r="AL101" s="167"/>
      <c r="AM101" s="167"/>
      <c r="AN101" s="168"/>
      <c r="AO101" s="166"/>
      <c r="AP101" s="167"/>
      <c r="AQ101" s="167"/>
      <c r="AR101" s="167"/>
      <c r="AS101" s="167"/>
      <c r="AT101" s="167"/>
      <c r="AU101" s="168"/>
      <c r="AV101" s="166"/>
      <c r="AW101" s="167"/>
      <c r="AX101" s="167"/>
      <c r="AY101" s="167"/>
      <c r="AZ101" s="167"/>
      <c r="BA101" s="167"/>
      <c r="BB101" s="168"/>
      <c r="BC101" s="166"/>
      <c r="BD101" s="167"/>
      <c r="BE101" s="169"/>
      <c r="BF101" s="992"/>
      <c r="BG101" s="993"/>
      <c r="BH101" s="994"/>
      <c r="BI101" s="995"/>
      <c r="BJ101" s="996"/>
      <c r="BK101" s="997"/>
      <c r="BL101" s="997"/>
      <c r="BM101" s="997"/>
      <c r="BN101" s="998"/>
    </row>
    <row r="102" spans="2:66" ht="20.25" customHeight="1" x14ac:dyDescent="0.15">
      <c r="B102" s="1035"/>
      <c r="C102" s="1036"/>
      <c r="D102" s="1037"/>
      <c r="E102" s="1012"/>
      <c r="F102" s="1013"/>
      <c r="G102" s="1038"/>
      <c r="H102" s="1039"/>
      <c r="I102" s="175"/>
      <c r="J102" s="176">
        <f>G101</f>
        <v>0</v>
      </c>
      <c r="K102" s="175"/>
      <c r="L102" s="176">
        <f>M101</f>
        <v>0</v>
      </c>
      <c r="M102" s="1040"/>
      <c r="N102" s="1041"/>
      <c r="O102" s="1042"/>
      <c r="P102" s="1043"/>
      <c r="Q102" s="1043"/>
      <c r="R102" s="1039"/>
      <c r="S102" s="986"/>
      <c r="T102" s="987"/>
      <c r="U102" s="987"/>
      <c r="V102" s="987"/>
      <c r="W102" s="988"/>
      <c r="X102" s="170" t="s">
        <v>195</v>
      </c>
      <c r="Y102" s="171"/>
      <c r="Z102" s="172"/>
      <c r="AA102" s="158" t="str">
        <f>IF(AA101="","",VLOOKUP(AA101,'シフト記号表（従来型・ユニット型共通）'!$C$6:$L$47,10,FALSE))</f>
        <v/>
      </c>
      <c r="AB102" s="159" t="str">
        <f>IF(AB101="","",VLOOKUP(AB101,'シフト記号表（従来型・ユニット型共通）'!$C$6:$L$47,10,FALSE))</f>
        <v/>
      </c>
      <c r="AC102" s="159" t="str">
        <f>IF(AC101="","",VLOOKUP(AC101,'シフト記号表（従来型・ユニット型共通）'!$C$6:$L$47,10,FALSE))</f>
        <v/>
      </c>
      <c r="AD102" s="159" t="str">
        <f>IF(AD101="","",VLOOKUP(AD101,'シフト記号表（従来型・ユニット型共通）'!$C$6:$L$47,10,FALSE))</f>
        <v/>
      </c>
      <c r="AE102" s="159" t="str">
        <f>IF(AE101="","",VLOOKUP(AE101,'シフト記号表（従来型・ユニット型共通）'!$C$6:$L$47,10,FALSE))</f>
        <v/>
      </c>
      <c r="AF102" s="159" t="str">
        <f>IF(AF101="","",VLOOKUP(AF101,'シフト記号表（従来型・ユニット型共通）'!$C$6:$L$47,10,FALSE))</f>
        <v/>
      </c>
      <c r="AG102" s="160" t="str">
        <f>IF(AG101="","",VLOOKUP(AG101,'シフト記号表（従来型・ユニット型共通）'!$C$6:$L$47,10,FALSE))</f>
        <v/>
      </c>
      <c r="AH102" s="158" t="str">
        <f>IF(AH101="","",VLOOKUP(AH101,'シフト記号表（従来型・ユニット型共通）'!$C$6:$L$47,10,FALSE))</f>
        <v/>
      </c>
      <c r="AI102" s="159" t="str">
        <f>IF(AI101="","",VLOOKUP(AI101,'シフト記号表（従来型・ユニット型共通）'!$C$6:$L$47,10,FALSE))</f>
        <v/>
      </c>
      <c r="AJ102" s="159" t="str">
        <f>IF(AJ101="","",VLOOKUP(AJ101,'シフト記号表（従来型・ユニット型共通）'!$C$6:$L$47,10,FALSE))</f>
        <v/>
      </c>
      <c r="AK102" s="159" t="str">
        <f>IF(AK101="","",VLOOKUP(AK101,'シフト記号表（従来型・ユニット型共通）'!$C$6:$L$47,10,FALSE))</f>
        <v/>
      </c>
      <c r="AL102" s="159" t="str">
        <f>IF(AL101="","",VLOOKUP(AL101,'シフト記号表（従来型・ユニット型共通）'!$C$6:$L$47,10,FALSE))</f>
        <v/>
      </c>
      <c r="AM102" s="159" t="str">
        <f>IF(AM101="","",VLOOKUP(AM101,'シフト記号表（従来型・ユニット型共通）'!$C$6:$L$47,10,FALSE))</f>
        <v/>
      </c>
      <c r="AN102" s="160" t="str">
        <f>IF(AN101="","",VLOOKUP(AN101,'シフト記号表（従来型・ユニット型共通）'!$C$6:$L$47,10,FALSE))</f>
        <v/>
      </c>
      <c r="AO102" s="158" t="str">
        <f>IF(AO101="","",VLOOKUP(AO101,'シフト記号表（従来型・ユニット型共通）'!$C$6:$L$47,10,FALSE))</f>
        <v/>
      </c>
      <c r="AP102" s="159" t="str">
        <f>IF(AP101="","",VLOOKUP(AP101,'シフト記号表（従来型・ユニット型共通）'!$C$6:$L$47,10,FALSE))</f>
        <v/>
      </c>
      <c r="AQ102" s="159" t="str">
        <f>IF(AQ101="","",VLOOKUP(AQ101,'シフト記号表（従来型・ユニット型共通）'!$C$6:$L$47,10,FALSE))</f>
        <v/>
      </c>
      <c r="AR102" s="159" t="str">
        <f>IF(AR101="","",VLOOKUP(AR101,'シフト記号表（従来型・ユニット型共通）'!$C$6:$L$47,10,FALSE))</f>
        <v/>
      </c>
      <c r="AS102" s="159" t="str">
        <f>IF(AS101="","",VLOOKUP(AS101,'シフト記号表（従来型・ユニット型共通）'!$C$6:$L$47,10,FALSE))</f>
        <v/>
      </c>
      <c r="AT102" s="159" t="str">
        <f>IF(AT101="","",VLOOKUP(AT101,'シフト記号表（従来型・ユニット型共通）'!$C$6:$L$47,10,FALSE))</f>
        <v/>
      </c>
      <c r="AU102" s="160" t="str">
        <f>IF(AU101="","",VLOOKUP(AU101,'シフト記号表（従来型・ユニット型共通）'!$C$6:$L$47,10,FALSE))</f>
        <v/>
      </c>
      <c r="AV102" s="158" t="str">
        <f>IF(AV101="","",VLOOKUP(AV101,'シフト記号表（従来型・ユニット型共通）'!$C$6:$L$47,10,FALSE))</f>
        <v/>
      </c>
      <c r="AW102" s="159" t="str">
        <f>IF(AW101="","",VLOOKUP(AW101,'シフト記号表（従来型・ユニット型共通）'!$C$6:$L$47,10,FALSE))</f>
        <v/>
      </c>
      <c r="AX102" s="159" t="str">
        <f>IF(AX101="","",VLOOKUP(AX101,'シフト記号表（従来型・ユニット型共通）'!$C$6:$L$47,10,FALSE))</f>
        <v/>
      </c>
      <c r="AY102" s="159" t="str">
        <f>IF(AY101="","",VLOOKUP(AY101,'シフト記号表（従来型・ユニット型共通）'!$C$6:$L$47,10,FALSE))</f>
        <v/>
      </c>
      <c r="AZ102" s="159" t="str">
        <f>IF(AZ101="","",VLOOKUP(AZ101,'シフト記号表（従来型・ユニット型共通）'!$C$6:$L$47,10,FALSE))</f>
        <v/>
      </c>
      <c r="BA102" s="159" t="str">
        <f>IF(BA101="","",VLOOKUP(BA101,'シフト記号表（従来型・ユニット型共通）'!$C$6:$L$47,10,FALSE))</f>
        <v/>
      </c>
      <c r="BB102" s="160" t="str">
        <f>IF(BB101="","",VLOOKUP(BB101,'シフト記号表（従来型・ユニット型共通）'!$C$6:$L$47,10,FALSE))</f>
        <v/>
      </c>
      <c r="BC102" s="158" t="str">
        <f>IF(BC101="","",VLOOKUP(BC101,'シフト記号表（従来型・ユニット型共通）'!$C$6:$L$47,10,FALSE))</f>
        <v/>
      </c>
      <c r="BD102" s="159" t="str">
        <f>IF(BD101="","",VLOOKUP(BD101,'シフト記号表（従来型・ユニット型共通）'!$C$6:$L$47,10,FALSE))</f>
        <v/>
      </c>
      <c r="BE102" s="159" t="str">
        <f>IF(BE101="","",VLOOKUP(BE101,'シフト記号表（従来型・ユニット型共通）'!$C$6:$L$47,10,FALSE))</f>
        <v/>
      </c>
      <c r="BF102" s="1032">
        <f>IF($BI$3="４週",SUM(AA102:BB102),IF($BI$3="暦月",SUM(AA102:BE102),""))</f>
        <v>0</v>
      </c>
      <c r="BG102" s="1033"/>
      <c r="BH102" s="1034">
        <f>IF($BI$3="４週",BF102/4,IF($BI$3="暦月",(BF102/($BI$8/7)),""))</f>
        <v>0</v>
      </c>
      <c r="BI102" s="1033"/>
      <c r="BJ102" s="1029"/>
      <c r="BK102" s="1030"/>
      <c r="BL102" s="1030"/>
      <c r="BM102" s="1030"/>
      <c r="BN102" s="1031"/>
    </row>
    <row r="103" spans="2:66" ht="20.25" customHeight="1" x14ac:dyDescent="0.15">
      <c r="B103" s="1007">
        <f>B101+1</f>
        <v>44</v>
      </c>
      <c r="C103" s="1009"/>
      <c r="D103" s="1011"/>
      <c r="E103" s="1012"/>
      <c r="F103" s="1013"/>
      <c r="G103" s="1017"/>
      <c r="H103" s="1018"/>
      <c r="I103" s="153"/>
      <c r="J103" s="154"/>
      <c r="K103" s="153"/>
      <c r="L103" s="154"/>
      <c r="M103" s="1021"/>
      <c r="N103" s="1022"/>
      <c r="O103" s="1025"/>
      <c r="P103" s="1026"/>
      <c r="Q103" s="1026"/>
      <c r="R103" s="1018"/>
      <c r="S103" s="986"/>
      <c r="T103" s="987"/>
      <c r="U103" s="987"/>
      <c r="V103" s="987"/>
      <c r="W103" s="988"/>
      <c r="X103" s="173" t="s">
        <v>192</v>
      </c>
      <c r="Z103" s="174"/>
      <c r="AA103" s="166"/>
      <c r="AB103" s="167"/>
      <c r="AC103" s="167"/>
      <c r="AD103" s="167"/>
      <c r="AE103" s="167"/>
      <c r="AF103" s="167"/>
      <c r="AG103" s="168"/>
      <c r="AH103" s="166"/>
      <c r="AI103" s="167"/>
      <c r="AJ103" s="167"/>
      <c r="AK103" s="167"/>
      <c r="AL103" s="167"/>
      <c r="AM103" s="167"/>
      <c r="AN103" s="168"/>
      <c r="AO103" s="166"/>
      <c r="AP103" s="167"/>
      <c r="AQ103" s="167"/>
      <c r="AR103" s="167"/>
      <c r="AS103" s="167"/>
      <c r="AT103" s="167"/>
      <c r="AU103" s="168"/>
      <c r="AV103" s="166"/>
      <c r="AW103" s="167"/>
      <c r="AX103" s="167"/>
      <c r="AY103" s="167"/>
      <c r="AZ103" s="167"/>
      <c r="BA103" s="167"/>
      <c r="BB103" s="168"/>
      <c r="BC103" s="166"/>
      <c r="BD103" s="167"/>
      <c r="BE103" s="169"/>
      <c r="BF103" s="992"/>
      <c r="BG103" s="993"/>
      <c r="BH103" s="994"/>
      <c r="BI103" s="995"/>
      <c r="BJ103" s="996"/>
      <c r="BK103" s="997"/>
      <c r="BL103" s="997"/>
      <c r="BM103" s="997"/>
      <c r="BN103" s="998"/>
    </row>
    <row r="104" spans="2:66" ht="20.25" customHeight="1" x14ac:dyDescent="0.15">
      <c r="B104" s="1035"/>
      <c r="C104" s="1036"/>
      <c r="D104" s="1037"/>
      <c r="E104" s="1012"/>
      <c r="F104" s="1013"/>
      <c r="G104" s="1038"/>
      <c r="H104" s="1039"/>
      <c r="I104" s="175"/>
      <c r="J104" s="176">
        <f>G103</f>
        <v>0</v>
      </c>
      <c r="K104" s="175"/>
      <c r="L104" s="176">
        <f>M103</f>
        <v>0</v>
      </c>
      <c r="M104" s="1040"/>
      <c r="N104" s="1041"/>
      <c r="O104" s="1042"/>
      <c r="P104" s="1043"/>
      <c r="Q104" s="1043"/>
      <c r="R104" s="1039"/>
      <c r="S104" s="986"/>
      <c r="T104" s="987"/>
      <c r="U104" s="987"/>
      <c r="V104" s="987"/>
      <c r="W104" s="988"/>
      <c r="X104" s="170" t="s">
        <v>195</v>
      </c>
      <c r="Y104" s="171"/>
      <c r="Z104" s="172"/>
      <c r="AA104" s="158" t="str">
        <f>IF(AA103="","",VLOOKUP(AA103,'シフト記号表（従来型・ユニット型共通）'!$C$6:$L$47,10,FALSE))</f>
        <v/>
      </c>
      <c r="AB104" s="159" t="str">
        <f>IF(AB103="","",VLOOKUP(AB103,'シフト記号表（従来型・ユニット型共通）'!$C$6:$L$47,10,FALSE))</f>
        <v/>
      </c>
      <c r="AC104" s="159" t="str">
        <f>IF(AC103="","",VLOOKUP(AC103,'シフト記号表（従来型・ユニット型共通）'!$C$6:$L$47,10,FALSE))</f>
        <v/>
      </c>
      <c r="AD104" s="159" t="str">
        <f>IF(AD103="","",VLOOKUP(AD103,'シフト記号表（従来型・ユニット型共通）'!$C$6:$L$47,10,FALSE))</f>
        <v/>
      </c>
      <c r="AE104" s="159" t="str">
        <f>IF(AE103="","",VLOOKUP(AE103,'シフト記号表（従来型・ユニット型共通）'!$C$6:$L$47,10,FALSE))</f>
        <v/>
      </c>
      <c r="AF104" s="159" t="str">
        <f>IF(AF103="","",VLOOKUP(AF103,'シフト記号表（従来型・ユニット型共通）'!$C$6:$L$47,10,FALSE))</f>
        <v/>
      </c>
      <c r="AG104" s="160" t="str">
        <f>IF(AG103="","",VLOOKUP(AG103,'シフト記号表（従来型・ユニット型共通）'!$C$6:$L$47,10,FALSE))</f>
        <v/>
      </c>
      <c r="AH104" s="158" t="str">
        <f>IF(AH103="","",VLOOKUP(AH103,'シフト記号表（従来型・ユニット型共通）'!$C$6:$L$47,10,FALSE))</f>
        <v/>
      </c>
      <c r="AI104" s="159" t="str">
        <f>IF(AI103="","",VLOOKUP(AI103,'シフト記号表（従来型・ユニット型共通）'!$C$6:$L$47,10,FALSE))</f>
        <v/>
      </c>
      <c r="AJ104" s="159" t="str">
        <f>IF(AJ103="","",VLOOKUP(AJ103,'シフト記号表（従来型・ユニット型共通）'!$C$6:$L$47,10,FALSE))</f>
        <v/>
      </c>
      <c r="AK104" s="159" t="str">
        <f>IF(AK103="","",VLOOKUP(AK103,'シフト記号表（従来型・ユニット型共通）'!$C$6:$L$47,10,FALSE))</f>
        <v/>
      </c>
      <c r="AL104" s="159" t="str">
        <f>IF(AL103="","",VLOOKUP(AL103,'シフト記号表（従来型・ユニット型共通）'!$C$6:$L$47,10,FALSE))</f>
        <v/>
      </c>
      <c r="AM104" s="159" t="str">
        <f>IF(AM103="","",VLOOKUP(AM103,'シフト記号表（従来型・ユニット型共通）'!$C$6:$L$47,10,FALSE))</f>
        <v/>
      </c>
      <c r="AN104" s="160" t="str">
        <f>IF(AN103="","",VLOOKUP(AN103,'シフト記号表（従来型・ユニット型共通）'!$C$6:$L$47,10,FALSE))</f>
        <v/>
      </c>
      <c r="AO104" s="158" t="str">
        <f>IF(AO103="","",VLOOKUP(AO103,'シフト記号表（従来型・ユニット型共通）'!$C$6:$L$47,10,FALSE))</f>
        <v/>
      </c>
      <c r="AP104" s="159" t="str">
        <f>IF(AP103="","",VLOOKUP(AP103,'シフト記号表（従来型・ユニット型共通）'!$C$6:$L$47,10,FALSE))</f>
        <v/>
      </c>
      <c r="AQ104" s="159" t="str">
        <f>IF(AQ103="","",VLOOKUP(AQ103,'シフト記号表（従来型・ユニット型共通）'!$C$6:$L$47,10,FALSE))</f>
        <v/>
      </c>
      <c r="AR104" s="159" t="str">
        <f>IF(AR103="","",VLOOKUP(AR103,'シフト記号表（従来型・ユニット型共通）'!$C$6:$L$47,10,FALSE))</f>
        <v/>
      </c>
      <c r="AS104" s="159" t="str">
        <f>IF(AS103="","",VLOOKUP(AS103,'シフト記号表（従来型・ユニット型共通）'!$C$6:$L$47,10,FALSE))</f>
        <v/>
      </c>
      <c r="AT104" s="159" t="str">
        <f>IF(AT103="","",VLOOKUP(AT103,'シフト記号表（従来型・ユニット型共通）'!$C$6:$L$47,10,FALSE))</f>
        <v/>
      </c>
      <c r="AU104" s="160" t="str">
        <f>IF(AU103="","",VLOOKUP(AU103,'シフト記号表（従来型・ユニット型共通）'!$C$6:$L$47,10,FALSE))</f>
        <v/>
      </c>
      <c r="AV104" s="158" t="str">
        <f>IF(AV103="","",VLOOKUP(AV103,'シフト記号表（従来型・ユニット型共通）'!$C$6:$L$47,10,FALSE))</f>
        <v/>
      </c>
      <c r="AW104" s="159" t="str">
        <f>IF(AW103="","",VLOOKUP(AW103,'シフト記号表（従来型・ユニット型共通）'!$C$6:$L$47,10,FALSE))</f>
        <v/>
      </c>
      <c r="AX104" s="159" t="str">
        <f>IF(AX103="","",VLOOKUP(AX103,'シフト記号表（従来型・ユニット型共通）'!$C$6:$L$47,10,FALSE))</f>
        <v/>
      </c>
      <c r="AY104" s="159" t="str">
        <f>IF(AY103="","",VLOOKUP(AY103,'シフト記号表（従来型・ユニット型共通）'!$C$6:$L$47,10,FALSE))</f>
        <v/>
      </c>
      <c r="AZ104" s="159" t="str">
        <f>IF(AZ103="","",VLOOKUP(AZ103,'シフト記号表（従来型・ユニット型共通）'!$C$6:$L$47,10,FALSE))</f>
        <v/>
      </c>
      <c r="BA104" s="159" t="str">
        <f>IF(BA103="","",VLOOKUP(BA103,'シフト記号表（従来型・ユニット型共通）'!$C$6:$L$47,10,FALSE))</f>
        <v/>
      </c>
      <c r="BB104" s="160" t="str">
        <f>IF(BB103="","",VLOOKUP(BB103,'シフト記号表（従来型・ユニット型共通）'!$C$6:$L$47,10,FALSE))</f>
        <v/>
      </c>
      <c r="BC104" s="158" t="str">
        <f>IF(BC103="","",VLOOKUP(BC103,'シフト記号表（従来型・ユニット型共通）'!$C$6:$L$47,10,FALSE))</f>
        <v/>
      </c>
      <c r="BD104" s="159" t="str">
        <f>IF(BD103="","",VLOOKUP(BD103,'シフト記号表（従来型・ユニット型共通）'!$C$6:$L$47,10,FALSE))</f>
        <v/>
      </c>
      <c r="BE104" s="159" t="str">
        <f>IF(BE103="","",VLOOKUP(BE103,'シフト記号表（従来型・ユニット型共通）'!$C$6:$L$47,10,FALSE))</f>
        <v/>
      </c>
      <c r="BF104" s="1032">
        <f>IF($BI$3="４週",SUM(AA104:BB104),IF($BI$3="暦月",SUM(AA104:BE104),""))</f>
        <v>0</v>
      </c>
      <c r="BG104" s="1033"/>
      <c r="BH104" s="1034">
        <f>IF($BI$3="４週",BF104/4,IF($BI$3="暦月",(BF104/($BI$8/7)),""))</f>
        <v>0</v>
      </c>
      <c r="BI104" s="1033"/>
      <c r="BJ104" s="1029"/>
      <c r="BK104" s="1030"/>
      <c r="BL104" s="1030"/>
      <c r="BM104" s="1030"/>
      <c r="BN104" s="1031"/>
    </row>
    <row r="105" spans="2:66" ht="20.25" customHeight="1" x14ac:dyDescent="0.15">
      <c r="B105" s="1007">
        <f>B103+1</f>
        <v>45</v>
      </c>
      <c r="C105" s="1009"/>
      <c r="D105" s="1011"/>
      <c r="E105" s="1012"/>
      <c r="F105" s="1013"/>
      <c r="G105" s="1017"/>
      <c r="H105" s="1018"/>
      <c r="I105" s="153"/>
      <c r="J105" s="154"/>
      <c r="K105" s="153"/>
      <c r="L105" s="154"/>
      <c r="M105" s="1021"/>
      <c r="N105" s="1022"/>
      <c r="O105" s="1025"/>
      <c r="P105" s="1026"/>
      <c r="Q105" s="1026"/>
      <c r="R105" s="1018"/>
      <c r="S105" s="986"/>
      <c r="T105" s="987"/>
      <c r="U105" s="987"/>
      <c r="V105" s="987"/>
      <c r="W105" s="988"/>
      <c r="X105" s="173" t="s">
        <v>192</v>
      </c>
      <c r="Z105" s="174"/>
      <c r="AA105" s="166"/>
      <c r="AB105" s="167"/>
      <c r="AC105" s="167"/>
      <c r="AD105" s="167"/>
      <c r="AE105" s="167"/>
      <c r="AF105" s="167"/>
      <c r="AG105" s="168"/>
      <c r="AH105" s="166"/>
      <c r="AI105" s="167"/>
      <c r="AJ105" s="167"/>
      <c r="AK105" s="167"/>
      <c r="AL105" s="167"/>
      <c r="AM105" s="167"/>
      <c r="AN105" s="168"/>
      <c r="AO105" s="166"/>
      <c r="AP105" s="167"/>
      <c r="AQ105" s="167"/>
      <c r="AR105" s="167"/>
      <c r="AS105" s="167"/>
      <c r="AT105" s="167"/>
      <c r="AU105" s="168"/>
      <c r="AV105" s="166"/>
      <c r="AW105" s="167"/>
      <c r="AX105" s="167"/>
      <c r="AY105" s="167"/>
      <c r="AZ105" s="167"/>
      <c r="BA105" s="167"/>
      <c r="BB105" s="168"/>
      <c r="BC105" s="166"/>
      <c r="BD105" s="167"/>
      <c r="BE105" s="169"/>
      <c r="BF105" s="992"/>
      <c r="BG105" s="993"/>
      <c r="BH105" s="994"/>
      <c r="BI105" s="995"/>
      <c r="BJ105" s="996"/>
      <c r="BK105" s="997"/>
      <c r="BL105" s="997"/>
      <c r="BM105" s="997"/>
      <c r="BN105" s="998"/>
    </row>
    <row r="106" spans="2:66" ht="20.25" customHeight="1" x14ac:dyDescent="0.15">
      <c r="B106" s="1035"/>
      <c r="C106" s="1036"/>
      <c r="D106" s="1037"/>
      <c r="E106" s="1012"/>
      <c r="F106" s="1013"/>
      <c r="G106" s="1038"/>
      <c r="H106" s="1039"/>
      <c r="I106" s="175"/>
      <c r="J106" s="176">
        <f>G105</f>
        <v>0</v>
      </c>
      <c r="K106" s="175"/>
      <c r="L106" s="176">
        <f>M105</f>
        <v>0</v>
      </c>
      <c r="M106" s="1040"/>
      <c r="N106" s="1041"/>
      <c r="O106" s="1042"/>
      <c r="P106" s="1043"/>
      <c r="Q106" s="1043"/>
      <c r="R106" s="1039"/>
      <c r="S106" s="986"/>
      <c r="T106" s="987"/>
      <c r="U106" s="987"/>
      <c r="V106" s="987"/>
      <c r="W106" s="988"/>
      <c r="X106" s="170" t="s">
        <v>195</v>
      </c>
      <c r="Y106" s="171"/>
      <c r="Z106" s="172"/>
      <c r="AA106" s="158" t="str">
        <f>IF(AA105="","",VLOOKUP(AA105,'シフト記号表（従来型・ユニット型共通）'!$C$6:$L$47,10,FALSE))</f>
        <v/>
      </c>
      <c r="AB106" s="159" t="str">
        <f>IF(AB105="","",VLOOKUP(AB105,'シフト記号表（従来型・ユニット型共通）'!$C$6:$L$47,10,FALSE))</f>
        <v/>
      </c>
      <c r="AC106" s="159" t="str">
        <f>IF(AC105="","",VLOOKUP(AC105,'シフト記号表（従来型・ユニット型共通）'!$C$6:$L$47,10,FALSE))</f>
        <v/>
      </c>
      <c r="AD106" s="159" t="str">
        <f>IF(AD105="","",VLOOKUP(AD105,'シフト記号表（従来型・ユニット型共通）'!$C$6:$L$47,10,FALSE))</f>
        <v/>
      </c>
      <c r="AE106" s="159" t="str">
        <f>IF(AE105="","",VLOOKUP(AE105,'シフト記号表（従来型・ユニット型共通）'!$C$6:$L$47,10,FALSE))</f>
        <v/>
      </c>
      <c r="AF106" s="159" t="str">
        <f>IF(AF105="","",VLOOKUP(AF105,'シフト記号表（従来型・ユニット型共通）'!$C$6:$L$47,10,FALSE))</f>
        <v/>
      </c>
      <c r="AG106" s="160" t="str">
        <f>IF(AG105="","",VLOOKUP(AG105,'シフト記号表（従来型・ユニット型共通）'!$C$6:$L$47,10,FALSE))</f>
        <v/>
      </c>
      <c r="AH106" s="158" t="str">
        <f>IF(AH105="","",VLOOKUP(AH105,'シフト記号表（従来型・ユニット型共通）'!$C$6:$L$47,10,FALSE))</f>
        <v/>
      </c>
      <c r="AI106" s="159" t="str">
        <f>IF(AI105="","",VLOOKUP(AI105,'シフト記号表（従来型・ユニット型共通）'!$C$6:$L$47,10,FALSE))</f>
        <v/>
      </c>
      <c r="AJ106" s="159" t="str">
        <f>IF(AJ105="","",VLOOKUP(AJ105,'シフト記号表（従来型・ユニット型共通）'!$C$6:$L$47,10,FALSE))</f>
        <v/>
      </c>
      <c r="AK106" s="159" t="str">
        <f>IF(AK105="","",VLOOKUP(AK105,'シフト記号表（従来型・ユニット型共通）'!$C$6:$L$47,10,FALSE))</f>
        <v/>
      </c>
      <c r="AL106" s="159" t="str">
        <f>IF(AL105="","",VLOOKUP(AL105,'シフト記号表（従来型・ユニット型共通）'!$C$6:$L$47,10,FALSE))</f>
        <v/>
      </c>
      <c r="AM106" s="159" t="str">
        <f>IF(AM105="","",VLOOKUP(AM105,'シフト記号表（従来型・ユニット型共通）'!$C$6:$L$47,10,FALSE))</f>
        <v/>
      </c>
      <c r="AN106" s="160" t="str">
        <f>IF(AN105="","",VLOOKUP(AN105,'シフト記号表（従来型・ユニット型共通）'!$C$6:$L$47,10,FALSE))</f>
        <v/>
      </c>
      <c r="AO106" s="158" t="str">
        <f>IF(AO105="","",VLOOKUP(AO105,'シフト記号表（従来型・ユニット型共通）'!$C$6:$L$47,10,FALSE))</f>
        <v/>
      </c>
      <c r="AP106" s="159" t="str">
        <f>IF(AP105="","",VLOOKUP(AP105,'シフト記号表（従来型・ユニット型共通）'!$C$6:$L$47,10,FALSE))</f>
        <v/>
      </c>
      <c r="AQ106" s="159" t="str">
        <f>IF(AQ105="","",VLOOKUP(AQ105,'シフト記号表（従来型・ユニット型共通）'!$C$6:$L$47,10,FALSE))</f>
        <v/>
      </c>
      <c r="AR106" s="159" t="str">
        <f>IF(AR105="","",VLOOKUP(AR105,'シフト記号表（従来型・ユニット型共通）'!$C$6:$L$47,10,FALSE))</f>
        <v/>
      </c>
      <c r="AS106" s="159" t="str">
        <f>IF(AS105="","",VLOOKUP(AS105,'シフト記号表（従来型・ユニット型共通）'!$C$6:$L$47,10,FALSE))</f>
        <v/>
      </c>
      <c r="AT106" s="159" t="str">
        <f>IF(AT105="","",VLOOKUP(AT105,'シフト記号表（従来型・ユニット型共通）'!$C$6:$L$47,10,FALSE))</f>
        <v/>
      </c>
      <c r="AU106" s="160" t="str">
        <f>IF(AU105="","",VLOOKUP(AU105,'シフト記号表（従来型・ユニット型共通）'!$C$6:$L$47,10,FALSE))</f>
        <v/>
      </c>
      <c r="AV106" s="158" t="str">
        <f>IF(AV105="","",VLOOKUP(AV105,'シフト記号表（従来型・ユニット型共通）'!$C$6:$L$47,10,FALSE))</f>
        <v/>
      </c>
      <c r="AW106" s="159" t="str">
        <f>IF(AW105="","",VLOOKUP(AW105,'シフト記号表（従来型・ユニット型共通）'!$C$6:$L$47,10,FALSE))</f>
        <v/>
      </c>
      <c r="AX106" s="159" t="str">
        <f>IF(AX105="","",VLOOKUP(AX105,'シフト記号表（従来型・ユニット型共通）'!$C$6:$L$47,10,FALSE))</f>
        <v/>
      </c>
      <c r="AY106" s="159" t="str">
        <f>IF(AY105="","",VLOOKUP(AY105,'シフト記号表（従来型・ユニット型共通）'!$C$6:$L$47,10,FALSE))</f>
        <v/>
      </c>
      <c r="AZ106" s="159" t="str">
        <f>IF(AZ105="","",VLOOKUP(AZ105,'シフト記号表（従来型・ユニット型共通）'!$C$6:$L$47,10,FALSE))</f>
        <v/>
      </c>
      <c r="BA106" s="159" t="str">
        <f>IF(BA105="","",VLOOKUP(BA105,'シフト記号表（従来型・ユニット型共通）'!$C$6:$L$47,10,FALSE))</f>
        <v/>
      </c>
      <c r="BB106" s="160" t="str">
        <f>IF(BB105="","",VLOOKUP(BB105,'シフト記号表（従来型・ユニット型共通）'!$C$6:$L$47,10,FALSE))</f>
        <v/>
      </c>
      <c r="BC106" s="158" t="str">
        <f>IF(BC105="","",VLOOKUP(BC105,'シフト記号表（従来型・ユニット型共通）'!$C$6:$L$47,10,FALSE))</f>
        <v/>
      </c>
      <c r="BD106" s="159" t="str">
        <f>IF(BD105="","",VLOOKUP(BD105,'シフト記号表（従来型・ユニット型共通）'!$C$6:$L$47,10,FALSE))</f>
        <v/>
      </c>
      <c r="BE106" s="159" t="str">
        <f>IF(BE105="","",VLOOKUP(BE105,'シフト記号表（従来型・ユニット型共通）'!$C$6:$L$47,10,FALSE))</f>
        <v/>
      </c>
      <c r="BF106" s="1032">
        <f>IF($BI$3="４週",SUM(AA106:BB106),IF($BI$3="暦月",SUM(AA106:BE106),""))</f>
        <v>0</v>
      </c>
      <c r="BG106" s="1033"/>
      <c r="BH106" s="1034">
        <f>IF($BI$3="４週",BF106/4,IF($BI$3="暦月",(BF106/($BI$8/7)),""))</f>
        <v>0</v>
      </c>
      <c r="BI106" s="1033"/>
      <c r="BJ106" s="1029"/>
      <c r="BK106" s="1030"/>
      <c r="BL106" s="1030"/>
      <c r="BM106" s="1030"/>
      <c r="BN106" s="1031"/>
    </row>
    <row r="107" spans="2:66" ht="20.25" customHeight="1" x14ac:dyDescent="0.15">
      <c r="B107" s="1007">
        <f>B105+1</f>
        <v>46</v>
      </c>
      <c r="C107" s="1009"/>
      <c r="D107" s="1011"/>
      <c r="E107" s="1012"/>
      <c r="F107" s="1013"/>
      <c r="G107" s="1017"/>
      <c r="H107" s="1018"/>
      <c r="I107" s="153"/>
      <c r="J107" s="154"/>
      <c r="K107" s="153"/>
      <c r="L107" s="154"/>
      <c r="M107" s="1021"/>
      <c r="N107" s="1022"/>
      <c r="O107" s="1025"/>
      <c r="P107" s="1026"/>
      <c r="Q107" s="1026"/>
      <c r="R107" s="1018"/>
      <c r="S107" s="986"/>
      <c r="T107" s="987"/>
      <c r="U107" s="987"/>
      <c r="V107" s="987"/>
      <c r="W107" s="988"/>
      <c r="X107" s="173" t="s">
        <v>192</v>
      </c>
      <c r="Z107" s="174"/>
      <c r="AA107" s="166"/>
      <c r="AB107" s="167"/>
      <c r="AC107" s="167"/>
      <c r="AD107" s="167"/>
      <c r="AE107" s="167"/>
      <c r="AF107" s="167"/>
      <c r="AG107" s="168"/>
      <c r="AH107" s="166"/>
      <c r="AI107" s="167"/>
      <c r="AJ107" s="167"/>
      <c r="AK107" s="167"/>
      <c r="AL107" s="167"/>
      <c r="AM107" s="167"/>
      <c r="AN107" s="168"/>
      <c r="AO107" s="166"/>
      <c r="AP107" s="167"/>
      <c r="AQ107" s="167"/>
      <c r="AR107" s="167"/>
      <c r="AS107" s="167"/>
      <c r="AT107" s="167"/>
      <c r="AU107" s="168"/>
      <c r="AV107" s="166"/>
      <c r="AW107" s="167"/>
      <c r="AX107" s="167"/>
      <c r="AY107" s="167"/>
      <c r="AZ107" s="167"/>
      <c r="BA107" s="167"/>
      <c r="BB107" s="168"/>
      <c r="BC107" s="166"/>
      <c r="BD107" s="167"/>
      <c r="BE107" s="169"/>
      <c r="BF107" s="992"/>
      <c r="BG107" s="993"/>
      <c r="BH107" s="994"/>
      <c r="BI107" s="995"/>
      <c r="BJ107" s="996"/>
      <c r="BK107" s="997"/>
      <c r="BL107" s="997"/>
      <c r="BM107" s="997"/>
      <c r="BN107" s="998"/>
    </row>
    <row r="108" spans="2:66" ht="20.25" customHeight="1" x14ac:dyDescent="0.15">
      <c r="B108" s="1035"/>
      <c r="C108" s="1036"/>
      <c r="D108" s="1037"/>
      <c r="E108" s="1012"/>
      <c r="F108" s="1013"/>
      <c r="G108" s="1038"/>
      <c r="H108" s="1039"/>
      <c r="I108" s="175"/>
      <c r="J108" s="176">
        <f>G107</f>
        <v>0</v>
      </c>
      <c r="K108" s="175"/>
      <c r="L108" s="176">
        <f>M107</f>
        <v>0</v>
      </c>
      <c r="M108" s="1040"/>
      <c r="N108" s="1041"/>
      <c r="O108" s="1042"/>
      <c r="P108" s="1043"/>
      <c r="Q108" s="1043"/>
      <c r="R108" s="1039"/>
      <c r="S108" s="986"/>
      <c r="T108" s="987"/>
      <c r="U108" s="987"/>
      <c r="V108" s="987"/>
      <c r="W108" s="988"/>
      <c r="X108" s="170" t="s">
        <v>195</v>
      </c>
      <c r="Y108" s="171"/>
      <c r="Z108" s="172"/>
      <c r="AA108" s="158" t="str">
        <f>IF(AA107="","",VLOOKUP(AA107,'シフト記号表（従来型・ユニット型共通）'!$C$6:$L$47,10,FALSE))</f>
        <v/>
      </c>
      <c r="AB108" s="159" t="str">
        <f>IF(AB107="","",VLOOKUP(AB107,'シフト記号表（従来型・ユニット型共通）'!$C$6:$L$47,10,FALSE))</f>
        <v/>
      </c>
      <c r="AC108" s="159" t="str">
        <f>IF(AC107="","",VLOOKUP(AC107,'シフト記号表（従来型・ユニット型共通）'!$C$6:$L$47,10,FALSE))</f>
        <v/>
      </c>
      <c r="AD108" s="159" t="str">
        <f>IF(AD107="","",VLOOKUP(AD107,'シフト記号表（従来型・ユニット型共通）'!$C$6:$L$47,10,FALSE))</f>
        <v/>
      </c>
      <c r="AE108" s="159" t="str">
        <f>IF(AE107="","",VLOOKUP(AE107,'シフト記号表（従来型・ユニット型共通）'!$C$6:$L$47,10,FALSE))</f>
        <v/>
      </c>
      <c r="AF108" s="159" t="str">
        <f>IF(AF107="","",VLOOKUP(AF107,'シフト記号表（従来型・ユニット型共通）'!$C$6:$L$47,10,FALSE))</f>
        <v/>
      </c>
      <c r="AG108" s="160" t="str">
        <f>IF(AG107="","",VLOOKUP(AG107,'シフト記号表（従来型・ユニット型共通）'!$C$6:$L$47,10,FALSE))</f>
        <v/>
      </c>
      <c r="AH108" s="158" t="str">
        <f>IF(AH107="","",VLOOKUP(AH107,'シフト記号表（従来型・ユニット型共通）'!$C$6:$L$47,10,FALSE))</f>
        <v/>
      </c>
      <c r="AI108" s="159" t="str">
        <f>IF(AI107="","",VLOOKUP(AI107,'シフト記号表（従来型・ユニット型共通）'!$C$6:$L$47,10,FALSE))</f>
        <v/>
      </c>
      <c r="AJ108" s="159" t="str">
        <f>IF(AJ107="","",VLOOKUP(AJ107,'シフト記号表（従来型・ユニット型共通）'!$C$6:$L$47,10,FALSE))</f>
        <v/>
      </c>
      <c r="AK108" s="159" t="str">
        <f>IF(AK107="","",VLOOKUP(AK107,'シフト記号表（従来型・ユニット型共通）'!$C$6:$L$47,10,FALSE))</f>
        <v/>
      </c>
      <c r="AL108" s="159" t="str">
        <f>IF(AL107="","",VLOOKUP(AL107,'シフト記号表（従来型・ユニット型共通）'!$C$6:$L$47,10,FALSE))</f>
        <v/>
      </c>
      <c r="AM108" s="159" t="str">
        <f>IF(AM107="","",VLOOKUP(AM107,'シフト記号表（従来型・ユニット型共通）'!$C$6:$L$47,10,FALSE))</f>
        <v/>
      </c>
      <c r="AN108" s="160" t="str">
        <f>IF(AN107="","",VLOOKUP(AN107,'シフト記号表（従来型・ユニット型共通）'!$C$6:$L$47,10,FALSE))</f>
        <v/>
      </c>
      <c r="AO108" s="158" t="str">
        <f>IF(AO107="","",VLOOKUP(AO107,'シフト記号表（従来型・ユニット型共通）'!$C$6:$L$47,10,FALSE))</f>
        <v/>
      </c>
      <c r="AP108" s="159" t="str">
        <f>IF(AP107="","",VLOOKUP(AP107,'シフト記号表（従来型・ユニット型共通）'!$C$6:$L$47,10,FALSE))</f>
        <v/>
      </c>
      <c r="AQ108" s="159" t="str">
        <f>IF(AQ107="","",VLOOKUP(AQ107,'シフト記号表（従来型・ユニット型共通）'!$C$6:$L$47,10,FALSE))</f>
        <v/>
      </c>
      <c r="AR108" s="159" t="str">
        <f>IF(AR107="","",VLOOKUP(AR107,'シフト記号表（従来型・ユニット型共通）'!$C$6:$L$47,10,FALSE))</f>
        <v/>
      </c>
      <c r="AS108" s="159" t="str">
        <f>IF(AS107="","",VLOOKUP(AS107,'シフト記号表（従来型・ユニット型共通）'!$C$6:$L$47,10,FALSE))</f>
        <v/>
      </c>
      <c r="AT108" s="159" t="str">
        <f>IF(AT107="","",VLOOKUP(AT107,'シフト記号表（従来型・ユニット型共通）'!$C$6:$L$47,10,FALSE))</f>
        <v/>
      </c>
      <c r="AU108" s="160" t="str">
        <f>IF(AU107="","",VLOOKUP(AU107,'シフト記号表（従来型・ユニット型共通）'!$C$6:$L$47,10,FALSE))</f>
        <v/>
      </c>
      <c r="AV108" s="158" t="str">
        <f>IF(AV107="","",VLOOKUP(AV107,'シフト記号表（従来型・ユニット型共通）'!$C$6:$L$47,10,FALSE))</f>
        <v/>
      </c>
      <c r="AW108" s="159" t="str">
        <f>IF(AW107="","",VLOOKUP(AW107,'シフト記号表（従来型・ユニット型共通）'!$C$6:$L$47,10,FALSE))</f>
        <v/>
      </c>
      <c r="AX108" s="159" t="str">
        <f>IF(AX107="","",VLOOKUP(AX107,'シフト記号表（従来型・ユニット型共通）'!$C$6:$L$47,10,FALSE))</f>
        <v/>
      </c>
      <c r="AY108" s="159" t="str">
        <f>IF(AY107="","",VLOOKUP(AY107,'シフト記号表（従来型・ユニット型共通）'!$C$6:$L$47,10,FALSE))</f>
        <v/>
      </c>
      <c r="AZ108" s="159" t="str">
        <f>IF(AZ107="","",VLOOKUP(AZ107,'シフト記号表（従来型・ユニット型共通）'!$C$6:$L$47,10,FALSE))</f>
        <v/>
      </c>
      <c r="BA108" s="159" t="str">
        <f>IF(BA107="","",VLOOKUP(BA107,'シフト記号表（従来型・ユニット型共通）'!$C$6:$L$47,10,FALSE))</f>
        <v/>
      </c>
      <c r="BB108" s="160" t="str">
        <f>IF(BB107="","",VLOOKUP(BB107,'シフト記号表（従来型・ユニット型共通）'!$C$6:$L$47,10,FALSE))</f>
        <v/>
      </c>
      <c r="BC108" s="158" t="str">
        <f>IF(BC107="","",VLOOKUP(BC107,'シフト記号表（従来型・ユニット型共通）'!$C$6:$L$47,10,FALSE))</f>
        <v/>
      </c>
      <c r="BD108" s="159" t="str">
        <f>IF(BD107="","",VLOOKUP(BD107,'シフト記号表（従来型・ユニット型共通）'!$C$6:$L$47,10,FALSE))</f>
        <v/>
      </c>
      <c r="BE108" s="159" t="str">
        <f>IF(BE107="","",VLOOKUP(BE107,'シフト記号表（従来型・ユニット型共通）'!$C$6:$L$47,10,FALSE))</f>
        <v/>
      </c>
      <c r="BF108" s="1032">
        <f>IF($BI$3="４週",SUM(AA108:BB108),IF($BI$3="暦月",SUM(AA108:BE108),""))</f>
        <v>0</v>
      </c>
      <c r="BG108" s="1033"/>
      <c r="BH108" s="1034">
        <f>IF($BI$3="４週",BF108/4,IF($BI$3="暦月",(BF108/($BI$8/7)),""))</f>
        <v>0</v>
      </c>
      <c r="BI108" s="1033"/>
      <c r="BJ108" s="1029"/>
      <c r="BK108" s="1030"/>
      <c r="BL108" s="1030"/>
      <c r="BM108" s="1030"/>
      <c r="BN108" s="1031"/>
    </row>
    <row r="109" spans="2:66" ht="20.25" customHeight="1" x14ac:dyDescent="0.15">
      <c r="B109" s="1007">
        <f>B107+1</f>
        <v>47</v>
      </c>
      <c r="C109" s="1009"/>
      <c r="D109" s="1011"/>
      <c r="E109" s="1012"/>
      <c r="F109" s="1013"/>
      <c r="G109" s="1017"/>
      <c r="H109" s="1018"/>
      <c r="I109" s="153"/>
      <c r="J109" s="154"/>
      <c r="K109" s="153"/>
      <c r="L109" s="154"/>
      <c r="M109" s="1021"/>
      <c r="N109" s="1022"/>
      <c r="O109" s="1025"/>
      <c r="P109" s="1026"/>
      <c r="Q109" s="1026"/>
      <c r="R109" s="1018"/>
      <c r="S109" s="986"/>
      <c r="T109" s="987"/>
      <c r="U109" s="987"/>
      <c r="V109" s="987"/>
      <c r="W109" s="988"/>
      <c r="X109" s="173" t="s">
        <v>192</v>
      </c>
      <c r="Z109" s="174"/>
      <c r="AA109" s="166"/>
      <c r="AB109" s="167"/>
      <c r="AC109" s="167"/>
      <c r="AD109" s="167"/>
      <c r="AE109" s="167"/>
      <c r="AF109" s="167"/>
      <c r="AG109" s="168"/>
      <c r="AH109" s="166"/>
      <c r="AI109" s="167"/>
      <c r="AJ109" s="167"/>
      <c r="AK109" s="167"/>
      <c r="AL109" s="167"/>
      <c r="AM109" s="167"/>
      <c r="AN109" s="168"/>
      <c r="AO109" s="166"/>
      <c r="AP109" s="167"/>
      <c r="AQ109" s="167"/>
      <c r="AR109" s="167"/>
      <c r="AS109" s="167"/>
      <c r="AT109" s="167"/>
      <c r="AU109" s="168"/>
      <c r="AV109" s="166"/>
      <c r="AW109" s="167"/>
      <c r="AX109" s="167"/>
      <c r="AY109" s="167"/>
      <c r="AZ109" s="167"/>
      <c r="BA109" s="167"/>
      <c r="BB109" s="168"/>
      <c r="BC109" s="166"/>
      <c r="BD109" s="167"/>
      <c r="BE109" s="169"/>
      <c r="BF109" s="992"/>
      <c r="BG109" s="993"/>
      <c r="BH109" s="994"/>
      <c r="BI109" s="995"/>
      <c r="BJ109" s="996"/>
      <c r="BK109" s="997"/>
      <c r="BL109" s="997"/>
      <c r="BM109" s="997"/>
      <c r="BN109" s="998"/>
    </row>
    <row r="110" spans="2:66" ht="20.25" customHeight="1" x14ac:dyDescent="0.15">
      <c r="B110" s="1035"/>
      <c r="C110" s="1036"/>
      <c r="D110" s="1037"/>
      <c r="E110" s="1012"/>
      <c r="F110" s="1013"/>
      <c r="G110" s="1038"/>
      <c r="H110" s="1039"/>
      <c r="I110" s="175"/>
      <c r="J110" s="176">
        <f>G109</f>
        <v>0</v>
      </c>
      <c r="K110" s="175"/>
      <c r="L110" s="176">
        <f>M109</f>
        <v>0</v>
      </c>
      <c r="M110" s="1040"/>
      <c r="N110" s="1041"/>
      <c r="O110" s="1042"/>
      <c r="P110" s="1043"/>
      <c r="Q110" s="1043"/>
      <c r="R110" s="1039"/>
      <c r="S110" s="986"/>
      <c r="T110" s="987"/>
      <c r="U110" s="987"/>
      <c r="V110" s="987"/>
      <c r="W110" s="988"/>
      <c r="X110" s="170" t="s">
        <v>195</v>
      </c>
      <c r="Y110" s="171"/>
      <c r="Z110" s="172"/>
      <c r="AA110" s="158" t="str">
        <f>IF(AA109="","",VLOOKUP(AA109,'シフト記号表（従来型・ユニット型共通）'!$C$6:$L$47,10,FALSE))</f>
        <v/>
      </c>
      <c r="AB110" s="159" t="str">
        <f>IF(AB109="","",VLOOKUP(AB109,'シフト記号表（従来型・ユニット型共通）'!$C$6:$L$47,10,FALSE))</f>
        <v/>
      </c>
      <c r="AC110" s="159" t="str">
        <f>IF(AC109="","",VLOOKUP(AC109,'シフト記号表（従来型・ユニット型共通）'!$C$6:$L$47,10,FALSE))</f>
        <v/>
      </c>
      <c r="AD110" s="159" t="str">
        <f>IF(AD109="","",VLOOKUP(AD109,'シフト記号表（従来型・ユニット型共通）'!$C$6:$L$47,10,FALSE))</f>
        <v/>
      </c>
      <c r="AE110" s="159" t="str">
        <f>IF(AE109="","",VLOOKUP(AE109,'シフト記号表（従来型・ユニット型共通）'!$C$6:$L$47,10,FALSE))</f>
        <v/>
      </c>
      <c r="AF110" s="159" t="str">
        <f>IF(AF109="","",VLOOKUP(AF109,'シフト記号表（従来型・ユニット型共通）'!$C$6:$L$47,10,FALSE))</f>
        <v/>
      </c>
      <c r="AG110" s="160" t="str">
        <f>IF(AG109="","",VLOOKUP(AG109,'シフト記号表（従来型・ユニット型共通）'!$C$6:$L$47,10,FALSE))</f>
        <v/>
      </c>
      <c r="AH110" s="158" t="str">
        <f>IF(AH109="","",VLOOKUP(AH109,'シフト記号表（従来型・ユニット型共通）'!$C$6:$L$47,10,FALSE))</f>
        <v/>
      </c>
      <c r="AI110" s="159" t="str">
        <f>IF(AI109="","",VLOOKUP(AI109,'シフト記号表（従来型・ユニット型共通）'!$C$6:$L$47,10,FALSE))</f>
        <v/>
      </c>
      <c r="AJ110" s="159" t="str">
        <f>IF(AJ109="","",VLOOKUP(AJ109,'シフト記号表（従来型・ユニット型共通）'!$C$6:$L$47,10,FALSE))</f>
        <v/>
      </c>
      <c r="AK110" s="159" t="str">
        <f>IF(AK109="","",VLOOKUP(AK109,'シフト記号表（従来型・ユニット型共通）'!$C$6:$L$47,10,FALSE))</f>
        <v/>
      </c>
      <c r="AL110" s="159" t="str">
        <f>IF(AL109="","",VLOOKUP(AL109,'シフト記号表（従来型・ユニット型共通）'!$C$6:$L$47,10,FALSE))</f>
        <v/>
      </c>
      <c r="AM110" s="159" t="str">
        <f>IF(AM109="","",VLOOKUP(AM109,'シフト記号表（従来型・ユニット型共通）'!$C$6:$L$47,10,FALSE))</f>
        <v/>
      </c>
      <c r="AN110" s="160" t="str">
        <f>IF(AN109="","",VLOOKUP(AN109,'シフト記号表（従来型・ユニット型共通）'!$C$6:$L$47,10,FALSE))</f>
        <v/>
      </c>
      <c r="AO110" s="158" t="str">
        <f>IF(AO109="","",VLOOKUP(AO109,'シフト記号表（従来型・ユニット型共通）'!$C$6:$L$47,10,FALSE))</f>
        <v/>
      </c>
      <c r="AP110" s="159" t="str">
        <f>IF(AP109="","",VLOOKUP(AP109,'シフト記号表（従来型・ユニット型共通）'!$C$6:$L$47,10,FALSE))</f>
        <v/>
      </c>
      <c r="AQ110" s="159" t="str">
        <f>IF(AQ109="","",VLOOKUP(AQ109,'シフト記号表（従来型・ユニット型共通）'!$C$6:$L$47,10,FALSE))</f>
        <v/>
      </c>
      <c r="AR110" s="159" t="str">
        <f>IF(AR109="","",VLOOKUP(AR109,'シフト記号表（従来型・ユニット型共通）'!$C$6:$L$47,10,FALSE))</f>
        <v/>
      </c>
      <c r="AS110" s="159" t="str">
        <f>IF(AS109="","",VLOOKUP(AS109,'シフト記号表（従来型・ユニット型共通）'!$C$6:$L$47,10,FALSE))</f>
        <v/>
      </c>
      <c r="AT110" s="159" t="str">
        <f>IF(AT109="","",VLOOKUP(AT109,'シフト記号表（従来型・ユニット型共通）'!$C$6:$L$47,10,FALSE))</f>
        <v/>
      </c>
      <c r="AU110" s="160" t="str">
        <f>IF(AU109="","",VLOOKUP(AU109,'シフト記号表（従来型・ユニット型共通）'!$C$6:$L$47,10,FALSE))</f>
        <v/>
      </c>
      <c r="AV110" s="158" t="str">
        <f>IF(AV109="","",VLOOKUP(AV109,'シフト記号表（従来型・ユニット型共通）'!$C$6:$L$47,10,FALSE))</f>
        <v/>
      </c>
      <c r="AW110" s="159" t="str">
        <f>IF(AW109="","",VLOOKUP(AW109,'シフト記号表（従来型・ユニット型共通）'!$C$6:$L$47,10,FALSE))</f>
        <v/>
      </c>
      <c r="AX110" s="159" t="str">
        <f>IF(AX109="","",VLOOKUP(AX109,'シフト記号表（従来型・ユニット型共通）'!$C$6:$L$47,10,FALSE))</f>
        <v/>
      </c>
      <c r="AY110" s="159" t="str">
        <f>IF(AY109="","",VLOOKUP(AY109,'シフト記号表（従来型・ユニット型共通）'!$C$6:$L$47,10,FALSE))</f>
        <v/>
      </c>
      <c r="AZ110" s="159" t="str">
        <f>IF(AZ109="","",VLOOKUP(AZ109,'シフト記号表（従来型・ユニット型共通）'!$C$6:$L$47,10,FALSE))</f>
        <v/>
      </c>
      <c r="BA110" s="159" t="str">
        <f>IF(BA109="","",VLOOKUP(BA109,'シフト記号表（従来型・ユニット型共通）'!$C$6:$L$47,10,FALSE))</f>
        <v/>
      </c>
      <c r="BB110" s="160" t="str">
        <f>IF(BB109="","",VLOOKUP(BB109,'シフト記号表（従来型・ユニット型共通）'!$C$6:$L$47,10,FALSE))</f>
        <v/>
      </c>
      <c r="BC110" s="158" t="str">
        <f>IF(BC109="","",VLOOKUP(BC109,'シフト記号表（従来型・ユニット型共通）'!$C$6:$L$47,10,FALSE))</f>
        <v/>
      </c>
      <c r="BD110" s="159" t="str">
        <f>IF(BD109="","",VLOOKUP(BD109,'シフト記号表（従来型・ユニット型共通）'!$C$6:$L$47,10,FALSE))</f>
        <v/>
      </c>
      <c r="BE110" s="159" t="str">
        <f>IF(BE109="","",VLOOKUP(BE109,'シフト記号表（従来型・ユニット型共通）'!$C$6:$L$47,10,FALSE))</f>
        <v/>
      </c>
      <c r="BF110" s="1032">
        <f>IF($BI$3="４週",SUM(AA110:BB110),IF($BI$3="暦月",SUM(AA110:BE110),""))</f>
        <v>0</v>
      </c>
      <c r="BG110" s="1033"/>
      <c r="BH110" s="1034">
        <f>IF($BI$3="４週",BF110/4,IF($BI$3="暦月",(BF110/($BI$8/7)),""))</f>
        <v>0</v>
      </c>
      <c r="BI110" s="1033"/>
      <c r="BJ110" s="1029"/>
      <c r="BK110" s="1030"/>
      <c r="BL110" s="1030"/>
      <c r="BM110" s="1030"/>
      <c r="BN110" s="1031"/>
    </row>
    <row r="111" spans="2:66" ht="20.25" customHeight="1" x14ac:dyDescent="0.15">
      <c r="B111" s="1007">
        <f>B109+1</f>
        <v>48</v>
      </c>
      <c r="C111" s="1009"/>
      <c r="D111" s="1011"/>
      <c r="E111" s="1012"/>
      <c r="F111" s="1013"/>
      <c r="G111" s="1017"/>
      <c r="H111" s="1018"/>
      <c r="I111" s="153"/>
      <c r="J111" s="154"/>
      <c r="K111" s="153"/>
      <c r="L111" s="154"/>
      <c r="M111" s="1021"/>
      <c r="N111" s="1022"/>
      <c r="O111" s="1025"/>
      <c r="P111" s="1026"/>
      <c r="Q111" s="1026"/>
      <c r="R111" s="1018"/>
      <c r="S111" s="986"/>
      <c r="T111" s="987"/>
      <c r="U111" s="987"/>
      <c r="V111" s="987"/>
      <c r="W111" s="988"/>
      <c r="X111" s="173" t="s">
        <v>192</v>
      </c>
      <c r="Z111" s="174"/>
      <c r="AA111" s="166"/>
      <c r="AB111" s="167"/>
      <c r="AC111" s="167"/>
      <c r="AD111" s="167"/>
      <c r="AE111" s="167"/>
      <c r="AF111" s="167"/>
      <c r="AG111" s="168"/>
      <c r="AH111" s="166"/>
      <c r="AI111" s="167"/>
      <c r="AJ111" s="167"/>
      <c r="AK111" s="167"/>
      <c r="AL111" s="167"/>
      <c r="AM111" s="167"/>
      <c r="AN111" s="168"/>
      <c r="AO111" s="166"/>
      <c r="AP111" s="167"/>
      <c r="AQ111" s="167"/>
      <c r="AR111" s="167"/>
      <c r="AS111" s="167"/>
      <c r="AT111" s="167"/>
      <c r="AU111" s="168"/>
      <c r="AV111" s="166"/>
      <c r="AW111" s="167"/>
      <c r="AX111" s="167"/>
      <c r="AY111" s="167"/>
      <c r="AZ111" s="167"/>
      <c r="BA111" s="167"/>
      <c r="BB111" s="168"/>
      <c r="BC111" s="166"/>
      <c r="BD111" s="167"/>
      <c r="BE111" s="169"/>
      <c r="BF111" s="992"/>
      <c r="BG111" s="993"/>
      <c r="BH111" s="994"/>
      <c r="BI111" s="995"/>
      <c r="BJ111" s="996"/>
      <c r="BK111" s="997"/>
      <c r="BL111" s="997"/>
      <c r="BM111" s="997"/>
      <c r="BN111" s="998"/>
    </row>
    <row r="112" spans="2:66" ht="20.25" customHeight="1" x14ac:dyDescent="0.15">
      <c r="B112" s="1035"/>
      <c r="C112" s="1036"/>
      <c r="D112" s="1037"/>
      <c r="E112" s="1012"/>
      <c r="F112" s="1013"/>
      <c r="G112" s="1038"/>
      <c r="H112" s="1039"/>
      <c r="I112" s="175"/>
      <c r="J112" s="176">
        <f>G111</f>
        <v>0</v>
      </c>
      <c r="K112" s="175"/>
      <c r="L112" s="176">
        <f>M111</f>
        <v>0</v>
      </c>
      <c r="M112" s="1040"/>
      <c r="N112" s="1041"/>
      <c r="O112" s="1042"/>
      <c r="P112" s="1043"/>
      <c r="Q112" s="1043"/>
      <c r="R112" s="1039"/>
      <c r="S112" s="986"/>
      <c r="T112" s="987"/>
      <c r="U112" s="987"/>
      <c r="V112" s="987"/>
      <c r="W112" s="988"/>
      <c r="X112" s="170" t="s">
        <v>195</v>
      </c>
      <c r="Y112" s="171"/>
      <c r="Z112" s="172"/>
      <c r="AA112" s="158" t="str">
        <f>IF(AA111="","",VLOOKUP(AA111,'シフト記号表（従来型・ユニット型共通）'!$C$6:$L$47,10,FALSE))</f>
        <v/>
      </c>
      <c r="AB112" s="159" t="str">
        <f>IF(AB111="","",VLOOKUP(AB111,'シフト記号表（従来型・ユニット型共通）'!$C$6:$L$47,10,FALSE))</f>
        <v/>
      </c>
      <c r="AC112" s="159" t="str">
        <f>IF(AC111="","",VLOOKUP(AC111,'シフト記号表（従来型・ユニット型共通）'!$C$6:$L$47,10,FALSE))</f>
        <v/>
      </c>
      <c r="AD112" s="159" t="str">
        <f>IF(AD111="","",VLOOKUP(AD111,'シフト記号表（従来型・ユニット型共通）'!$C$6:$L$47,10,FALSE))</f>
        <v/>
      </c>
      <c r="AE112" s="159" t="str">
        <f>IF(AE111="","",VLOOKUP(AE111,'シフト記号表（従来型・ユニット型共通）'!$C$6:$L$47,10,FALSE))</f>
        <v/>
      </c>
      <c r="AF112" s="159" t="str">
        <f>IF(AF111="","",VLOOKUP(AF111,'シフト記号表（従来型・ユニット型共通）'!$C$6:$L$47,10,FALSE))</f>
        <v/>
      </c>
      <c r="AG112" s="160" t="str">
        <f>IF(AG111="","",VLOOKUP(AG111,'シフト記号表（従来型・ユニット型共通）'!$C$6:$L$47,10,FALSE))</f>
        <v/>
      </c>
      <c r="AH112" s="158" t="str">
        <f>IF(AH111="","",VLOOKUP(AH111,'シフト記号表（従来型・ユニット型共通）'!$C$6:$L$47,10,FALSE))</f>
        <v/>
      </c>
      <c r="AI112" s="159" t="str">
        <f>IF(AI111="","",VLOOKUP(AI111,'シフト記号表（従来型・ユニット型共通）'!$C$6:$L$47,10,FALSE))</f>
        <v/>
      </c>
      <c r="AJ112" s="159" t="str">
        <f>IF(AJ111="","",VLOOKUP(AJ111,'シフト記号表（従来型・ユニット型共通）'!$C$6:$L$47,10,FALSE))</f>
        <v/>
      </c>
      <c r="AK112" s="159" t="str">
        <f>IF(AK111="","",VLOOKUP(AK111,'シフト記号表（従来型・ユニット型共通）'!$C$6:$L$47,10,FALSE))</f>
        <v/>
      </c>
      <c r="AL112" s="159" t="str">
        <f>IF(AL111="","",VLOOKUP(AL111,'シフト記号表（従来型・ユニット型共通）'!$C$6:$L$47,10,FALSE))</f>
        <v/>
      </c>
      <c r="AM112" s="159" t="str">
        <f>IF(AM111="","",VLOOKUP(AM111,'シフト記号表（従来型・ユニット型共通）'!$C$6:$L$47,10,FALSE))</f>
        <v/>
      </c>
      <c r="AN112" s="160" t="str">
        <f>IF(AN111="","",VLOOKUP(AN111,'シフト記号表（従来型・ユニット型共通）'!$C$6:$L$47,10,FALSE))</f>
        <v/>
      </c>
      <c r="AO112" s="158" t="str">
        <f>IF(AO111="","",VLOOKUP(AO111,'シフト記号表（従来型・ユニット型共通）'!$C$6:$L$47,10,FALSE))</f>
        <v/>
      </c>
      <c r="AP112" s="159" t="str">
        <f>IF(AP111="","",VLOOKUP(AP111,'シフト記号表（従来型・ユニット型共通）'!$C$6:$L$47,10,FALSE))</f>
        <v/>
      </c>
      <c r="AQ112" s="159" t="str">
        <f>IF(AQ111="","",VLOOKUP(AQ111,'シフト記号表（従来型・ユニット型共通）'!$C$6:$L$47,10,FALSE))</f>
        <v/>
      </c>
      <c r="AR112" s="159" t="str">
        <f>IF(AR111="","",VLOOKUP(AR111,'シフト記号表（従来型・ユニット型共通）'!$C$6:$L$47,10,FALSE))</f>
        <v/>
      </c>
      <c r="AS112" s="159" t="str">
        <f>IF(AS111="","",VLOOKUP(AS111,'シフト記号表（従来型・ユニット型共通）'!$C$6:$L$47,10,FALSE))</f>
        <v/>
      </c>
      <c r="AT112" s="159" t="str">
        <f>IF(AT111="","",VLOOKUP(AT111,'シフト記号表（従来型・ユニット型共通）'!$C$6:$L$47,10,FALSE))</f>
        <v/>
      </c>
      <c r="AU112" s="160" t="str">
        <f>IF(AU111="","",VLOOKUP(AU111,'シフト記号表（従来型・ユニット型共通）'!$C$6:$L$47,10,FALSE))</f>
        <v/>
      </c>
      <c r="AV112" s="158" t="str">
        <f>IF(AV111="","",VLOOKUP(AV111,'シフト記号表（従来型・ユニット型共通）'!$C$6:$L$47,10,FALSE))</f>
        <v/>
      </c>
      <c r="AW112" s="159" t="str">
        <f>IF(AW111="","",VLOOKUP(AW111,'シフト記号表（従来型・ユニット型共通）'!$C$6:$L$47,10,FALSE))</f>
        <v/>
      </c>
      <c r="AX112" s="159" t="str">
        <f>IF(AX111="","",VLOOKUP(AX111,'シフト記号表（従来型・ユニット型共通）'!$C$6:$L$47,10,FALSE))</f>
        <v/>
      </c>
      <c r="AY112" s="159" t="str">
        <f>IF(AY111="","",VLOOKUP(AY111,'シフト記号表（従来型・ユニット型共通）'!$C$6:$L$47,10,FALSE))</f>
        <v/>
      </c>
      <c r="AZ112" s="159" t="str">
        <f>IF(AZ111="","",VLOOKUP(AZ111,'シフト記号表（従来型・ユニット型共通）'!$C$6:$L$47,10,FALSE))</f>
        <v/>
      </c>
      <c r="BA112" s="159" t="str">
        <f>IF(BA111="","",VLOOKUP(BA111,'シフト記号表（従来型・ユニット型共通）'!$C$6:$L$47,10,FALSE))</f>
        <v/>
      </c>
      <c r="BB112" s="160" t="str">
        <f>IF(BB111="","",VLOOKUP(BB111,'シフト記号表（従来型・ユニット型共通）'!$C$6:$L$47,10,FALSE))</f>
        <v/>
      </c>
      <c r="BC112" s="158" t="str">
        <f>IF(BC111="","",VLOOKUP(BC111,'シフト記号表（従来型・ユニット型共通）'!$C$6:$L$47,10,FALSE))</f>
        <v/>
      </c>
      <c r="BD112" s="159" t="str">
        <f>IF(BD111="","",VLOOKUP(BD111,'シフト記号表（従来型・ユニット型共通）'!$C$6:$L$47,10,FALSE))</f>
        <v/>
      </c>
      <c r="BE112" s="159" t="str">
        <f>IF(BE111="","",VLOOKUP(BE111,'シフト記号表（従来型・ユニット型共通）'!$C$6:$L$47,10,FALSE))</f>
        <v/>
      </c>
      <c r="BF112" s="1032">
        <f>IF($BI$3="４週",SUM(AA112:BB112),IF($BI$3="暦月",SUM(AA112:BE112),""))</f>
        <v>0</v>
      </c>
      <c r="BG112" s="1033"/>
      <c r="BH112" s="1034">
        <f>IF($BI$3="４週",BF112/4,IF($BI$3="暦月",(BF112/($BI$8/7)),""))</f>
        <v>0</v>
      </c>
      <c r="BI112" s="1033"/>
      <c r="BJ112" s="1029"/>
      <c r="BK112" s="1030"/>
      <c r="BL112" s="1030"/>
      <c r="BM112" s="1030"/>
      <c r="BN112" s="1031"/>
    </row>
    <row r="113" spans="2:66" ht="20.25" customHeight="1" x14ac:dyDescent="0.15">
      <c r="B113" s="1007">
        <f>B111+1</f>
        <v>49</v>
      </c>
      <c r="C113" s="1009"/>
      <c r="D113" s="1011"/>
      <c r="E113" s="1012"/>
      <c r="F113" s="1013"/>
      <c r="G113" s="1017"/>
      <c r="H113" s="1018"/>
      <c r="I113" s="153"/>
      <c r="J113" s="154"/>
      <c r="K113" s="153"/>
      <c r="L113" s="154"/>
      <c r="M113" s="1021"/>
      <c r="N113" s="1022"/>
      <c r="O113" s="1025"/>
      <c r="P113" s="1026"/>
      <c r="Q113" s="1026"/>
      <c r="R113" s="1018"/>
      <c r="S113" s="986"/>
      <c r="T113" s="987"/>
      <c r="U113" s="987"/>
      <c r="V113" s="987"/>
      <c r="W113" s="988"/>
      <c r="X113" s="173" t="s">
        <v>192</v>
      </c>
      <c r="Z113" s="174"/>
      <c r="AA113" s="166"/>
      <c r="AB113" s="167"/>
      <c r="AC113" s="167"/>
      <c r="AD113" s="167"/>
      <c r="AE113" s="167"/>
      <c r="AF113" s="167"/>
      <c r="AG113" s="168"/>
      <c r="AH113" s="166"/>
      <c r="AI113" s="167"/>
      <c r="AJ113" s="167"/>
      <c r="AK113" s="167"/>
      <c r="AL113" s="167"/>
      <c r="AM113" s="167"/>
      <c r="AN113" s="168"/>
      <c r="AO113" s="166"/>
      <c r="AP113" s="167"/>
      <c r="AQ113" s="167"/>
      <c r="AR113" s="167"/>
      <c r="AS113" s="167"/>
      <c r="AT113" s="167"/>
      <c r="AU113" s="168"/>
      <c r="AV113" s="166"/>
      <c r="AW113" s="167"/>
      <c r="AX113" s="167"/>
      <c r="AY113" s="167"/>
      <c r="AZ113" s="167"/>
      <c r="BA113" s="167"/>
      <c r="BB113" s="168"/>
      <c r="BC113" s="166"/>
      <c r="BD113" s="167"/>
      <c r="BE113" s="169"/>
      <c r="BF113" s="992"/>
      <c r="BG113" s="993"/>
      <c r="BH113" s="994"/>
      <c r="BI113" s="995"/>
      <c r="BJ113" s="996"/>
      <c r="BK113" s="997"/>
      <c r="BL113" s="997"/>
      <c r="BM113" s="997"/>
      <c r="BN113" s="998"/>
    </row>
    <row r="114" spans="2:66" ht="20.25" customHeight="1" x14ac:dyDescent="0.15">
      <c r="B114" s="1035"/>
      <c r="C114" s="1036"/>
      <c r="D114" s="1037"/>
      <c r="E114" s="1012"/>
      <c r="F114" s="1013"/>
      <c r="G114" s="1038"/>
      <c r="H114" s="1039"/>
      <c r="I114" s="175"/>
      <c r="J114" s="176">
        <f>G113</f>
        <v>0</v>
      </c>
      <c r="K114" s="175"/>
      <c r="L114" s="176">
        <f>M113</f>
        <v>0</v>
      </c>
      <c r="M114" s="1040"/>
      <c r="N114" s="1041"/>
      <c r="O114" s="1042"/>
      <c r="P114" s="1043"/>
      <c r="Q114" s="1043"/>
      <c r="R114" s="1039"/>
      <c r="S114" s="986"/>
      <c r="T114" s="987"/>
      <c r="U114" s="987"/>
      <c r="V114" s="987"/>
      <c r="W114" s="988"/>
      <c r="X114" s="170" t="s">
        <v>195</v>
      </c>
      <c r="Y114" s="171"/>
      <c r="Z114" s="172"/>
      <c r="AA114" s="158" t="str">
        <f>IF(AA113="","",VLOOKUP(AA113,'シフト記号表（従来型・ユニット型共通）'!$C$6:$L$47,10,FALSE))</f>
        <v/>
      </c>
      <c r="AB114" s="159" t="str">
        <f>IF(AB113="","",VLOOKUP(AB113,'シフト記号表（従来型・ユニット型共通）'!$C$6:$L$47,10,FALSE))</f>
        <v/>
      </c>
      <c r="AC114" s="159" t="str">
        <f>IF(AC113="","",VLOOKUP(AC113,'シフト記号表（従来型・ユニット型共通）'!$C$6:$L$47,10,FALSE))</f>
        <v/>
      </c>
      <c r="AD114" s="159" t="str">
        <f>IF(AD113="","",VLOOKUP(AD113,'シフト記号表（従来型・ユニット型共通）'!$C$6:$L$47,10,FALSE))</f>
        <v/>
      </c>
      <c r="AE114" s="159" t="str">
        <f>IF(AE113="","",VLOOKUP(AE113,'シフト記号表（従来型・ユニット型共通）'!$C$6:$L$47,10,FALSE))</f>
        <v/>
      </c>
      <c r="AF114" s="159" t="str">
        <f>IF(AF113="","",VLOOKUP(AF113,'シフト記号表（従来型・ユニット型共通）'!$C$6:$L$47,10,FALSE))</f>
        <v/>
      </c>
      <c r="AG114" s="160" t="str">
        <f>IF(AG113="","",VLOOKUP(AG113,'シフト記号表（従来型・ユニット型共通）'!$C$6:$L$47,10,FALSE))</f>
        <v/>
      </c>
      <c r="AH114" s="158" t="str">
        <f>IF(AH113="","",VLOOKUP(AH113,'シフト記号表（従来型・ユニット型共通）'!$C$6:$L$47,10,FALSE))</f>
        <v/>
      </c>
      <c r="AI114" s="159" t="str">
        <f>IF(AI113="","",VLOOKUP(AI113,'シフト記号表（従来型・ユニット型共通）'!$C$6:$L$47,10,FALSE))</f>
        <v/>
      </c>
      <c r="AJ114" s="159" t="str">
        <f>IF(AJ113="","",VLOOKUP(AJ113,'シフト記号表（従来型・ユニット型共通）'!$C$6:$L$47,10,FALSE))</f>
        <v/>
      </c>
      <c r="AK114" s="159" t="str">
        <f>IF(AK113="","",VLOOKUP(AK113,'シフト記号表（従来型・ユニット型共通）'!$C$6:$L$47,10,FALSE))</f>
        <v/>
      </c>
      <c r="AL114" s="159" t="str">
        <f>IF(AL113="","",VLOOKUP(AL113,'シフト記号表（従来型・ユニット型共通）'!$C$6:$L$47,10,FALSE))</f>
        <v/>
      </c>
      <c r="AM114" s="159" t="str">
        <f>IF(AM113="","",VLOOKUP(AM113,'シフト記号表（従来型・ユニット型共通）'!$C$6:$L$47,10,FALSE))</f>
        <v/>
      </c>
      <c r="AN114" s="160" t="str">
        <f>IF(AN113="","",VLOOKUP(AN113,'シフト記号表（従来型・ユニット型共通）'!$C$6:$L$47,10,FALSE))</f>
        <v/>
      </c>
      <c r="AO114" s="158" t="str">
        <f>IF(AO113="","",VLOOKUP(AO113,'シフト記号表（従来型・ユニット型共通）'!$C$6:$L$47,10,FALSE))</f>
        <v/>
      </c>
      <c r="AP114" s="159" t="str">
        <f>IF(AP113="","",VLOOKUP(AP113,'シフト記号表（従来型・ユニット型共通）'!$C$6:$L$47,10,FALSE))</f>
        <v/>
      </c>
      <c r="AQ114" s="159" t="str">
        <f>IF(AQ113="","",VLOOKUP(AQ113,'シフト記号表（従来型・ユニット型共通）'!$C$6:$L$47,10,FALSE))</f>
        <v/>
      </c>
      <c r="AR114" s="159" t="str">
        <f>IF(AR113="","",VLOOKUP(AR113,'シフト記号表（従来型・ユニット型共通）'!$C$6:$L$47,10,FALSE))</f>
        <v/>
      </c>
      <c r="AS114" s="159" t="str">
        <f>IF(AS113="","",VLOOKUP(AS113,'シフト記号表（従来型・ユニット型共通）'!$C$6:$L$47,10,FALSE))</f>
        <v/>
      </c>
      <c r="AT114" s="159" t="str">
        <f>IF(AT113="","",VLOOKUP(AT113,'シフト記号表（従来型・ユニット型共通）'!$C$6:$L$47,10,FALSE))</f>
        <v/>
      </c>
      <c r="AU114" s="160" t="str">
        <f>IF(AU113="","",VLOOKUP(AU113,'シフト記号表（従来型・ユニット型共通）'!$C$6:$L$47,10,FALSE))</f>
        <v/>
      </c>
      <c r="AV114" s="158" t="str">
        <f>IF(AV113="","",VLOOKUP(AV113,'シフト記号表（従来型・ユニット型共通）'!$C$6:$L$47,10,FALSE))</f>
        <v/>
      </c>
      <c r="AW114" s="159" t="str">
        <f>IF(AW113="","",VLOOKUP(AW113,'シフト記号表（従来型・ユニット型共通）'!$C$6:$L$47,10,FALSE))</f>
        <v/>
      </c>
      <c r="AX114" s="159" t="str">
        <f>IF(AX113="","",VLOOKUP(AX113,'シフト記号表（従来型・ユニット型共通）'!$C$6:$L$47,10,FALSE))</f>
        <v/>
      </c>
      <c r="AY114" s="159" t="str">
        <f>IF(AY113="","",VLOOKUP(AY113,'シフト記号表（従来型・ユニット型共通）'!$C$6:$L$47,10,FALSE))</f>
        <v/>
      </c>
      <c r="AZ114" s="159" t="str">
        <f>IF(AZ113="","",VLOOKUP(AZ113,'シフト記号表（従来型・ユニット型共通）'!$C$6:$L$47,10,FALSE))</f>
        <v/>
      </c>
      <c r="BA114" s="159" t="str">
        <f>IF(BA113="","",VLOOKUP(BA113,'シフト記号表（従来型・ユニット型共通）'!$C$6:$L$47,10,FALSE))</f>
        <v/>
      </c>
      <c r="BB114" s="160" t="str">
        <f>IF(BB113="","",VLOOKUP(BB113,'シフト記号表（従来型・ユニット型共通）'!$C$6:$L$47,10,FALSE))</f>
        <v/>
      </c>
      <c r="BC114" s="158" t="str">
        <f>IF(BC113="","",VLOOKUP(BC113,'シフト記号表（従来型・ユニット型共通）'!$C$6:$L$47,10,FALSE))</f>
        <v/>
      </c>
      <c r="BD114" s="159" t="str">
        <f>IF(BD113="","",VLOOKUP(BD113,'シフト記号表（従来型・ユニット型共通）'!$C$6:$L$47,10,FALSE))</f>
        <v/>
      </c>
      <c r="BE114" s="159" t="str">
        <f>IF(BE113="","",VLOOKUP(BE113,'シフト記号表（従来型・ユニット型共通）'!$C$6:$L$47,10,FALSE))</f>
        <v/>
      </c>
      <c r="BF114" s="1032">
        <f>IF($BI$3="４週",SUM(AA114:BB114),IF($BI$3="暦月",SUM(AA114:BE114),""))</f>
        <v>0</v>
      </c>
      <c r="BG114" s="1033"/>
      <c r="BH114" s="1034">
        <f>IF($BI$3="４週",BF114/4,IF($BI$3="暦月",(BF114/($BI$8/7)),""))</f>
        <v>0</v>
      </c>
      <c r="BI114" s="1033"/>
      <c r="BJ114" s="1029"/>
      <c r="BK114" s="1030"/>
      <c r="BL114" s="1030"/>
      <c r="BM114" s="1030"/>
      <c r="BN114" s="1031"/>
    </row>
    <row r="115" spans="2:66" ht="20.25" customHeight="1" x14ac:dyDescent="0.15">
      <c r="B115" s="1007">
        <f>B113+1</f>
        <v>50</v>
      </c>
      <c r="C115" s="1009"/>
      <c r="D115" s="1011"/>
      <c r="E115" s="1012"/>
      <c r="F115" s="1013"/>
      <c r="G115" s="1017"/>
      <c r="H115" s="1018"/>
      <c r="I115" s="153"/>
      <c r="J115" s="154"/>
      <c r="K115" s="153"/>
      <c r="L115" s="154"/>
      <c r="M115" s="1021"/>
      <c r="N115" s="1022"/>
      <c r="O115" s="1025"/>
      <c r="P115" s="1026"/>
      <c r="Q115" s="1026"/>
      <c r="R115" s="1018"/>
      <c r="S115" s="986"/>
      <c r="T115" s="987"/>
      <c r="U115" s="987"/>
      <c r="V115" s="987"/>
      <c r="W115" s="988"/>
      <c r="X115" s="173" t="s">
        <v>192</v>
      </c>
      <c r="Z115" s="174"/>
      <c r="AA115" s="166"/>
      <c r="AB115" s="167"/>
      <c r="AC115" s="167"/>
      <c r="AD115" s="167"/>
      <c r="AE115" s="167"/>
      <c r="AF115" s="167"/>
      <c r="AG115" s="168"/>
      <c r="AH115" s="166"/>
      <c r="AI115" s="167"/>
      <c r="AJ115" s="167"/>
      <c r="AK115" s="167"/>
      <c r="AL115" s="167"/>
      <c r="AM115" s="167"/>
      <c r="AN115" s="168"/>
      <c r="AO115" s="166"/>
      <c r="AP115" s="167"/>
      <c r="AQ115" s="167"/>
      <c r="AR115" s="167"/>
      <c r="AS115" s="167"/>
      <c r="AT115" s="167"/>
      <c r="AU115" s="168"/>
      <c r="AV115" s="166"/>
      <c r="AW115" s="167"/>
      <c r="AX115" s="167"/>
      <c r="AY115" s="167"/>
      <c r="AZ115" s="167"/>
      <c r="BA115" s="167"/>
      <c r="BB115" s="168"/>
      <c r="BC115" s="166"/>
      <c r="BD115" s="167"/>
      <c r="BE115" s="169"/>
      <c r="BF115" s="992"/>
      <c r="BG115" s="993"/>
      <c r="BH115" s="994"/>
      <c r="BI115" s="995"/>
      <c r="BJ115" s="996"/>
      <c r="BK115" s="997"/>
      <c r="BL115" s="997"/>
      <c r="BM115" s="997"/>
      <c r="BN115" s="998"/>
    </row>
    <row r="116" spans="2:66" ht="20.25" customHeight="1" x14ac:dyDescent="0.15">
      <c r="B116" s="1035"/>
      <c r="C116" s="1036"/>
      <c r="D116" s="1037"/>
      <c r="E116" s="1012"/>
      <c r="F116" s="1013"/>
      <c r="G116" s="1038"/>
      <c r="H116" s="1039"/>
      <c r="I116" s="175"/>
      <c r="J116" s="176">
        <f>G115</f>
        <v>0</v>
      </c>
      <c r="K116" s="175"/>
      <c r="L116" s="176">
        <f>M115</f>
        <v>0</v>
      </c>
      <c r="M116" s="1040"/>
      <c r="N116" s="1041"/>
      <c r="O116" s="1042"/>
      <c r="P116" s="1043"/>
      <c r="Q116" s="1043"/>
      <c r="R116" s="1039"/>
      <c r="S116" s="986"/>
      <c r="T116" s="987"/>
      <c r="U116" s="987"/>
      <c r="V116" s="987"/>
      <c r="W116" s="988"/>
      <c r="X116" s="170" t="s">
        <v>195</v>
      </c>
      <c r="Y116" s="171"/>
      <c r="Z116" s="172"/>
      <c r="AA116" s="158" t="str">
        <f>IF(AA115="","",VLOOKUP(AA115,'シフト記号表（従来型・ユニット型共通）'!$C$6:$L$47,10,FALSE))</f>
        <v/>
      </c>
      <c r="AB116" s="159" t="str">
        <f>IF(AB115="","",VLOOKUP(AB115,'シフト記号表（従来型・ユニット型共通）'!$C$6:$L$47,10,FALSE))</f>
        <v/>
      </c>
      <c r="AC116" s="159" t="str">
        <f>IF(AC115="","",VLOOKUP(AC115,'シフト記号表（従来型・ユニット型共通）'!$C$6:$L$47,10,FALSE))</f>
        <v/>
      </c>
      <c r="AD116" s="159" t="str">
        <f>IF(AD115="","",VLOOKUP(AD115,'シフト記号表（従来型・ユニット型共通）'!$C$6:$L$47,10,FALSE))</f>
        <v/>
      </c>
      <c r="AE116" s="159" t="str">
        <f>IF(AE115="","",VLOOKUP(AE115,'シフト記号表（従来型・ユニット型共通）'!$C$6:$L$47,10,FALSE))</f>
        <v/>
      </c>
      <c r="AF116" s="159" t="str">
        <f>IF(AF115="","",VLOOKUP(AF115,'シフト記号表（従来型・ユニット型共通）'!$C$6:$L$47,10,FALSE))</f>
        <v/>
      </c>
      <c r="AG116" s="160" t="str">
        <f>IF(AG115="","",VLOOKUP(AG115,'シフト記号表（従来型・ユニット型共通）'!$C$6:$L$47,10,FALSE))</f>
        <v/>
      </c>
      <c r="AH116" s="158" t="str">
        <f>IF(AH115="","",VLOOKUP(AH115,'シフト記号表（従来型・ユニット型共通）'!$C$6:$L$47,10,FALSE))</f>
        <v/>
      </c>
      <c r="AI116" s="159" t="str">
        <f>IF(AI115="","",VLOOKUP(AI115,'シフト記号表（従来型・ユニット型共通）'!$C$6:$L$47,10,FALSE))</f>
        <v/>
      </c>
      <c r="AJ116" s="159" t="str">
        <f>IF(AJ115="","",VLOOKUP(AJ115,'シフト記号表（従来型・ユニット型共通）'!$C$6:$L$47,10,FALSE))</f>
        <v/>
      </c>
      <c r="AK116" s="159" t="str">
        <f>IF(AK115="","",VLOOKUP(AK115,'シフト記号表（従来型・ユニット型共通）'!$C$6:$L$47,10,FALSE))</f>
        <v/>
      </c>
      <c r="AL116" s="159" t="str">
        <f>IF(AL115="","",VLOOKUP(AL115,'シフト記号表（従来型・ユニット型共通）'!$C$6:$L$47,10,FALSE))</f>
        <v/>
      </c>
      <c r="AM116" s="159" t="str">
        <f>IF(AM115="","",VLOOKUP(AM115,'シフト記号表（従来型・ユニット型共通）'!$C$6:$L$47,10,FALSE))</f>
        <v/>
      </c>
      <c r="AN116" s="160" t="str">
        <f>IF(AN115="","",VLOOKUP(AN115,'シフト記号表（従来型・ユニット型共通）'!$C$6:$L$47,10,FALSE))</f>
        <v/>
      </c>
      <c r="AO116" s="158" t="str">
        <f>IF(AO115="","",VLOOKUP(AO115,'シフト記号表（従来型・ユニット型共通）'!$C$6:$L$47,10,FALSE))</f>
        <v/>
      </c>
      <c r="AP116" s="159" t="str">
        <f>IF(AP115="","",VLOOKUP(AP115,'シフト記号表（従来型・ユニット型共通）'!$C$6:$L$47,10,FALSE))</f>
        <v/>
      </c>
      <c r="AQ116" s="159" t="str">
        <f>IF(AQ115="","",VLOOKUP(AQ115,'シフト記号表（従来型・ユニット型共通）'!$C$6:$L$47,10,FALSE))</f>
        <v/>
      </c>
      <c r="AR116" s="159" t="str">
        <f>IF(AR115="","",VLOOKUP(AR115,'シフト記号表（従来型・ユニット型共通）'!$C$6:$L$47,10,FALSE))</f>
        <v/>
      </c>
      <c r="AS116" s="159" t="str">
        <f>IF(AS115="","",VLOOKUP(AS115,'シフト記号表（従来型・ユニット型共通）'!$C$6:$L$47,10,FALSE))</f>
        <v/>
      </c>
      <c r="AT116" s="159" t="str">
        <f>IF(AT115="","",VLOOKUP(AT115,'シフト記号表（従来型・ユニット型共通）'!$C$6:$L$47,10,FALSE))</f>
        <v/>
      </c>
      <c r="AU116" s="160" t="str">
        <f>IF(AU115="","",VLOOKUP(AU115,'シフト記号表（従来型・ユニット型共通）'!$C$6:$L$47,10,FALSE))</f>
        <v/>
      </c>
      <c r="AV116" s="158" t="str">
        <f>IF(AV115="","",VLOOKUP(AV115,'シフト記号表（従来型・ユニット型共通）'!$C$6:$L$47,10,FALSE))</f>
        <v/>
      </c>
      <c r="AW116" s="159" t="str">
        <f>IF(AW115="","",VLOOKUP(AW115,'シフト記号表（従来型・ユニット型共通）'!$C$6:$L$47,10,FALSE))</f>
        <v/>
      </c>
      <c r="AX116" s="159" t="str">
        <f>IF(AX115="","",VLOOKUP(AX115,'シフト記号表（従来型・ユニット型共通）'!$C$6:$L$47,10,FALSE))</f>
        <v/>
      </c>
      <c r="AY116" s="159" t="str">
        <f>IF(AY115="","",VLOOKUP(AY115,'シフト記号表（従来型・ユニット型共通）'!$C$6:$L$47,10,FALSE))</f>
        <v/>
      </c>
      <c r="AZ116" s="159" t="str">
        <f>IF(AZ115="","",VLOOKUP(AZ115,'シフト記号表（従来型・ユニット型共通）'!$C$6:$L$47,10,FALSE))</f>
        <v/>
      </c>
      <c r="BA116" s="159" t="str">
        <f>IF(BA115="","",VLOOKUP(BA115,'シフト記号表（従来型・ユニット型共通）'!$C$6:$L$47,10,FALSE))</f>
        <v/>
      </c>
      <c r="BB116" s="160" t="str">
        <f>IF(BB115="","",VLOOKUP(BB115,'シフト記号表（従来型・ユニット型共通）'!$C$6:$L$47,10,FALSE))</f>
        <v/>
      </c>
      <c r="BC116" s="158" t="str">
        <f>IF(BC115="","",VLOOKUP(BC115,'シフト記号表（従来型・ユニット型共通）'!$C$6:$L$47,10,FALSE))</f>
        <v/>
      </c>
      <c r="BD116" s="159" t="str">
        <f>IF(BD115="","",VLOOKUP(BD115,'シフト記号表（従来型・ユニット型共通）'!$C$6:$L$47,10,FALSE))</f>
        <v/>
      </c>
      <c r="BE116" s="159" t="str">
        <f>IF(BE115="","",VLOOKUP(BE115,'シフト記号表（従来型・ユニット型共通）'!$C$6:$L$47,10,FALSE))</f>
        <v/>
      </c>
      <c r="BF116" s="1032">
        <f>IF($BI$3="４週",SUM(AA116:BB116),IF($BI$3="暦月",SUM(AA116:BE116),""))</f>
        <v>0</v>
      </c>
      <c r="BG116" s="1033"/>
      <c r="BH116" s="1034">
        <f>IF($BI$3="４週",BF116/4,IF($BI$3="暦月",(BF116/($BI$8/7)),""))</f>
        <v>0</v>
      </c>
      <c r="BI116" s="1033"/>
      <c r="BJ116" s="1029"/>
      <c r="BK116" s="1030"/>
      <c r="BL116" s="1030"/>
      <c r="BM116" s="1030"/>
      <c r="BN116" s="1031"/>
    </row>
    <row r="117" spans="2:66" ht="20.25" customHeight="1" x14ac:dyDescent="0.15">
      <c r="B117" s="1007">
        <f>B115+1</f>
        <v>51</v>
      </c>
      <c r="C117" s="1009"/>
      <c r="D117" s="1011"/>
      <c r="E117" s="1012"/>
      <c r="F117" s="1013"/>
      <c r="G117" s="1017"/>
      <c r="H117" s="1018"/>
      <c r="I117" s="153"/>
      <c r="J117" s="154"/>
      <c r="K117" s="153"/>
      <c r="L117" s="154"/>
      <c r="M117" s="1021"/>
      <c r="N117" s="1022"/>
      <c r="O117" s="1025"/>
      <c r="P117" s="1026"/>
      <c r="Q117" s="1026"/>
      <c r="R117" s="1018"/>
      <c r="S117" s="986"/>
      <c r="T117" s="987"/>
      <c r="U117" s="987"/>
      <c r="V117" s="987"/>
      <c r="W117" s="988"/>
      <c r="X117" s="173" t="s">
        <v>192</v>
      </c>
      <c r="Z117" s="174"/>
      <c r="AA117" s="166"/>
      <c r="AB117" s="167"/>
      <c r="AC117" s="167"/>
      <c r="AD117" s="167"/>
      <c r="AE117" s="167"/>
      <c r="AF117" s="167"/>
      <c r="AG117" s="168"/>
      <c r="AH117" s="166"/>
      <c r="AI117" s="167"/>
      <c r="AJ117" s="167"/>
      <c r="AK117" s="167"/>
      <c r="AL117" s="167"/>
      <c r="AM117" s="167"/>
      <c r="AN117" s="168"/>
      <c r="AO117" s="166"/>
      <c r="AP117" s="167"/>
      <c r="AQ117" s="167"/>
      <c r="AR117" s="167"/>
      <c r="AS117" s="167"/>
      <c r="AT117" s="167"/>
      <c r="AU117" s="168"/>
      <c r="AV117" s="166"/>
      <c r="AW117" s="167"/>
      <c r="AX117" s="167"/>
      <c r="AY117" s="167"/>
      <c r="AZ117" s="167"/>
      <c r="BA117" s="167"/>
      <c r="BB117" s="168"/>
      <c r="BC117" s="166"/>
      <c r="BD117" s="167"/>
      <c r="BE117" s="169"/>
      <c r="BF117" s="992"/>
      <c r="BG117" s="993"/>
      <c r="BH117" s="994"/>
      <c r="BI117" s="995"/>
      <c r="BJ117" s="996"/>
      <c r="BK117" s="997"/>
      <c r="BL117" s="997"/>
      <c r="BM117" s="997"/>
      <c r="BN117" s="998"/>
    </row>
    <row r="118" spans="2:66" ht="20.25" customHeight="1" x14ac:dyDescent="0.15">
      <c r="B118" s="1035"/>
      <c r="C118" s="1036"/>
      <c r="D118" s="1037"/>
      <c r="E118" s="1012"/>
      <c r="F118" s="1013"/>
      <c r="G118" s="1038"/>
      <c r="H118" s="1039"/>
      <c r="I118" s="175"/>
      <c r="J118" s="176">
        <f>G117</f>
        <v>0</v>
      </c>
      <c r="K118" s="175"/>
      <c r="L118" s="176">
        <f>M117</f>
        <v>0</v>
      </c>
      <c r="M118" s="1040"/>
      <c r="N118" s="1041"/>
      <c r="O118" s="1042"/>
      <c r="P118" s="1043"/>
      <c r="Q118" s="1043"/>
      <c r="R118" s="1039"/>
      <c r="S118" s="986"/>
      <c r="T118" s="987"/>
      <c r="U118" s="987"/>
      <c r="V118" s="987"/>
      <c r="W118" s="988"/>
      <c r="X118" s="170" t="s">
        <v>195</v>
      </c>
      <c r="Y118" s="171"/>
      <c r="Z118" s="172"/>
      <c r="AA118" s="158" t="str">
        <f>IF(AA117="","",VLOOKUP(AA117,'シフト記号表（従来型・ユニット型共通）'!$C$6:$L$47,10,FALSE))</f>
        <v/>
      </c>
      <c r="AB118" s="159" t="str">
        <f>IF(AB117="","",VLOOKUP(AB117,'シフト記号表（従来型・ユニット型共通）'!$C$6:$L$47,10,FALSE))</f>
        <v/>
      </c>
      <c r="AC118" s="159" t="str">
        <f>IF(AC117="","",VLOOKUP(AC117,'シフト記号表（従来型・ユニット型共通）'!$C$6:$L$47,10,FALSE))</f>
        <v/>
      </c>
      <c r="AD118" s="159" t="str">
        <f>IF(AD117="","",VLOOKUP(AD117,'シフト記号表（従来型・ユニット型共通）'!$C$6:$L$47,10,FALSE))</f>
        <v/>
      </c>
      <c r="AE118" s="159" t="str">
        <f>IF(AE117="","",VLOOKUP(AE117,'シフト記号表（従来型・ユニット型共通）'!$C$6:$L$47,10,FALSE))</f>
        <v/>
      </c>
      <c r="AF118" s="159" t="str">
        <f>IF(AF117="","",VLOOKUP(AF117,'シフト記号表（従来型・ユニット型共通）'!$C$6:$L$47,10,FALSE))</f>
        <v/>
      </c>
      <c r="AG118" s="160" t="str">
        <f>IF(AG117="","",VLOOKUP(AG117,'シフト記号表（従来型・ユニット型共通）'!$C$6:$L$47,10,FALSE))</f>
        <v/>
      </c>
      <c r="AH118" s="158" t="str">
        <f>IF(AH117="","",VLOOKUP(AH117,'シフト記号表（従来型・ユニット型共通）'!$C$6:$L$47,10,FALSE))</f>
        <v/>
      </c>
      <c r="AI118" s="159" t="str">
        <f>IF(AI117="","",VLOOKUP(AI117,'シフト記号表（従来型・ユニット型共通）'!$C$6:$L$47,10,FALSE))</f>
        <v/>
      </c>
      <c r="AJ118" s="159" t="str">
        <f>IF(AJ117="","",VLOOKUP(AJ117,'シフト記号表（従来型・ユニット型共通）'!$C$6:$L$47,10,FALSE))</f>
        <v/>
      </c>
      <c r="AK118" s="159" t="str">
        <f>IF(AK117="","",VLOOKUP(AK117,'シフト記号表（従来型・ユニット型共通）'!$C$6:$L$47,10,FALSE))</f>
        <v/>
      </c>
      <c r="AL118" s="159" t="str">
        <f>IF(AL117="","",VLOOKUP(AL117,'シフト記号表（従来型・ユニット型共通）'!$C$6:$L$47,10,FALSE))</f>
        <v/>
      </c>
      <c r="AM118" s="159" t="str">
        <f>IF(AM117="","",VLOOKUP(AM117,'シフト記号表（従来型・ユニット型共通）'!$C$6:$L$47,10,FALSE))</f>
        <v/>
      </c>
      <c r="AN118" s="160" t="str">
        <f>IF(AN117="","",VLOOKUP(AN117,'シフト記号表（従来型・ユニット型共通）'!$C$6:$L$47,10,FALSE))</f>
        <v/>
      </c>
      <c r="AO118" s="158" t="str">
        <f>IF(AO117="","",VLOOKUP(AO117,'シフト記号表（従来型・ユニット型共通）'!$C$6:$L$47,10,FALSE))</f>
        <v/>
      </c>
      <c r="AP118" s="159" t="str">
        <f>IF(AP117="","",VLOOKUP(AP117,'シフト記号表（従来型・ユニット型共通）'!$C$6:$L$47,10,FALSE))</f>
        <v/>
      </c>
      <c r="AQ118" s="159" t="str">
        <f>IF(AQ117="","",VLOOKUP(AQ117,'シフト記号表（従来型・ユニット型共通）'!$C$6:$L$47,10,FALSE))</f>
        <v/>
      </c>
      <c r="AR118" s="159" t="str">
        <f>IF(AR117="","",VLOOKUP(AR117,'シフト記号表（従来型・ユニット型共通）'!$C$6:$L$47,10,FALSE))</f>
        <v/>
      </c>
      <c r="AS118" s="159" t="str">
        <f>IF(AS117="","",VLOOKUP(AS117,'シフト記号表（従来型・ユニット型共通）'!$C$6:$L$47,10,FALSE))</f>
        <v/>
      </c>
      <c r="AT118" s="159" t="str">
        <f>IF(AT117="","",VLOOKUP(AT117,'シフト記号表（従来型・ユニット型共通）'!$C$6:$L$47,10,FALSE))</f>
        <v/>
      </c>
      <c r="AU118" s="160" t="str">
        <f>IF(AU117="","",VLOOKUP(AU117,'シフト記号表（従来型・ユニット型共通）'!$C$6:$L$47,10,FALSE))</f>
        <v/>
      </c>
      <c r="AV118" s="158" t="str">
        <f>IF(AV117="","",VLOOKUP(AV117,'シフト記号表（従来型・ユニット型共通）'!$C$6:$L$47,10,FALSE))</f>
        <v/>
      </c>
      <c r="AW118" s="159" t="str">
        <f>IF(AW117="","",VLOOKUP(AW117,'シフト記号表（従来型・ユニット型共通）'!$C$6:$L$47,10,FALSE))</f>
        <v/>
      </c>
      <c r="AX118" s="159" t="str">
        <f>IF(AX117="","",VLOOKUP(AX117,'シフト記号表（従来型・ユニット型共通）'!$C$6:$L$47,10,FALSE))</f>
        <v/>
      </c>
      <c r="AY118" s="159" t="str">
        <f>IF(AY117="","",VLOOKUP(AY117,'シフト記号表（従来型・ユニット型共通）'!$C$6:$L$47,10,FALSE))</f>
        <v/>
      </c>
      <c r="AZ118" s="159" t="str">
        <f>IF(AZ117="","",VLOOKUP(AZ117,'シフト記号表（従来型・ユニット型共通）'!$C$6:$L$47,10,FALSE))</f>
        <v/>
      </c>
      <c r="BA118" s="159" t="str">
        <f>IF(BA117="","",VLOOKUP(BA117,'シフト記号表（従来型・ユニット型共通）'!$C$6:$L$47,10,FALSE))</f>
        <v/>
      </c>
      <c r="BB118" s="160" t="str">
        <f>IF(BB117="","",VLOOKUP(BB117,'シフト記号表（従来型・ユニット型共通）'!$C$6:$L$47,10,FALSE))</f>
        <v/>
      </c>
      <c r="BC118" s="158" t="str">
        <f>IF(BC117="","",VLOOKUP(BC117,'シフト記号表（従来型・ユニット型共通）'!$C$6:$L$47,10,FALSE))</f>
        <v/>
      </c>
      <c r="BD118" s="159" t="str">
        <f>IF(BD117="","",VLOOKUP(BD117,'シフト記号表（従来型・ユニット型共通）'!$C$6:$L$47,10,FALSE))</f>
        <v/>
      </c>
      <c r="BE118" s="159" t="str">
        <f>IF(BE117="","",VLOOKUP(BE117,'シフト記号表（従来型・ユニット型共通）'!$C$6:$L$47,10,FALSE))</f>
        <v/>
      </c>
      <c r="BF118" s="1032">
        <f>IF($BI$3="４週",SUM(AA118:BB118),IF($BI$3="暦月",SUM(AA118:BE118),""))</f>
        <v>0</v>
      </c>
      <c r="BG118" s="1033"/>
      <c r="BH118" s="1034">
        <f>IF($BI$3="４週",BF118/4,IF($BI$3="暦月",(BF118/($BI$8/7)),""))</f>
        <v>0</v>
      </c>
      <c r="BI118" s="1033"/>
      <c r="BJ118" s="1029"/>
      <c r="BK118" s="1030"/>
      <c r="BL118" s="1030"/>
      <c r="BM118" s="1030"/>
      <c r="BN118" s="1031"/>
    </row>
    <row r="119" spans="2:66" ht="20.25" customHeight="1" x14ac:dyDescent="0.15">
      <c r="B119" s="1007">
        <f>B117+1</f>
        <v>52</v>
      </c>
      <c r="C119" s="1009"/>
      <c r="D119" s="1011"/>
      <c r="E119" s="1012"/>
      <c r="F119" s="1013"/>
      <c r="G119" s="1017"/>
      <c r="H119" s="1018"/>
      <c r="I119" s="153"/>
      <c r="J119" s="154"/>
      <c r="K119" s="153"/>
      <c r="L119" s="154"/>
      <c r="M119" s="1021"/>
      <c r="N119" s="1022"/>
      <c r="O119" s="1025"/>
      <c r="P119" s="1026"/>
      <c r="Q119" s="1026"/>
      <c r="R119" s="1018"/>
      <c r="S119" s="986"/>
      <c r="T119" s="987"/>
      <c r="U119" s="987"/>
      <c r="V119" s="987"/>
      <c r="W119" s="988"/>
      <c r="X119" s="173" t="s">
        <v>192</v>
      </c>
      <c r="Z119" s="174"/>
      <c r="AA119" s="166"/>
      <c r="AB119" s="167"/>
      <c r="AC119" s="167"/>
      <c r="AD119" s="167"/>
      <c r="AE119" s="167"/>
      <c r="AF119" s="167"/>
      <c r="AG119" s="168"/>
      <c r="AH119" s="166"/>
      <c r="AI119" s="167"/>
      <c r="AJ119" s="167"/>
      <c r="AK119" s="167"/>
      <c r="AL119" s="167"/>
      <c r="AM119" s="167"/>
      <c r="AN119" s="168"/>
      <c r="AO119" s="166"/>
      <c r="AP119" s="167"/>
      <c r="AQ119" s="167"/>
      <c r="AR119" s="167"/>
      <c r="AS119" s="167"/>
      <c r="AT119" s="167"/>
      <c r="AU119" s="168"/>
      <c r="AV119" s="166"/>
      <c r="AW119" s="167"/>
      <c r="AX119" s="167"/>
      <c r="AY119" s="167"/>
      <c r="AZ119" s="167"/>
      <c r="BA119" s="167"/>
      <c r="BB119" s="168"/>
      <c r="BC119" s="166"/>
      <c r="BD119" s="167"/>
      <c r="BE119" s="169"/>
      <c r="BF119" s="992"/>
      <c r="BG119" s="993"/>
      <c r="BH119" s="994"/>
      <c r="BI119" s="995"/>
      <c r="BJ119" s="996"/>
      <c r="BK119" s="997"/>
      <c r="BL119" s="997"/>
      <c r="BM119" s="997"/>
      <c r="BN119" s="998"/>
    </row>
    <row r="120" spans="2:66" ht="20.25" customHeight="1" x14ac:dyDescent="0.15">
      <c r="B120" s="1035"/>
      <c r="C120" s="1036"/>
      <c r="D120" s="1037"/>
      <c r="E120" s="1012"/>
      <c r="F120" s="1013"/>
      <c r="G120" s="1038"/>
      <c r="H120" s="1039"/>
      <c r="I120" s="175"/>
      <c r="J120" s="176">
        <f>G119</f>
        <v>0</v>
      </c>
      <c r="K120" s="175"/>
      <c r="L120" s="176">
        <f>M119</f>
        <v>0</v>
      </c>
      <c r="M120" s="1040"/>
      <c r="N120" s="1041"/>
      <c r="O120" s="1042"/>
      <c r="P120" s="1043"/>
      <c r="Q120" s="1043"/>
      <c r="R120" s="1039"/>
      <c r="S120" s="986"/>
      <c r="T120" s="987"/>
      <c r="U120" s="987"/>
      <c r="V120" s="987"/>
      <c r="W120" s="988"/>
      <c r="X120" s="170" t="s">
        <v>195</v>
      </c>
      <c r="Y120" s="171"/>
      <c r="Z120" s="172"/>
      <c r="AA120" s="158" t="str">
        <f>IF(AA119="","",VLOOKUP(AA119,'シフト記号表（従来型・ユニット型共通）'!$C$6:$L$47,10,FALSE))</f>
        <v/>
      </c>
      <c r="AB120" s="159" t="str">
        <f>IF(AB119="","",VLOOKUP(AB119,'シフト記号表（従来型・ユニット型共通）'!$C$6:$L$47,10,FALSE))</f>
        <v/>
      </c>
      <c r="AC120" s="159" t="str">
        <f>IF(AC119="","",VLOOKUP(AC119,'シフト記号表（従来型・ユニット型共通）'!$C$6:$L$47,10,FALSE))</f>
        <v/>
      </c>
      <c r="AD120" s="159" t="str">
        <f>IF(AD119="","",VLOOKUP(AD119,'シフト記号表（従来型・ユニット型共通）'!$C$6:$L$47,10,FALSE))</f>
        <v/>
      </c>
      <c r="AE120" s="159" t="str">
        <f>IF(AE119="","",VLOOKUP(AE119,'シフト記号表（従来型・ユニット型共通）'!$C$6:$L$47,10,FALSE))</f>
        <v/>
      </c>
      <c r="AF120" s="159" t="str">
        <f>IF(AF119="","",VLOOKUP(AF119,'シフト記号表（従来型・ユニット型共通）'!$C$6:$L$47,10,FALSE))</f>
        <v/>
      </c>
      <c r="AG120" s="160" t="str">
        <f>IF(AG119="","",VLOOKUP(AG119,'シフト記号表（従来型・ユニット型共通）'!$C$6:$L$47,10,FALSE))</f>
        <v/>
      </c>
      <c r="AH120" s="158" t="str">
        <f>IF(AH119="","",VLOOKUP(AH119,'シフト記号表（従来型・ユニット型共通）'!$C$6:$L$47,10,FALSE))</f>
        <v/>
      </c>
      <c r="AI120" s="159" t="str">
        <f>IF(AI119="","",VLOOKUP(AI119,'シフト記号表（従来型・ユニット型共通）'!$C$6:$L$47,10,FALSE))</f>
        <v/>
      </c>
      <c r="AJ120" s="159" t="str">
        <f>IF(AJ119="","",VLOOKUP(AJ119,'シフト記号表（従来型・ユニット型共通）'!$C$6:$L$47,10,FALSE))</f>
        <v/>
      </c>
      <c r="AK120" s="159" t="str">
        <f>IF(AK119="","",VLOOKUP(AK119,'シフト記号表（従来型・ユニット型共通）'!$C$6:$L$47,10,FALSE))</f>
        <v/>
      </c>
      <c r="AL120" s="159" t="str">
        <f>IF(AL119="","",VLOOKUP(AL119,'シフト記号表（従来型・ユニット型共通）'!$C$6:$L$47,10,FALSE))</f>
        <v/>
      </c>
      <c r="AM120" s="159" t="str">
        <f>IF(AM119="","",VLOOKUP(AM119,'シフト記号表（従来型・ユニット型共通）'!$C$6:$L$47,10,FALSE))</f>
        <v/>
      </c>
      <c r="AN120" s="160" t="str">
        <f>IF(AN119="","",VLOOKUP(AN119,'シフト記号表（従来型・ユニット型共通）'!$C$6:$L$47,10,FALSE))</f>
        <v/>
      </c>
      <c r="AO120" s="158" t="str">
        <f>IF(AO119="","",VLOOKUP(AO119,'シフト記号表（従来型・ユニット型共通）'!$C$6:$L$47,10,FALSE))</f>
        <v/>
      </c>
      <c r="AP120" s="159" t="str">
        <f>IF(AP119="","",VLOOKUP(AP119,'シフト記号表（従来型・ユニット型共通）'!$C$6:$L$47,10,FALSE))</f>
        <v/>
      </c>
      <c r="AQ120" s="159" t="str">
        <f>IF(AQ119="","",VLOOKUP(AQ119,'シフト記号表（従来型・ユニット型共通）'!$C$6:$L$47,10,FALSE))</f>
        <v/>
      </c>
      <c r="AR120" s="159" t="str">
        <f>IF(AR119="","",VLOOKUP(AR119,'シフト記号表（従来型・ユニット型共通）'!$C$6:$L$47,10,FALSE))</f>
        <v/>
      </c>
      <c r="AS120" s="159" t="str">
        <f>IF(AS119="","",VLOOKUP(AS119,'シフト記号表（従来型・ユニット型共通）'!$C$6:$L$47,10,FALSE))</f>
        <v/>
      </c>
      <c r="AT120" s="159" t="str">
        <f>IF(AT119="","",VLOOKUP(AT119,'シフト記号表（従来型・ユニット型共通）'!$C$6:$L$47,10,FALSE))</f>
        <v/>
      </c>
      <c r="AU120" s="160" t="str">
        <f>IF(AU119="","",VLOOKUP(AU119,'シフト記号表（従来型・ユニット型共通）'!$C$6:$L$47,10,FALSE))</f>
        <v/>
      </c>
      <c r="AV120" s="158" t="str">
        <f>IF(AV119="","",VLOOKUP(AV119,'シフト記号表（従来型・ユニット型共通）'!$C$6:$L$47,10,FALSE))</f>
        <v/>
      </c>
      <c r="AW120" s="159" t="str">
        <f>IF(AW119="","",VLOOKUP(AW119,'シフト記号表（従来型・ユニット型共通）'!$C$6:$L$47,10,FALSE))</f>
        <v/>
      </c>
      <c r="AX120" s="159" t="str">
        <f>IF(AX119="","",VLOOKUP(AX119,'シフト記号表（従来型・ユニット型共通）'!$C$6:$L$47,10,FALSE))</f>
        <v/>
      </c>
      <c r="AY120" s="159" t="str">
        <f>IF(AY119="","",VLOOKUP(AY119,'シフト記号表（従来型・ユニット型共通）'!$C$6:$L$47,10,FALSE))</f>
        <v/>
      </c>
      <c r="AZ120" s="159" t="str">
        <f>IF(AZ119="","",VLOOKUP(AZ119,'シフト記号表（従来型・ユニット型共通）'!$C$6:$L$47,10,FALSE))</f>
        <v/>
      </c>
      <c r="BA120" s="159" t="str">
        <f>IF(BA119="","",VLOOKUP(BA119,'シフト記号表（従来型・ユニット型共通）'!$C$6:$L$47,10,FALSE))</f>
        <v/>
      </c>
      <c r="BB120" s="160" t="str">
        <f>IF(BB119="","",VLOOKUP(BB119,'シフト記号表（従来型・ユニット型共通）'!$C$6:$L$47,10,FALSE))</f>
        <v/>
      </c>
      <c r="BC120" s="158" t="str">
        <f>IF(BC119="","",VLOOKUP(BC119,'シフト記号表（従来型・ユニット型共通）'!$C$6:$L$47,10,FALSE))</f>
        <v/>
      </c>
      <c r="BD120" s="159" t="str">
        <f>IF(BD119="","",VLOOKUP(BD119,'シフト記号表（従来型・ユニット型共通）'!$C$6:$L$47,10,FALSE))</f>
        <v/>
      </c>
      <c r="BE120" s="159" t="str">
        <f>IF(BE119="","",VLOOKUP(BE119,'シフト記号表（従来型・ユニット型共通）'!$C$6:$L$47,10,FALSE))</f>
        <v/>
      </c>
      <c r="BF120" s="1032">
        <f>IF($BI$3="４週",SUM(AA120:BB120),IF($BI$3="暦月",SUM(AA120:BE120),""))</f>
        <v>0</v>
      </c>
      <c r="BG120" s="1033"/>
      <c r="BH120" s="1034">
        <f>IF($BI$3="４週",BF120/4,IF($BI$3="暦月",(BF120/($BI$8/7)),""))</f>
        <v>0</v>
      </c>
      <c r="BI120" s="1033"/>
      <c r="BJ120" s="1029"/>
      <c r="BK120" s="1030"/>
      <c r="BL120" s="1030"/>
      <c r="BM120" s="1030"/>
      <c r="BN120" s="1031"/>
    </row>
    <row r="121" spans="2:66" ht="20.25" customHeight="1" x14ac:dyDescent="0.15">
      <c r="B121" s="1007">
        <f>B119+1</f>
        <v>53</v>
      </c>
      <c r="C121" s="1009"/>
      <c r="D121" s="1011"/>
      <c r="E121" s="1012"/>
      <c r="F121" s="1013"/>
      <c r="G121" s="1017"/>
      <c r="H121" s="1018"/>
      <c r="I121" s="153"/>
      <c r="J121" s="154"/>
      <c r="K121" s="153"/>
      <c r="L121" s="154"/>
      <c r="M121" s="1021"/>
      <c r="N121" s="1022"/>
      <c r="O121" s="1025"/>
      <c r="P121" s="1026"/>
      <c r="Q121" s="1026"/>
      <c r="R121" s="1018"/>
      <c r="S121" s="986"/>
      <c r="T121" s="987"/>
      <c r="U121" s="987"/>
      <c r="V121" s="987"/>
      <c r="W121" s="988"/>
      <c r="X121" s="173" t="s">
        <v>192</v>
      </c>
      <c r="Z121" s="174"/>
      <c r="AA121" s="166"/>
      <c r="AB121" s="167"/>
      <c r="AC121" s="167"/>
      <c r="AD121" s="167"/>
      <c r="AE121" s="167"/>
      <c r="AF121" s="167"/>
      <c r="AG121" s="168"/>
      <c r="AH121" s="166"/>
      <c r="AI121" s="167"/>
      <c r="AJ121" s="167"/>
      <c r="AK121" s="167"/>
      <c r="AL121" s="167"/>
      <c r="AM121" s="167"/>
      <c r="AN121" s="168"/>
      <c r="AO121" s="166"/>
      <c r="AP121" s="167"/>
      <c r="AQ121" s="167"/>
      <c r="AR121" s="167"/>
      <c r="AS121" s="167"/>
      <c r="AT121" s="167"/>
      <c r="AU121" s="168"/>
      <c r="AV121" s="166"/>
      <c r="AW121" s="167"/>
      <c r="AX121" s="167"/>
      <c r="AY121" s="167"/>
      <c r="AZ121" s="167"/>
      <c r="BA121" s="167"/>
      <c r="BB121" s="168"/>
      <c r="BC121" s="166"/>
      <c r="BD121" s="167"/>
      <c r="BE121" s="169"/>
      <c r="BF121" s="992"/>
      <c r="BG121" s="993"/>
      <c r="BH121" s="994"/>
      <c r="BI121" s="995"/>
      <c r="BJ121" s="996"/>
      <c r="BK121" s="997"/>
      <c r="BL121" s="997"/>
      <c r="BM121" s="997"/>
      <c r="BN121" s="998"/>
    </row>
    <row r="122" spans="2:66" ht="20.25" customHeight="1" x14ac:dyDescent="0.15">
      <c r="B122" s="1035"/>
      <c r="C122" s="1036"/>
      <c r="D122" s="1037"/>
      <c r="E122" s="1012"/>
      <c r="F122" s="1013"/>
      <c r="G122" s="1038"/>
      <c r="H122" s="1039"/>
      <c r="I122" s="175"/>
      <c r="J122" s="176">
        <f>G121</f>
        <v>0</v>
      </c>
      <c r="K122" s="175"/>
      <c r="L122" s="176">
        <f>M121</f>
        <v>0</v>
      </c>
      <c r="M122" s="1040"/>
      <c r="N122" s="1041"/>
      <c r="O122" s="1042"/>
      <c r="P122" s="1043"/>
      <c r="Q122" s="1043"/>
      <c r="R122" s="1039"/>
      <c r="S122" s="986"/>
      <c r="T122" s="987"/>
      <c r="U122" s="987"/>
      <c r="V122" s="987"/>
      <c r="W122" s="988"/>
      <c r="X122" s="170" t="s">
        <v>195</v>
      </c>
      <c r="Y122" s="171"/>
      <c r="Z122" s="172"/>
      <c r="AA122" s="158" t="str">
        <f>IF(AA121="","",VLOOKUP(AA121,'シフト記号表（従来型・ユニット型共通）'!$C$6:$L$47,10,FALSE))</f>
        <v/>
      </c>
      <c r="AB122" s="159" t="str">
        <f>IF(AB121="","",VLOOKUP(AB121,'シフト記号表（従来型・ユニット型共通）'!$C$6:$L$47,10,FALSE))</f>
        <v/>
      </c>
      <c r="AC122" s="159" t="str">
        <f>IF(AC121="","",VLOOKUP(AC121,'シフト記号表（従来型・ユニット型共通）'!$C$6:$L$47,10,FALSE))</f>
        <v/>
      </c>
      <c r="AD122" s="159" t="str">
        <f>IF(AD121="","",VLOOKUP(AD121,'シフト記号表（従来型・ユニット型共通）'!$C$6:$L$47,10,FALSE))</f>
        <v/>
      </c>
      <c r="AE122" s="159" t="str">
        <f>IF(AE121="","",VLOOKUP(AE121,'シフト記号表（従来型・ユニット型共通）'!$C$6:$L$47,10,FALSE))</f>
        <v/>
      </c>
      <c r="AF122" s="159" t="str">
        <f>IF(AF121="","",VLOOKUP(AF121,'シフト記号表（従来型・ユニット型共通）'!$C$6:$L$47,10,FALSE))</f>
        <v/>
      </c>
      <c r="AG122" s="160" t="str">
        <f>IF(AG121="","",VLOOKUP(AG121,'シフト記号表（従来型・ユニット型共通）'!$C$6:$L$47,10,FALSE))</f>
        <v/>
      </c>
      <c r="AH122" s="158" t="str">
        <f>IF(AH121="","",VLOOKUP(AH121,'シフト記号表（従来型・ユニット型共通）'!$C$6:$L$47,10,FALSE))</f>
        <v/>
      </c>
      <c r="AI122" s="159" t="str">
        <f>IF(AI121="","",VLOOKUP(AI121,'シフト記号表（従来型・ユニット型共通）'!$C$6:$L$47,10,FALSE))</f>
        <v/>
      </c>
      <c r="AJ122" s="159" t="str">
        <f>IF(AJ121="","",VLOOKUP(AJ121,'シフト記号表（従来型・ユニット型共通）'!$C$6:$L$47,10,FALSE))</f>
        <v/>
      </c>
      <c r="AK122" s="159" t="str">
        <f>IF(AK121="","",VLOOKUP(AK121,'シフト記号表（従来型・ユニット型共通）'!$C$6:$L$47,10,FALSE))</f>
        <v/>
      </c>
      <c r="AL122" s="159" t="str">
        <f>IF(AL121="","",VLOOKUP(AL121,'シフト記号表（従来型・ユニット型共通）'!$C$6:$L$47,10,FALSE))</f>
        <v/>
      </c>
      <c r="AM122" s="159" t="str">
        <f>IF(AM121="","",VLOOKUP(AM121,'シフト記号表（従来型・ユニット型共通）'!$C$6:$L$47,10,FALSE))</f>
        <v/>
      </c>
      <c r="AN122" s="160" t="str">
        <f>IF(AN121="","",VLOOKUP(AN121,'シフト記号表（従来型・ユニット型共通）'!$C$6:$L$47,10,FALSE))</f>
        <v/>
      </c>
      <c r="AO122" s="158" t="str">
        <f>IF(AO121="","",VLOOKUP(AO121,'シフト記号表（従来型・ユニット型共通）'!$C$6:$L$47,10,FALSE))</f>
        <v/>
      </c>
      <c r="AP122" s="159" t="str">
        <f>IF(AP121="","",VLOOKUP(AP121,'シフト記号表（従来型・ユニット型共通）'!$C$6:$L$47,10,FALSE))</f>
        <v/>
      </c>
      <c r="AQ122" s="159" t="str">
        <f>IF(AQ121="","",VLOOKUP(AQ121,'シフト記号表（従来型・ユニット型共通）'!$C$6:$L$47,10,FALSE))</f>
        <v/>
      </c>
      <c r="AR122" s="159" t="str">
        <f>IF(AR121="","",VLOOKUP(AR121,'シフト記号表（従来型・ユニット型共通）'!$C$6:$L$47,10,FALSE))</f>
        <v/>
      </c>
      <c r="AS122" s="159" t="str">
        <f>IF(AS121="","",VLOOKUP(AS121,'シフト記号表（従来型・ユニット型共通）'!$C$6:$L$47,10,FALSE))</f>
        <v/>
      </c>
      <c r="AT122" s="159" t="str">
        <f>IF(AT121="","",VLOOKUP(AT121,'シフト記号表（従来型・ユニット型共通）'!$C$6:$L$47,10,FALSE))</f>
        <v/>
      </c>
      <c r="AU122" s="160" t="str">
        <f>IF(AU121="","",VLOOKUP(AU121,'シフト記号表（従来型・ユニット型共通）'!$C$6:$L$47,10,FALSE))</f>
        <v/>
      </c>
      <c r="AV122" s="158" t="str">
        <f>IF(AV121="","",VLOOKUP(AV121,'シフト記号表（従来型・ユニット型共通）'!$C$6:$L$47,10,FALSE))</f>
        <v/>
      </c>
      <c r="AW122" s="159" t="str">
        <f>IF(AW121="","",VLOOKUP(AW121,'シフト記号表（従来型・ユニット型共通）'!$C$6:$L$47,10,FALSE))</f>
        <v/>
      </c>
      <c r="AX122" s="159" t="str">
        <f>IF(AX121="","",VLOOKUP(AX121,'シフト記号表（従来型・ユニット型共通）'!$C$6:$L$47,10,FALSE))</f>
        <v/>
      </c>
      <c r="AY122" s="159" t="str">
        <f>IF(AY121="","",VLOOKUP(AY121,'シフト記号表（従来型・ユニット型共通）'!$C$6:$L$47,10,FALSE))</f>
        <v/>
      </c>
      <c r="AZ122" s="159" t="str">
        <f>IF(AZ121="","",VLOOKUP(AZ121,'シフト記号表（従来型・ユニット型共通）'!$C$6:$L$47,10,FALSE))</f>
        <v/>
      </c>
      <c r="BA122" s="159" t="str">
        <f>IF(BA121="","",VLOOKUP(BA121,'シフト記号表（従来型・ユニット型共通）'!$C$6:$L$47,10,FALSE))</f>
        <v/>
      </c>
      <c r="BB122" s="160" t="str">
        <f>IF(BB121="","",VLOOKUP(BB121,'シフト記号表（従来型・ユニット型共通）'!$C$6:$L$47,10,FALSE))</f>
        <v/>
      </c>
      <c r="BC122" s="158" t="str">
        <f>IF(BC121="","",VLOOKUP(BC121,'シフト記号表（従来型・ユニット型共通）'!$C$6:$L$47,10,FALSE))</f>
        <v/>
      </c>
      <c r="BD122" s="159" t="str">
        <f>IF(BD121="","",VLOOKUP(BD121,'シフト記号表（従来型・ユニット型共通）'!$C$6:$L$47,10,FALSE))</f>
        <v/>
      </c>
      <c r="BE122" s="159" t="str">
        <f>IF(BE121="","",VLOOKUP(BE121,'シフト記号表（従来型・ユニット型共通）'!$C$6:$L$47,10,FALSE))</f>
        <v/>
      </c>
      <c r="BF122" s="1032">
        <f>IF($BI$3="４週",SUM(AA122:BB122),IF($BI$3="暦月",SUM(AA122:BE122),""))</f>
        <v>0</v>
      </c>
      <c r="BG122" s="1033"/>
      <c r="BH122" s="1034">
        <f>IF($BI$3="４週",BF122/4,IF($BI$3="暦月",(BF122/($BI$8/7)),""))</f>
        <v>0</v>
      </c>
      <c r="BI122" s="1033"/>
      <c r="BJ122" s="1029"/>
      <c r="BK122" s="1030"/>
      <c r="BL122" s="1030"/>
      <c r="BM122" s="1030"/>
      <c r="BN122" s="1031"/>
    </row>
    <row r="123" spans="2:66" ht="20.25" customHeight="1" x14ac:dyDescent="0.15">
      <c r="B123" s="1007">
        <f>B121+1</f>
        <v>54</v>
      </c>
      <c r="C123" s="1009"/>
      <c r="D123" s="1011"/>
      <c r="E123" s="1012"/>
      <c r="F123" s="1013"/>
      <c r="G123" s="1017"/>
      <c r="H123" s="1018"/>
      <c r="I123" s="153"/>
      <c r="J123" s="154"/>
      <c r="K123" s="153"/>
      <c r="L123" s="154"/>
      <c r="M123" s="1021"/>
      <c r="N123" s="1022"/>
      <c r="O123" s="1025"/>
      <c r="P123" s="1026"/>
      <c r="Q123" s="1026"/>
      <c r="R123" s="1018"/>
      <c r="S123" s="986"/>
      <c r="T123" s="987"/>
      <c r="U123" s="987"/>
      <c r="V123" s="987"/>
      <c r="W123" s="988"/>
      <c r="X123" s="173" t="s">
        <v>192</v>
      </c>
      <c r="Z123" s="174"/>
      <c r="AA123" s="166"/>
      <c r="AB123" s="167"/>
      <c r="AC123" s="167"/>
      <c r="AD123" s="167"/>
      <c r="AE123" s="167"/>
      <c r="AF123" s="167"/>
      <c r="AG123" s="168"/>
      <c r="AH123" s="166"/>
      <c r="AI123" s="167"/>
      <c r="AJ123" s="167"/>
      <c r="AK123" s="167"/>
      <c r="AL123" s="167"/>
      <c r="AM123" s="167"/>
      <c r="AN123" s="168"/>
      <c r="AO123" s="166"/>
      <c r="AP123" s="167"/>
      <c r="AQ123" s="167"/>
      <c r="AR123" s="167"/>
      <c r="AS123" s="167"/>
      <c r="AT123" s="167"/>
      <c r="AU123" s="168"/>
      <c r="AV123" s="166"/>
      <c r="AW123" s="167"/>
      <c r="AX123" s="167"/>
      <c r="AY123" s="167"/>
      <c r="AZ123" s="167"/>
      <c r="BA123" s="167"/>
      <c r="BB123" s="168"/>
      <c r="BC123" s="166"/>
      <c r="BD123" s="167"/>
      <c r="BE123" s="169"/>
      <c r="BF123" s="992"/>
      <c r="BG123" s="993"/>
      <c r="BH123" s="994"/>
      <c r="BI123" s="995"/>
      <c r="BJ123" s="996"/>
      <c r="BK123" s="997"/>
      <c r="BL123" s="997"/>
      <c r="BM123" s="997"/>
      <c r="BN123" s="998"/>
    </row>
    <row r="124" spans="2:66" ht="20.25" customHeight="1" x14ac:dyDescent="0.15">
      <c r="B124" s="1035"/>
      <c r="C124" s="1036"/>
      <c r="D124" s="1037"/>
      <c r="E124" s="1012"/>
      <c r="F124" s="1013"/>
      <c r="G124" s="1038"/>
      <c r="H124" s="1039"/>
      <c r="I124" s="175"/>
      <c r="J124" s="176">
        <f>G123</f>
        <v>0</v>
      </c>
      <c r="K124" s="175"/>
      <c r="L124" s="176">
        <f>M123</f>
        <v>0</v>
      </c>
      <c r="M124" s="1040"/>
      <c r="N124" s="1041"/>
      <c r="O124" s="1042"/>
      <c r="P124" s="1043"/>
      <c r="Q124" s="1043"/>
      <c r="R124" s="1039"/>
      <c r="S124" s="986"/>
      <c r="T124" s="987"/>
      <c r="U124" s="987"/>
      <c r="V124" s="987"/>
      <c r="W124" s="988"/>
      <c r="X124" s="170" t="s">
        <v>195</v>
      </c>
      <c r="Y124" s="171"/>
      <c r="Z124" s="172"/>
      <c r="AA124" s="158" t="str">
        <f>IF(AA123="","",VLOOKUP(AA123,'シフト記号表（従来型・ユニット型共通）'!$C$6:$L$47,10,FALSE))</f>
        <v/>
      </c>
      <c r="AB124" s="159" t="str">
        <f>IF(AB123="","",VLOOKUP(AB123,'シフト記号表（従来型・ユニット型共通）'!$C$6:$L$47,10,FALSE))</f>
        <v/>
      </c>
      <c r="AC124" s="159" t="str">
        <f>IF(AC123="","",VLOOKUP(AC123,'シフト記号表（従来型・ユニット型共通）'!$C$6:$L$47,10,FALSE))</f>
        <v/>
      </c>
      <c r="AD124" s="159" t="str">
        <f>IF(AD123="","",VLOOKUP(AD123,'シフト記号表（従来型・ユニット型共通）'!$C$6:$L$47,10,FALSE))</f>
        <v/>
      </c>
      <c r="AE124" s="159" t="str">
        <f>IF(AE123="","",VLOOKUP(AE123,'シフト記号表（従来型・ユニット型共通）'!$C$6:$L$47,10,FALSE))</f>
        <v/>
      </c>
      <c r="AF124" s="159" t="str">
        <f>IF(AF123="","",VLOOKUP(AF123,'シフト記号表（従来型・ユニット型共通）'!$C$6:$L$47,10,FALSE))</f>
        <v/>
      </c>
      <c r="AG124" s="160" t="str">
        <f>IF(AG123="","",VLOOKUP(AG123,'シフト記号表（従来型・ユニット型共通）'!$C$6:$L$47,10,FALSE))</f>
        <v/>
      </c>
      <c r="AH124" s="158" t="str">
        <f>IF(AH123="","",VLOOKUP(AH123,'シフト記号表（従来型・ユニット型共通）'!$C$6:$L$47,10,FALSE))</f>
        <v/>
      </c>
      <c r="AI124" s="159" t="str">
        <f>IF(AI123="","",VLOOKUP(AI123,'シフト記号表（従来型・ユニット型共通）'!$C$6:$L$47,10,FALSE))</f>
        <v/>
      </c>
      <c r="AJ124" s="159" t="str">
        <f>IF(AJ123="","",VLOOKUP(AJ123,'シフト記号表（従来型・ユニット型共通）'!$C$6:$L$47,10,FALSE))</f>
        <v/>
      </c>
      <c r="AK124" s="159" t="str">
        <f>IF(AK123="","",VLOOKUP(AK123,'シフト記号表（従来型・ユニット型共通）'!$C$6:$L$47,10,FALSE))</f>
        <v/>
      </c>
      <c r="AL124" s="159" t="str">
        <f>IF(AL123="","",VLOOKUP(AL123,'シフト記号表（従来型・ユニット型共通）'!$C$6:$L$47,10,FALSE))</f>
        <v/>
      </c>
      <c r="AM124" s="159" t="str">
        <f>IF(AM123="","",VLOOKUP(AM123,'シフト記号表（従来型・ユニット型共通）'!$C$6:$L$47,10,FALSE))</f>
        <v/>
      </c>
      <c r="AN124" s="160" t="str">
        <f>IF(AN123="","",VLOOKUP(AN123,'シフト記号表（従来型・ユニット型共通）'!$C$6:$L$47,10,FALSE))</f>
        <v/>
      </c>
      <c r="AO124" s="158" t="str">
        <f>IF(AO123="","",VLOOKUP(AO123,'シフト記号表（従来型・ユニット型共通）'!$C$6:$L$47,10,FALSE))</f>
        <v/>
      </c>
      <c r="AP124" s="159" t="str">
        <f>IF(AP123="","",VLOOKUP(AP123,'シフト記号表（従来型・ユニット型共通）'!$C$6:$L$47,10,FALSE))</f>
        <v/>
      </c>
      <c r="AQ124" s="159" t="str">
        <f>IF(AQ123="","",VLOOKUP(AQ123,'シフト記号表（従来型・ユニット型共通）'!$C$6:$L$47,10,FALSE))</f>
        <v/>
      </c>
      <c r="AR124" s="159" t="str">
        <f>IF(AR123="","",VLOOKUP(AR123,'シフト記号表（従来型・ユニット型共通）'!$C$6:$L$47,10,FALSE))</f>
        <v/>
      </c>
      <c r="AS124" s="159" t="str">
        <f>IF(AS123="","",VLOOKUP(AS123,'シフト記号表（従来型・ユニット型共通）'!$C$6:$L$47,10,FALSE))</f>
        <v/>
      </c>
      <c r="AT124" s="159" t="str">
        <f>IF(AT123="","",VLOOKUP(AT123,'シフト記号表（従来型・ユニット型共通）'!$C$6:$L$47,10,FALSE))</f>
        <v/>
      </c>
      <c r="AU124" s="160" t="str">
        <f>IF(AU123="","",VLOOKUP(AU123,'シフト記号表（従来型・ユニット型共通）'!$C$6:$L$47,10,FALSE))</f>
        <v/>
      </c>
      <c r="AV124" s="158" t="str">
        <f>IF(AV123="","",VLOOKUP(AV123,'シフト記号表（従来型・ユニット型共通）'!$C$6:$L$47,10,FALSE))</f>
        <v/>
      </c>
      <c r="AW124" s="159" t="str">
        <f>IF(AW123="","",VLOOKUP(AW123,'シフト記号表（従来型・ユニット型共通）'!$C$6:$L$47,10,FALSE))</f>
        <v/>
      </c>
      <c r="AX124" s="159" t="str">
        <f>IF(AX123="","",VLOOKUP(AX123,'シフト記号表（従来型・ユニット型共通）'!$C$6:$L$47,10,FALSE))</f>
        <v/>
      </c>
      <c r="AY124" s="159" t="str">
        <f>IF(AY123="","",VLOOKUP(AY123,'シフト記号表（従来型・ユニット型共通）'!$C$6:$L$47,10,FALSE))</f>
        <v/>
      </c>
      <c r="AZ124" s="159" t="str">
        <f>IF(AZ123="","",VLOOKUP(AZ123,'シフト記号表（従来型・ユニット型共通）'!$C$6:$L$47,10,FALSE))</f>
        <v/>
      </c>
      <c r="BA124" s="159" t="str">
        <f>IF(BA123="","",VLOOKUP(BA123,'シフト記号表（従来型・ユニット型共通）'!$C$6:$L$47,10,FALSE))</f>
        <v/>
      </c>
      <c r="BB124" s="160" t="str">
        <f>IF(BB123="","",VLOOKUP(BB123,'シフト記号表（従来型・ユニット型共通）'!$C$6:$L$47,10,FALSE))</f>
        <v/>
      </c>
      <c r="BC124" s="158" t="str">
        <f>IF(BC123="","",VLOOKUP(BC123,'シフト記号表（従来型・ユニット型共通）'!$C$6:$L$47,10,FALSE))</f>
        <v/>
      </c>
      <c r="BD124" s="159" t="str">
        <f>IF(BD123="","",VLOOKUP(BD123,'シフト記号表（従来型・ユニット型共通）'!$C$6:$L$47,10,FALSE))</f>
        <v/>
      </c>
      <c r="BE124" s="159" t="str">
        <f>IF(BE123="","",VLOOKUP(BE123,'シフト記号表（従来型・ユニット型共通）'!$C$6:$L$47,10,FALSE))</f>
        <v/>
      </c>
      <c r="BF124" s="1032">
        <f>IF($BI$3="４週",SUM(AA124:BB124),IF($BI$3="暦月",SUM(AA124:BE124),""))</f>
        <v>0</v>
      </c>
      <c r="BG124" s="1033"/>
      <c r="BH124" s="1034">
        <f>IF($BI$3="４週",BF124/4,IF($BI$3="暦月",(BF124/($BI$8/7)),""))</f>
        <v>0</v>
      </c>
      <c r="BI124" s="1033"/>
      <c r="BJ124" s="1029"/>
      <c r="BK124" s="1030"/>
      <c r="BL124" s="1030"/>
      <c r="BM124" s="1030"/>
      <c r="BN124" s="1031"/>
    </row>
    <row r="125" spans="2:66" ht="20.25" customHeight="1" x14ac:dyDescent="0.15">
      <c r="B125" s="1007">
        <f>B123+1</f>
        <v>55</v>
      </c>
      <c r="C125" s="1009"/>
      <c r="D125" s="1011"/>
      <c r="E125" s="1012"/>
      <c r="F125" s="1013"/>
      <c r="G125" s="1017"/>
      <c r="H125" s="1018"/>
      <c r="I125" s="153"/>
      <c r="J125" s="154"/>
      <c r="K125" s="153"/>
      <c r="L125" s="154"/>
      <c r="M125" s="1021"/>
      <c r="N125" s="1022"/>
      <c r="O125" s="1025"/>
      <c r="P125" s="1026"/>
      <c r="Q125" s="1026"/>
      <c r="R125" s="1018"/>
      <c r="S125" s="986"/>
      <c r="T125" s="987"/>
      <c r="U125" s="987"/>
      <c r="V125" s="987"/>
      <c r="W125" s="988"/>
      <c r="X125" s="173" t="s">
        <v>192</v>
      </c>
      <c r="Z125" s="174"/>
      <c r="AA125" s="166"/>
      <c r="AB125" s="167"/>
      <c r="AC125" s="167"/>
      <c r="AD125" s="167"/>
      <c r="AE125" s="167"/>
      <c r="AF125" s="167"/>
      <c r="AG125" s="168"/>
      <c r="AH125" s="166"/>
      <c r="AI125" s="167"/>
      <c r="AJ125" s="167"/>
      <c r="AK125" s="167"/>
      <c r="AL125" s="167"/>
      <c r="AM125" s="167"/>
      <c r="AN125" s="168"/>
      <c r="AO125" s="166"/>
      <c r="AP125" s="167"/>
      <c r="AQ125" s="167"/>
      <c r="AR125" s="167"/>
      <c r="AS125" s="167"/>
      <c r="AT125" s="167"/>
      <c r="AU125" s="168"/>
      <c r="AV125" s="166"/>
      <c r="AW125" s="167"/>
      <c r="AX125" s="167"/>
      <c r="AY125" s="167"/>
      <c r="AZ125" s="167"/>
      <c r="BA125" s="167"/>
      <c r="BB125" s="168"/>
      <c r="BC125" s="166"/>
      <c r="BD125" s="167"/>
      <c r="BE125" s="169"/>
      <c r="BF125" s="992"/>
      <c r="BG125" s="993"/>
      <c r="BH125" s="994"/>
      <c r="BI125" s="995"/>
      <c r="BJ125" s="996"/>
      <c r="BK125" s="997"/>
      <c r="BL125" s="997"/>
      <c r="BM125" s="997"/>
      <c r="BN125" s="998"/>
    </row>
    <row r="126" spans="2:66" ht="20.25" customHeight="1" x14ac:dyDescent="0.15">
      <c r="B126" s="1035"/>
      <c r="C126" s="1036"/>
      <c r="D126" s="1037"/>
      <c r="E126" s="1012"/>
      <c r="F126" s="1013"/>
      <c r="G126" s="1038"/>
      <c r="H126" s="1039"/>
      <c r="I126" s="175"/>
      <c r="J126" s="176">
        <f>G125</f>
        <v>0</v>
      </c>
      <c r="K126" s="175"/>
      <c r="L126" s="176">
        <f>M125</f>
        <v>0</v>
      </c>
      <c r="M126" s="1040"/>
      <c r="N126" s="1041"/>
      <c r="O126" s="1042"/>
      <c r="P126" s="1043"/>
      <c r="Q126" s="1043"/>
      <c r="R126" s="1039"/>
      <c r="S126" s="986"/>
      <c r="T126" s="987"/>
      <c r="U126" s="987"/>
      <c r="V126" s="987"/>
      <c r="W126" s="988"/>
      <c r="X126" s="170" t="s">
        <v>195</v>
      </c>
      <c r="Y126" s="171"/>
      <c r="Z126" s="172"/>
      <c r="AA126" s="158" t="str">
        <f>IF(AA125="","",VLOOKUP(AA125,'シフト記号表（従来型・ユニット型共通）'!$C$6:$L$47,10,FALSE))</f>
        <v/>
      </c>
      <c r="AB126" s="159" t="str">
        <f>IF(AB125="","",VLOOKUP(AB125,'シフト記号表（従来型・ユニット型共通）'!$C$6:$L$47,10,FALSE))</f>
        <v/>
      </c>
      <c r="AC126" s="159" t="str">
        <f>IF(AC125="","",VLOOKUP(AC125,'シフト記号表（従来型・ユニット型共通）'!$C$6:$L$47,10,FALSE))</f>
        <v/>
      </c>
      <c r="AD126" s="159" t="str">
        <f>IF(AD125="","",VLOOKUP(AD125,'シフト記号表（従来型・ユニット型共通）'!$C$6:$L$47,10,FALSE))</f>
        <v/>
      </c>
      <c r="AE126" s="159" t="str">
        <f>IF(AE125="","",VLOOKUP(AE125,'シフト記号表（従来型・ユニット型共通）'!$C$6:$L$47,10,FALSE))</f>
        <v/>
      </c>
      <c r="AF126" s="159" t="str">
        <f>IF(AF125="","",VLOOKUP(AF125,'シフト記号表（従来型・ユニット型共通）'!$C$6:$L$47,10,FALSE))</f>
        <v/>
      </c>
      <c r="AG126" s="160" t="str">
        <f>IF(AG125="","",VLOOKUP(AG125,'シフト記号表（従来型・ユニット型共通）'!$C$6:$L$47,10,FALSE))</f>
        <v/>
      </c>
      <c r="AH126" s="158" t="str">
        <f>IF(AH125="","",VLOOKUP(AH125,'シフト記号表（従来型・ユニット型共通）'!$C$6:$L$47,10,FALSE))</f>
        <v/>
      </c>
      <c r="AI126" s="159" t="str">
        <f>IF(AI125="","",VLOOKUP(AI125,'シフト記号表（従来型・ユニット型共通）'!$C$6:$L$47,10,FALSE))</f>
        <v/>
      </c>
      <c r="AJ126" s="159" t="str">
        <f>IF(AJ125="","",VLOOKUP(AJ125,'シフト記号表（従来型・ユニット型共通）'!$C$6:$L$47,10,FALSE))</f>
        <v/>
      </c>
      <c r="AK126" s="159" t="str">
        <f>IF(AK125="","",VLOOKUP(AK125,'シフト記号表（従来型・ユニット型共通）'!$C$6:$L$47,10,FALSE))</f>
        <v/>
      </c>
      <c r="AL126" s="159" t="str">
        <f>IF(AL125="","",VLOOKUP(AL125,'シフト記号表（従来型・ユニット型共通）'!$C$6:$L$47,10,FALSE))</f>
        <v/>
      </c>
      <c r="AM126" s="159" t="str">
        <f>IF(AM125="","",VLOOKUP(AM125,'シフト記号表（従来型・ユニット型共通）'!$C$6:$L$47,10,FALSE))</f>
        <v/>
      </c>
      <c r="AN126" s="160" t="str">
        <f>IF(AN125="","",VLOOKUP(AN125,'シフト記号表（従来型・ユニット型共通）'!$C$6:$L$47,10,FALSE))</f>
        <v/>
      </c>
      <c r="AO126" s="158" t="str">
        <f>IF(AO125="","",VLOOKUP(AO125,'シフト記号表（従来型・ユニット型共通）'!$C$6:$L$47,10,FALSE))</f>
        <v/>
      </c>
      <c r="AP126" s="159" t="str">
        <f>IF(AP125="","",VLOOKUP(AP125,'シフト記号表（従来型・ユニット型共通）'!$C$6:$L$47,10,FALSE))</f>
        <v/>
      </c>
      <c r="AQ126" s="159" t="str">
        <f>IF(AQ125="","",VLOOKUP(AQ125,'シフト記号表（従来型・ユニット型共通）'!$C$6:$L$47,10,FALSE))</f>
        <v/>
      </c>
      <c r="AR126" s="159" t="str">
        <f>IF(AR125="","",VLOOKUP(AR125,'シフト記号表（従来型・ユニット型共通）'!$C$6:$L$47,10,FALSE))</f>
        <v/>
      </c>
      <c r="AS126" s="159" t="str">
        <f>IF(AS125="","",VLOOKUP(AS125,'シフト記号表（従来型・ユニット型共通）'!$C$6:$L$47,10,FALSE))</f>
        <v/>
      </c>
      <c r="AT126" s="159" t="str">
        <f>IF(AT125="","",VLOOKUP(AT125,'シフト記号表（従来型・ユニット型共通）'!$C$6:$L$47,10,FALSE))</f>
        <v/>
      </c>
      <c r="AU126" s="160" t="str">
        <f>IF(AU125="","",VLOOKUP(AU125,'シフト記号表（従来型・ユニット型共通）'!$C$6:$L$47,10,FALSE))</f>
        <v/>
      </c>
      <c r="AV126" s="158" t="str">
        <f>IF(AV125="","",VLOOKUP(AV125,'シフト記号表（従来型・ユニット型共通）'!$C$6:$L$47,10,FALSE))</f>
        <v/>
      </c>
      <c r="AW126" s="159" t="str">
        <f>IF(AW125="","",VLOOKUP(AW125,'シフト記号表（従来型・ユニット型共通）'!$C$6:$L$47,10,FALSE))</f>
        <v/>
      </c>
      <c r="AX126" s="159" t="str">
        <f>IF(AX125="","",VLOOKUP(AX125,'シフト記号表（従来型・ユニット型共通）'!$C$6:$L$47,10,FALSE))</f>
        <v/>
      </c>
      <c r="AY126" s="159" t="str">
        <f>IF(AY125="","",VLOOKUP(AY125,'シフト記号表（従来型・ユニット型共通）'!$C$6:$L$47,10,FALSE))</f>
        <v/>
      </c>
      <c r="AZ126" s="159" t="str">
        <f>IF(AZ125="","",VLOOKUP(AZ125,'シフト記号表（従来型・ユニット型共通）'!$C$6:$L$47,10,FALSE))</f>
        <v/>
      </c>
      <c r="BA126" s="159" t="str">
        <f>IF(BA125="","",VLOOKUP(BA125,'シフト記号表（従来型・ユニット型共通）'!$C$6:$L$47,10,FALSE))</f>
        <v/>
      </c>
      <c r="BB126" s="160" t="str">
        <f>IF(BB125="","",VLOOKUP(BB125,'シフト記号表（従来型・ユニット型共通）'!$C$6:$L$47,10,FALSE))</f>
        <v/>
      </c>
      <c r="BC126" s="158" t="str">
        <f>IF(BC125="","",VLOOKUP(BC125,'シフト記号表（従来型・ユニット型共通）'!$C$6:$L$47,10,FALSE))</f>
        <v/>
      </c>
      <c r="BD126" s="159" t="str">
        <f>IF(BD125="","",VLOOKUP(BD125,'シフト記号表（従来型・ユニット型共通）'!$C$6:$L$47,10,FALSE))</f>
        <v/>
      </c>
      <c r="BE126" s="159" t="str">
        <f>IF(BE125="","",VLOOKUP(BE125,'シフト記号表（従来型・ユニット型共通）'!$C$6:$L$47,10,FALSE))</f>
        <v/>
      </c>
      <c r="BF126" s="1032">
        <f>IF($BI$3="４週",SUM(AA126:BB126),IF($BI$3="暦月",SUM(AA126:BE126),""))</f>
        <v>0</v>
      </c>
      <c r="BG126" s="1033"/>
      <c r="BH126" s="1034">
        <f>IF($BI$3="４週",BF126/4,IF($BI$3="暦月",(BF126/($BI$8/7)),""))</f>
        <v>0</v>
      </c>
      <c r="BI126" s="1033"/>
      <c r="BJ126" s="1029"/>
      <c r="BK126" s="1030"/>
      <c r="BL126" s="1030"/>
      <c r="BM126" s="1030"/>
      <c r="BN126" s="1031"/>
    </row>
    <row r="127" spans="2:66" ht="20.25" customHeight="1" x14ac:dyDescent="0.15">
      <c r="B127" s="1007">
        <f>B125+1</f>
        <v>56</v>
      </c>
      <c r="C127" s="1009"/>
      <c r="D127" s="1011"/>
      <c r="E127" s="1012"/>
      <c r="F127" s="1013"/>
      <c r="G127" s="1017"/>
      <c r="H127" s="1018"/>
      <c r="I127" s="153"/>
      <c r="J127" s="154"/>
      <c r="K127" s="153"/>
      <c r="L127" s="154"/>
      <c r="M127" s="1021"/>
      <c r="N127" s="1022"/>
      <c r="O127" s="1025"/>
      <c r="P127" s="1026"/>
      <c r="Q127" s="1026"/>
      <c r="R127" s="1018"/>
      <c r="S127" s="986"/>
      <c r="T127" s="987"/>
      <c r="U127" s="987"/>
      <c r="V127" s="987"/>
      <c r="W127" s="988"/>
      <c r="X127" s="173" t="s">
        <v>192</v>
      </c>
      <c r="Z127" s="174"/>
      <c r="AA127" s="166"/>
      <c r="AB127" s="167"/>
      <c r="AC127" s="167"/>
      <c r="AD127" s="167"/>
      <c r="AE127" s="167"/>
      <c r="AF127" s="167"/>
      <c r="AG127" s="168"/>
      <c r="AH127" s="166"/>
      <c r="AI127" s="167"/>
      <c r="AJ127" s="167"/>
      <c r="AK127" s="167"/>
      <c r="AL127" s="167"/>
      <c r="AM127" s="167"/>
      <c r="AN127" s="168"/>
      <c r="AO127" s="166"/>
      <c r="AP127" s="167"/>
      <c r="AQ127" s="167"/>
      <c r="AR127" s="167"/>
      <c r="AS127" s="167"/>
      <c r="AT127" s="167"/>
      <c r="AU127" s="168"/>
      <c r="AV127" s="166"/>
      <c r="AW127" s="167"/>
      <c r="AX127" s="167"/>
      <c r="AY127" s="167"/>
      <c r="AZ127" s="167"/>
      <c r="BA127" s="167"/>
      <c r="BB127" s="168"/>
      <c r="BC127" s="166"/>
      <c r="BD127" s="167"/>
      <c r="BE127" s="169"/>
      <c r="BF127" s="992"/>
      <c r="BG127" s="993"/>
      <c r="BH127" s="994"/>
      <c r="BI127" s="995"/>
      <c r="BJ127" s="996"/>
      <c r="BK127" s="997"/>
      <c r="BL127" s="997"/>
      <c r="BM127" s="997"/>
      <c r="BN127" s="998"/>
    </row>
    <row r="128" spans="2:66" ht="20.25" customHeight="1" x14ac:dyDescent="0.15">
      <c r="B128" s="1035"/>
      <c r="C128" s="1036"/>
      <c r="D128" s="1037"/>
      <c r="E128" s="1012"/>
      <c r="F128" s="1013"/>
      <c r="G128" s="1038"/>
      <c r="H128" s="1039"/>
      <c r="I128" s="175"/>
      <c r="J128" s="176">
        <f>G127</f>
        <v>0</v>
      </c>
      <c r="K128" s="175"/>
      <c r="L128" s="176">
        <f>M127</f>
        <v>0</v>
      </c>
      <c r="M128" s="1040"/>
      <c r="N128" s="1041"/>
      <c r="O128" s="1042"/>
      <c r="P128" s="1043"/>
      <c r="Q128" s="1043"/>
      <c r="R128" s="1039"/>
      <c r="S128" s="986"/>
      <c r="T128" s="987"/>
      <c r="U128" s="987"/>
      <c r="V128" s="987"/>
      <c r="W128" s="988"/>
      <c r="X128" s="170" t="s">
        <v>195</v>
      </c>
      <c r="Y128" s="171"/>
      <c r="Z128" s="172"/>
      <c r="AA128" s="158" t="str">
        <f>IF(AA127="","",VLOOKUP(AA127,'シフト記号表（従来型・ユニット型共通）'!$C$6:$L$47,10,FALSE))</f>
        <v/>
      </c>
      <c r="AB128" s="159" t="str">
        <f>IF(AB127="","",VLOOKUP(AB127,'シフト記号表（従来型・ユニット型共通）'!$C$6:$L$47,10,FALSE))</f>
        <v/>
      </c>
      <c r="AC128" s="159" t="str">
        <f>IF(AC127="","",VLOOKUP(AC127,'シフト記号表（従来型・ユニット型共通）'!$C$6:$L$47,10,FALSE))</f>
        <v/>
      </c>
      <c r="AD128" s="159" t="str">
        <f>IF(AD127="","",VLOOKUP(AD127,'シフト記号表（従来型・ユニット型共通）'!$C$6:$L$47,10,FALSE))</f>
        <v/>
      </c>
      <c r="AE128" s="159" t="str">
        <f>IF(AE127="","",VLOOKUP(AE127,'シフト記号表（従来型・ユニット型共通）'!$C$6:$L$47,10,FALSE))</f>
        <v/>
      </c>
      <c r="AF128" s="159" t="str">
        <f>IF(AF127="","",VLOOKUP(AF127,'シフト記号表（従来型・ユニット型共通）'!$C$6:$L$47,10,FALSE))</f>
        <v/>
      </c>
      <c r="AG128" s="160" t="str">
        <f>IF(AG127="","",VLOOKUP(AG127,'シフト記号表（従来型・ユニット型共通）'!$C$6:$L$47,10,FALSE))</f>
        <v/>
      </c>
      <c r="AH128" s="158" t="str">
        <f>IF(AH127="","",VLOOKUP(AH127,'シフト記号表（従来型・ユニット型共通）'!$C$6:$L$47,10,FALSE))</f>
        <v/>
      </c>
      <c r="AI128" s="159" t="str">
        <f>IF(AI127="","",VLOOKUP(AI127,'シフト記号表（従来型・ユニット型共通）'!$C$6:$L$47,10,FALSE))</f>
        <v/>
      </c>
      <c r="AJ128" s="159" t="str">
        <f>IF(AJ127="","",VLOOKUP(AJ127,'シフト記号表（従来型・ユニット型共通）'!$C$6:$L$47,10,FALSE))</f>
        <v/>
      </c>
      <c r="AK128" s="159" t="str">
        <f>IF(AK127="","",VLOOKUP(AK127,'シフト記号表（従来型・ユニット型共通）'!$C$6:$L$47,10,FALSE))</f>
        <v/>
      </c>
      <c r="AL128" s="159" t="str">
        <f>IF(AL127="","",VLOOKUP(AL127,'シフト記号表（従来型・ユニット型共通）'!$C$6:$L$47,10,FALSE))</f>
        <v/>
      </c>
      <c r="AM128" s="159" t="str">
        <f>IF(AM127="","",VLOOKUP(AM127,'シフト記号表（従来型・ユニット型共通）'!$C$6:$L$47,10,FALSE))</f>
        <v/>
      </c>
      <c r="AN128" s="160" t="str">
        <f>IF(AN127="","",VLOOKUP(AN127,'シフト記号表（従来型・ユニット型共通）'!$C$6:$L$47,10,FALSE))</f>
        <v/>
      </c>
      <c r="AO128" s="158" t="str">
        <f>IF(AO127="","",VLOOKUP(AO127,'シフト記号表（従来型・ユニット型共通）'!$C$6:$L$47,10,FALSE))</f>
        <v/>
      </c>
      <c r="AP128" s="159" t="str">
        <f>IF(AP127="","",VLOOKUP(AP127,'シフト記号表（従来型・ユニット型共通）'!$C$6:$L$47,10,FALSE))</f>
        <v/>
      </c>
      <c r="AQ128" s="159" t="str">
        <f>IF(AQ127="","",VLOOKUP(AQ127,'シフト記号表（従来型・ユニット型共通）'!$C$6:$L$47,10,FALSE))</f>
        <v/>
      </c>
      <c r="AR128" s="159" t="str">
        <f>IF(AR127="","",VLOOKUP(AR127,'シフト記号表（従来型・ユニット型共通）'!$C$6:$L$47,10,FALSE))</f>
        <v/>
      </c>
      <c r="AS128" s="159" t="str">
        <f>IF(AS127="","",VLOOKUP(AS127,'シフト記号表（従来型・ユニット型共通）'!$C$6:$L$47,10,FALSE))</f>
        <v/>
      </c>
      <c r="AT128" s="159" t="str">
        <f>IF(AT127="","",VLOOKUP(AT127,'シフト記号表（従来型・ユニット型共通）'!$C$6:$L$47,10,FALSE))</f>
        <v/>
      </c>
      <c r="AU128" s="160" t="str">
        <f>IF(AU127="","",VLOOKUP(AU127,'シフト記号表（従来型・ユニット型共通）'!$C$6:$L$47,10,FALSE))</f>
        <v/>
      </c>
      <c r="AV128" s="158" t="str">
        <f>IF(AV127="","",VLOOKUP(AV127,'シフト記号表（従来型・ユニット型共通）'!$C$6:$L$47,10,FALSE))</f>
        <v/>
      </c>
      <c r="AW128" s="159" t="str">
        <f>IF(AW127="","",VLOOKUP(AW127,'シフト記号表（従来型・ユニット型共通）'!$C$6:$L$47,10,FALSE))</f>
        <v/>
      </c>
      <c r="AX128" s="159" t="str">
        <f>IF(AX127="","",VLOOKUP(AX127,'シフト記号表（従来型・ユニット型共通）'!$C$6:$L$47,10,FALSE))</f>
        <v/>
      </c>
      <c r="AY128" s="159" t="str">
        <f>IF(AY127="","",VLOOKUP(AY127,'シフト記号表（従来型・ユニット型共通）'!$C$6:$L$47,10,FALSE))</f>
        <v/>
      </c>
      <c r="AZ128" s="159" t="str">
        <f>IF(AZ127="","",VLOOKUP(AZ127,'シフト記号表（従来型・ユニット型共通）'!$C$6:$L$47,10,FALSE))</f>
        <v/>
      </c>
      <c r="BA128" s="159" t="str">
        <f>IF(BA127="","",VLOOKUP(BA127,'シフト記号表（従来型・ユニット型共通）'!$C$6:$L$47,10,FALSE))</f>
        <v/>
      </c>
      <c r="BB128" s="160" t="str">
        <f>IF(BB127="","",VLOOKUP(BB127,'シフト記号表（従来型・ユニット型共通）'!$C$6:$L$47,10,FALSE))</f>
        <v/>
      </c>
      <c r="BC128" s="158" t="str">
        <f>IF(BC127="","",VLOOKUP(BC127,'シフト記号表（従来型・ユニット型共通）'!$C$6:$L$47,10,FALSE))</f>
        <v/>
      </c>
      <c r="BD128" s="159" t="str">
        <f>IF(BD127="","",VLOOKUP(BD127,'シフト記号表（従来型・ユニット型共通）'!$C$6:$L$47,10,FALSE))</f>
        <v/>
      </c>
      <c r="BE128" s="159" t="str">
        <f>IF(BE127="","",VLOOKUP(BE127,'シフト記号表（従来型・ユニット型共通）'!$C$6:$L$47,10,FALSE))</f>
        <v/>
      </c>
      <c r="BF128" s="1032">
        <f>IF($BI$3="４週",SUM(AA128:BB128),IF($BI$3="暦月",SUM(AA128:BE128),""))</f>
        <v>0</v>
      </c>
      <c r="BG128" s="1033"/>
      <c r="BH128" s="1034">
        <f>IF($BI$3="４週",BF128/4,IF($BI$3="暦月",(BF128/($BI$8/7)),""))</f>
        <v>0</v>
      </c>
      <c r="BI128" s="1033"/>
      <c r="BJ128" s="1029"/>
      <c r="BK128" s="1030"/>
      <c r="BL128" s="1030"/>
      <c r="BM128" s="1030"/>
      <c r="BN128" s="1031"/>
    </row>
    <row r="129" spans="2:66" ht="20.25" customHeight="1" x14ac:dyDescent="0.15">
      <c r="B129" s="1007">
        <f>B127+1</f>
        <v>57</v>
      </c>
      <c r="C129" s="1009"/>
      <c r="D129" s="1011"/>
      <c r="E129" s="1012"/>
      <c r="F129" s="1013"/>
      <c r="G129" s="1017"/>
      <c r="H129" s="1018"/>
      <c r="I129" s="153"/>
      <c r="J129" s="154"/>
      <c r="K129" s="153"/>
      <c r="L129" s="154"/>
      <c r="M129" s="1021"/>
      <c r="N129" s="1022"/>
      <c r="O129" s="1025"/>
      <c r="P129" s="1026"/>
      <c r="Q129" s="1026"/>
      <c r="R129" s="1018"/>
      <c r="S129" s="986"/>
      <c r="T129" s="987"/>
      <c r="U129" s="987"/>
      <c r="V129" s="987"/>
      <c r="W129" s="988"/>
      <c r="X129" s="173" t="s">
        <v>192</v>
      </c>
      <c r="Z129" s="174"/>
      <c r="AA129" s="166"/>
      <c r="AB129" s="167"/>
      <c r="AC129" s="167"/>
      <c r="AD129" s="167"/>
      <c r="AE129" s="167"/>
      <c r="AF129" s="167"/>
      <c r="AG129" s="168"/>
      <c r="AH129" s="166"/>
      <c r="AI129" s="167"/>
      <c r="AJ129" s="167"/>
      <c r="AK129" s="167"/>
      <c r="AL129" s="167"/>
      <c r="AM129" s="167"/>
      <c r="AN129" s="168"/>
      <c r="AO129" s="166"/>
      <c r="AP129" s="167"/>
      <c r="AQ129" s="167"/>
      <c r="AR129" s="167"/>
      <c r="AS129" s="167"/>
      <c r="AT129" s="167"/>
      <c r="AU129" s="168"/>
      <c r="AV129" s="166"/>
      <c r="AW129" s="167"/>
      <c r="AX129" s="167"/>
      <c r="AY129" s="167"/>
      <c r="AZ129" s="167"/>
      <c r="BA129" s="167"/>
      <c r="BB129" s="168"/>
      <c r="BC129" s="166"/>
      <c r="BD129" s="167"/>
      <c r="BE129" s="169"/>
      <c r="BF129" s="992"/>
      <c r="BG129" s="993"/>
      <c r="BH129" s="994"/>
      <c r="BI129" s="995"/>
      <c r="BJ129" s="996"/>
      <c r="BK129" s="997"/>
      <c r="BL129" s="997"/>
      <c r="BM129" s="997"/>
      <c r="BN129" s="998"/>
    </row>
    <row r="130" spans="2:66" ht="20.25" customHeight="1" x14ac:dyDescent="0.15">
      <c r="B130" s="1035"/>
      <c r="C130" s="1036"/>
      <c r="D130" s="1037"/>
      <c r="E130" s="1012"/>
      <c r="F130" s="1013"/>
      <c r="G130" s="1038"/>
      <c r="H130" s="1039"/>
      <c r="I130" s="175"/>
      <c r="J130" s="176">
        <f>G129</f>
        <v>0</v>
      </c>
      <c r="K130" s="175"/>
      <c r="L130" s="176">
        <f>M129</f>
        <v>0</v>
      </c>
      <c r="M130" s="1040"/>
      <c r="N130" s="1041"/>
      <c r="O130" s="1042"/>
      <c r="P130" s="1043"/>
      <c r="Q130" s="1043"/>
      <c r="R130" s="1039"/>
      <c r="S130" s="986"/>
      <c r="T130" s="987"/>
      <c r="U130" s="987"/>
      <c r="V130" s="987"/>
      <c r="W130" s="988"/>
      <c r="X130" s="170" t="s">
        <v>195</v>
      </c>
      <c r="Y130" s="171"/>
      <c r="Z130" s="172"/>
      <c r="AA130" s="158" t="str">
        <f>IF(AA129="","",VLOOKUP(AA129,'シフト記号表（従来型・ユニット型共通）'!$C$6:$L$47,10,FALSE))</f>
        <v/>
      </c>
      <c r="AB130" s="159" t="str">
        <f>IF(AB129="","",VLOOKUP(AB129,'シフト記号表（従来型・ユニット型共通）'!$C$6:$L$47,10,FALSE))</f>
        <v/>
      </c>
      <c r="AC130" s="159" t="str">
        <f>IF(AC129="","",VLOOKUP(AC129,'シフト記号表（従来型・ユニット型共通）'!$C$6:$L$47,10,FALSE))</f>
        <v/>
      </c>
      <c r="AD130" s="159" t="str">
        <f>IF(AD129="","",VLOOKUP(AD129,'シフト記号表（従来型・ユニット型共通）'!$C$6:$L$47,10,FALSE))</f>
        <v/>
      </c>
      <c r="AE130" s="159" t="str">
        <f>IF(AE129="","",VLOOKUP(AE129,'シフト記号表（従来型・ユニット型共通）'!$C$6:$L$47,10,FALSE))</f>
        <v/>
      </c>
      <c r="AF130" s="159" t="str">
        <f>IF(AF129="","",VLOOKUP(AF129,'シフト記号表（従来型・ユニット型共通）'!$C$6:$L$47,10,FALSE))</f>
        <v/>
      </c>
      <c r="AG130" s="160" t="str">
        <f>IF(AG129="","",VLOOKUP(AG129,'シフト記号表（従来型・ユニット型共通）'!$C$6:$L$47,10,FALSE))</f>
        <v/>
      </c>
      <c r="AH130" s="158" t="str">
        <f>IF(AH129="","",VLOOKUP(AH129,'シフト記号表（従来型・ユニット型共通）'!$C$6:$L$47,10,FALSE))</f>
        <v/>
      </c>
      <c r="AI130" s="159" t="str">
        <f>IF(AI129="","",VLOOKUP(AI129,'シフト記号表（従来型・ユニット型共通）'!$C$6:$L$47,10,FALSE))</f>
        <v/>
      </c>
      <c r="AJ130" s="159" t="str">
        <f>IF(AJ129="","",VLOOKUP(AJ129,'シフト記号表（従来型・ユニット型共通）'!$C$6:$L$47,10,FALSE))</f>
        <v/>
      </c>
      <c r="AK130" s="159" t="str">
        <f>IF(AK129="","",VLOOKUP(AK129,'シフト記号表（従来型・ユニット型共通）'!$C$6:$L$47,10,FALSE))</f>
        <v/>
      </c>
      <c r="AL130" s="159" t="str">
        <f>IF(AL129="","",VLOOKUP(AL129,'シフト記号表（従来型・ユニット型共通）'!$C$6:$L$47,10,FALSE))</f>
        <v/>
      </c>
      <c r="AM130" s="159" t="str">
        <f>IF(AM129="","",VLOOKUP(AM129,'シフト記号表（従来型・ユニット型共通）'!$C$6:$L$47,10,FALSE))</f>
        <v/>
      </c>
      <c r="AN130" s="160" t="str">
        <f>IF(AN129="","",VLOOKUP(AN129,'シフト記号表（従来型・ユニット型共通）'!$C$6:$L$47,10,FALSE))</f>
        <v/>
      </c>
      <c r="AO130" s="158" t="str">
        <f>IF(AO129="","",VLOOKUP(AO129,'シフト記号表（従来型・ユニット型共通）'!$C$6:$L$47,10,FALSE))</f>
        <v/>
      </c>
      <c r="AP130" s="159" t="str">
        <f>IF(AP129="","",VLOOKUP(AP129,'シフト記号表（従来型・ユニット型共通）'!$C$6:$L$47,10,FALSE))</f>
        <v/>
      </c>
      <c r="AQ130" s="159" t="str">
        <f>IF(AQ129="","",VLOOKUP(AQ129,'シフト記号表（従来型・ユニット型共通）'!$C$6:$L$47,10,FALSE))</f>
        <v/>
      </c>
      <c r="AR130" s="159" t="str">
        <f>IF(AR129="","",VLOOKUP(AR129,'シフト記号表（従来型・ユニット型共通）'!$C$6:$L$47,10,FALSE))</f>
        <v/>
      </c>
      <c r="AS130" s="159" t="str">
        <f>IF(AS129="","",VLOOKUP(AS129,'シフト記号表（従来型・ユニット型共通）'!$C$6:$L$47,10,FALSE))</f>
        <v/>
      </c>
      <c r="AT130" s="159" t="str">
        <f>IF(AT129="","",VLOOKUP(AT129,'シフト記号表（従来型・ユニット型共通）'!$C$6:$L$47,10,FALSE))</f>
        <v/>
      </c>
      <c r="AU130" s="160" t="str">
        <f>IF(AU129="","",VLOOKUP(AU129,'シフト記号表（従来型・ユニット型共通）'!$C$6:$L$47,10,FALSE))</f>
        <v/>
      </c>
      <c r="AV130" s="158" t="str">
        <f>IF(AV129="","",VLOOKUP(AV129,'シフト記号表（従来型・ユニット型共通）'!$C$6:$L$47,10,FALSE))</f>
        <v/>
      </c>
      <c r="AW130" s="159" t="str">
        <f>IF(AW129="","",VLOOKUP(AW129,'シフト記号表（従来型・ユニット型共通）'!$C$6:$L$47,10,FALSE))</f>
        <v/>
      </c>
      <c r="AX130" s="159" t="str">
        <f>IF(AX129="","",VLOOKUP(AX129,'シフト記号表（従来型・ユニット型共通）'!$C$6:$L$47,10,FALSE))</f>
        <v/>
      </c>
      <c r="AY130" s="159" t="str">
        <f>IF(AY129="","",VLOOKUP(AY129,'シフト記号表（従来型・ユニット型共通）'!$C$6:$L$47,10,FALSE))</f>
        <v/>
      </c>
      <c r="AZ130" s="159" t="str">
        <f>IF(AZ129="","",VLOOKUP(AZ129,'シフト記号表（従来型・ユニット型共通）'!$C$6:$L$47,10,FALSE))</f>
        <v/>
      </c>
      <c r="BA130" s="159" t="str">
        <f>IF(BA129="","",VLOOKUP(BA129,'シフト記号表（従来型・ユニット型共通）'!$C$6:$L$47,10,FALSE))</f>
        <v/>
      </c>
      <c r="BB130" s="160" t="str">
        <f>IF(BB129="","",VLOOKUP(BB129,'シフト記号表（従来型・ユニット型共通）'!$C$6:$L$47,10,FALSE))</f>
        <v/>
      </c>
      <c r="BC130" s="158" t="str">
        <f>IF(BC129="","",VLOOKUP(BC129,'シフト記号表（従来型・ユニット型共通）'!$C$6:$L$47,10,FALSE))</f>
        <v/>
      </c>
      <c r="BD130" s="159" t="str">
        <f>IF(BD129="","",VLOOKUP(BD129,'シフト記号表（従来型・ユニット型共通）'!$C$6:$L$47,10,FALSE))</f>
        <v/>
      </c>
      <c r="BE130" s="159" t="str">
        <f>IF(BE129="","",VLOOKUP(BE129,'シフト記号表（従来型・ユニット型共通）'!$C$6:$L$47,10,FALSE))</f>
        <v/>
      </c>
      <c r="BF130" s="1032">
        <f>IF($BI$3="４週",SUM(AA130:BB130),IF($BI$3="暦月",SUM(AA130:BE130),""))</f>
        <v>0</v>
      </c>
      <c r="BG130" s="1033"/>
      <c r="BH130" s="1034">
        <f>IF($BI$3="４週",BF130/4,IF($BI$3="暦月",(BF130/($BI$8/7)),""))</f>
        <v>0</v>
      </c>
      <c r="BI130" s="1033"/>
      <c r="BJ130" s="1029"/>
      <c r="BK130" s="1030"/>
      <c r="BL130" s="1030"/>
      <c r="BM130" s="1030"/>
      <c r="BN130" s="1031"/>
    </row>
    <row r="131" spans="2:66" ht="20.25" customHeight="1" x14ac:dyDescent="0.15">
      <c r="B131" s="1007">
        <f>B129+1</f>
        <v>58</v>
      </c>
      <c r="C131" s="1009"/>
      <c r="D131" s="1011"/>
      <c r="E131" s="1012"/>
      <c r="F131" s="1013"/>
      <c r="G131" s="1017"/>
      <c r="H131" s="1018"/>
      <c r="I131" s="153"/>
      <c r="J131" s="154"/>
      <c r="K131" s="153"/>
      <c r="L131" s="154"/>
      <c r="M131" s="1021"/>
      <c r="N131" s="1022"/>
      <c r="O131" s="1025"/>
      <c r="P131" s="1026"/>
      <c r="Q131" s="1026"/>
      <c r="R131" s="1018"/>
      <c r="S131" s="986"/>
      <c r="T131" s="987"/>
      <c r="U131" s="987"/>
      <c r="V131" s="987"/>
      <c r="W131" s="988"/>
      <c r="X131" s="173" t="s">
        <v>192</v>
      </c>
      <c r="Z131" s="174"/>
      <c r="AA131" s="166"/>
      <c r="AB131" s="167"/>
      <c r="AC131" s="167"/>
      <c r="AD131" s="167"/>
      <c r="AE131" s="167"/>
      <c r="AF131" s="167"/>
      <c r="AG131" s="168"/>
      <c r="AH131" s="166"/>
      <c r="AI131" s="167"/>
      <c r="AJ131" s="167"/>
      <c r="AK131" s="167"/>
      <c r="AL131" s="167"/>
      <c r="AM131" s="167"/>
      <c r="AN131" s="168"/>
      <c r="AO131" s="166"/>
      <c r="AP131" s="167"/>
      <c r="AQ131" s="167"/>
      <c r="AR131" s="167"/>
      <c r="AS131" s="167"/>
      <c r="AT131" s="167"/>
      <c r="AU131" s="168"/>
      <c r="AV131" s="166"/>
      <c r="AW131" s="167"/>
      <c r="AX131" s="167"/>
      <c r="AY131" s="167"/>
      <c r="AZ131" s="167"/>
      <c r="BA131" s="167"/>
      <c r="BB131" s="168"/>
      <c r="BC131" s="166"/>
      <c r="BD131" s="167"/>
      <c r="BE131" s="169"/>
      <c r="BF131" s="992"/>
      <c r="BG131" s="993"/>
      <c r="BH131" s="994"/>
      <c r="BI131" s="995"/>
      <c r="BJ131" s="996"/>
      <c r="BK131" s="997"/>
      <c r="BL131" s="997"/>
      <c r="BM131" s="997"/>
      <c r="BN131" s="998"/>
    </row>
    <row r="132" spans="2:66" ht="20.25" customHeight="1" x14ac:dyDescent="0.15">
      <c r="B132" s="1035"/>
      <c r="C132" s="1036"/>
      <c r="D132" s="1037"/>
      <c r="E132" s="1012"/>
      <c r="F132" s="1013"/>
      <c r="G132" s="1038"/>
      <c r="H132" s="1039"/>
      <c r="I132" s="175"/>
      <c r="J132" s="176">
        <f>G131</f>
        <v>0</v>
      </c>
      <c r="K132" s="175"/>
      <c r="L132" s="176">
        <f>M131</f>
        <v>0</v>
      </c>
      <c r="M132" s="1040"/>
      <c r="N132" s="1041"/>
      <c r="O132" s="1042"/>
      <c r="P132" s="1043"/>
      <c r="Q132" s="1043"/>
      <c r="R132" s="1039"/>
      <c r="S132" s="986"/>
      <c r="T132" s="987"/>
      <c r="U132" s="987"/>
      <c r="V132" s="987"/>
      <c r="W132" s="988"/>
      <c r="X132" s="170" t="s">
        <v>195</v>
      </c>
      <c r="Y132" s="171"/>
      <c r="Z132" s="172"/>
      <c r="AA132" s="158" t="str">
        <f>IF(AA131="","",VLOOKUP(AA131,'シフト記号表（従来型・ユニット型共通）'!$C$6:$L$47,10,FALSE))</f>
        <v/>
      </c>
      <c r="AB132" s="159" t="str">
        <f>IF(AB131="","",VLOOKUP(AB131,'シフト記号表（従来型・ユニット型共通）'!$C$6:$L$47,10,FALSE))</f>
        <v/>
      </c>
      <c r="AC132" s="159" t="str">
        <f>IF(AC131="","",VLOOKUP(AC131,'シフト記号表（従来型・ユニット型共通）'!$C$6:$L$47,10,FALSE))</f>
        <v/>
      </c>
      <c r="AD132" s="159" t="str">
        <f>IF(AD131="","",VLOOKUP(AD131,'シフト記号表（従来型・ユニット型共通）'!$C$6:$L$47,10,FALSE))</f>
        <v/>
      </c>
      <c r="AE132" s="159" t="str">
        <f>IF(AE131="","",VLOOKUP(AE131,'シフト記号表（従来型・ユニット型共通）'!$C$6:$L$47,10,FALSE))</f>
        <v/>
      </c>
      <c r="AF132" s="159" t="str">
        <f>IF(AF131="","",VLOOKUP(AF131,'シフト記号表（従来型・ユニット型共通）'!$C$6:$L$47,10,FALSE))</f>
        <v/>
      </c>
      <c r="AG132" s="160" t="str">
        <f>IF(AG131="","",VLOOKUP(AG131,'シフト記号表（従来型・ユニット型共通）'!$C$6:$L$47,10,FALSE))</f>
        <v/>
      </c>
      <c r="AH132" s="158" t="str">
        <f>IF(AH131="","",VLOOKUP(AH131,'シフト記号表（従来型・ユニット型共通）'!$C$6:$L$47,10,FALSE))</f>
        <v/>
      </c>
      <c r="AI132" s="159" t="str">
        <f>IF(AI131="","",VLOOKUP(AI131,'シフト記号表（従来型・ユニット型共通）'!$C$6:$L$47,10,FALSE))</f>
        <v/>
      </c>
      <c r="AJ132" s="159" t="str">
        <f>IF(AJ131="","",VLOOKUP(AJ131,'シフト記号表（従来型・ユニット型共通）'!$C$6:$L$47,10,FALSE))</f>
        <v/>
      </c>
      <c r="AK132" s="159" t="str">
        <f>IF(AK131="","",VLOOKUP(AK131,'シフト記号表（従来型・ユニット型共通）'!$C$6:$L$47,10,FALSE))</f>
        <v/>
      </c>
      <c r="AL132" s="159" t="str">
        <f>IF(AL131="","",VLOOKUP(AL131,'シフト記号表（従来型・ユニット型共通）'!$C$6:$L$47,10,FALSE))</f>
        <v/>
      </c>
      <c r="AM132" s="159" t="str">
        <f>IF(AM131="","",VLOOKUP(AM131,'シフト記号表（従来型・ユニット型共通）'!$C$6:$L$47,10,FALSE))</f>
        <v/>
      </c>
      <c r="AN132" s="160" t="str">
        <f>IF(AN131="","",VLOOKUP(AN131,'シフト記号表（従来型・ユニット型共通）'!$C$6:$L$47,10,FALSE))</f>
        <v/>
      </c>
      <c r="AO132" s="158" t="str">
        <f>IF(AO131="","",VLOOKUP(AO131,'シフト記号表（従来型・ユニット型共通）'!$C$6:$L$47,10,FALSE))</f>
        <v/>
      </c>
      <c r="AP132" s="159" t="str">
        <f>IF(AP131="","",VLOOKUP(AP131,'シフト記号表（従来型・ユニット型共通）'!$C$6:$L$47,10,FALSE))</f>
        <v/>
      </c>
      <c r="AQ132" s="159" t="str">
        <f>IF(AQ131="","",VLOOKUP(AQ131,'シフト記号表（従来型・ユニット型共通）'!$C$6:$L$47,10,FALSE))</f>
        <v/>
      </c>
      <c r="AR132" s="159" t="str">
        <f>IF(AR131="","",VLOOKUP(AR131,'シフト記号表（従来型・ユニット型共通）'!$C$6:$L$47,10,FALSE))</f>
        <v/>
      </c>
      <c r="AS132" s="159" t="str">
        <f>IF(AS131="","",VLOOKUP(AS131,'シフト記号表（従来型・ユニット型共通）'!$C$6:$L$47,10,FALSE))</f>
        <v/>
      </c>
      <c r="AT132" s="159" t="str">
        <f>IF(AT131="","",VLOOKUP(AT131,'シフト記号表（従来型・ユニット型共通）'!$C$6:$L$47,10,FALSE))</f>
        <v/>
      </c>
      <c r="AU132" s="160" t="str">
        <f>IF(AU131="","",VLOOKUP(AU131,'シフト記号表（従来型・ユニット型共通）'!$C$6:$L$47,10,FALSE))</f>
        <v/>
      </c>
      <c r="AV132" s="158" t="str">
        <f>IF(AV131="","",VLOOKUP(AV131,'シフト記号表（従来型・ユニット型共通）'!$C$6:$L$47,10,FALSE))</f>
        <v/>
      </c>
      <c r="AW132" s="159" t="str">
        <f>IF(AW131="","",VLOOKUP(AW131,'シフト記号表（従来型・ユニット型共通）'!$C$6:$L$47,10,FALSE))</f>
        <v/>
      </c>
      <c r="AX132" s="159" t="str">
        <f>IF(AX131="","",VLOOKUP(AX131,'シフト記号表（従来型・ユニット型共通）'!$C$6:$L$47,10,FALSE))</f>
        <v/>
      </c>
      <c r="AY132" s="159" t="str">
        <f>IF(AY131="","",VLOOKUP(AY131,'シフト記号表（従来型・ユニット型共通）'!$C$6:$L$47,10,FALSE))</f>
        <v/>
      </c>
      <c r="AZ132" s="159" t="str">
        <f>IF(AZ131="","",VLOOKUP(AZ131,'シフト記号表（従来型・ユニット型共通）'!$C$6:$L$47,10,FALSE))</f>
        <v/>
      </c>
      <c r="BA132" s="159" t="str">
        <f>IF(BA131="","",VLOOKUP(BA131,'シフト記号表（従来型・ユニット型共通）'!$C$6:$L$47,10,FALSE))</f>
        <v/>
      </c>
      <c r="BB132" s="160" t="str">
        <f>IF(BB131="","",VLOOKUP(BB131,'シフト記号表（従来型・ユニット型共通）'!$C$6:$L$47,10,FALSE))</f>
        <v/>
      </c>
      <c r="BC132" s="158" t="str">
        <f>IF(BC131="","",VLOOKUP(BC131,'シフト記号表（従来型・ユニット型共通）'!$C$6:$L$47,10,FALSE))</f>
        <v/>
      </c>
      <c r="BD132" s="159" t="str">
        <f>IF(BD131="","",VLOOKUP(BD131,'シフト記号表（従来型・ユニット型共通）'!$C$6:$L$47,10,FALSE))</f>
        <v/>
      </c>
      <c r="BE132" s="159" t="str">
        <f>IF(BE131="","",VLOOKUP(BE131,'シフト記号表（従来型・ユニット型共通）'!$C$6:$L$47,10,FALSE))</f>
        <v/>
      </c>
      <c r="BF132" s="1032">
        <f>IF($BI$3="４週",SUM(AA132:BB132),IF($BI$3="暦月",SUM(AA132:BE132),""))</f>
        <v>0</v>
      </c>
      <c r="BG132" s="1033"/>
      <c r="BH132" s="1034">
        <f>IF($BI$3="４週",BF132/4,IF($BI$3="暦月",(BF132/($BI$8/7)),""))</f>
        <v>0</v>
      </c>
      <c r="BI132" s="1033"/>
      <c r="BJ132" s="1029"/>
      <c r="BK132" s="1030"/>
      <c r="BL132" s="1030"/>
      <c r="BM132" s="1030"/>
      <c r="BN132" s="1031"/>
    </row>
    <row r="133" spans="2:66" ht="20.25" customHeight="1" x14ac:dyDescent="0.15">
      <c r="B133" s="1007">
        <f>B131+1</f>
        <v>59</v>
      </c>
      <c r="C133" s="1009"/>
      <c r="D133" s="1011"/>
      <c r="E133" s="1012"/>
      <c r="F133" s="1013"/>
      <c r="G133" s="1017"/>
      <c r="H133" s="1018"/>
      <c r="I133" s="153"/>
      <c r="J133" s="154"/>
      <c r="K133" s="153"/>
      <c r="L133" s="154"/>
      <c r="M133" s="1021"/>
      <c r="N133" s="1022"/>
      <c r="O133" s="1025"/>
      <c r="P133" s="1026"/>
      <c r="Q133" s="1026"/>
      <c r="R133" s="1018"/>
      <c r="S133" s="986"/>
      <c r="T133" s="987"/>
      <c r="U133" s="987"/>
      <c r="V133" s="987"/>
      <c r="W133" s="988"/>
      <c r="X133" s="173" t="s">
        <v>192</v>
      </c>
      <c r="Z133" s="174"/>
      <c r="AA133" s="166"/>
      <c r="AB133" s="167"/>
      <c r="AC133" s="167"/>
      <c r="AD133" s="167"/>
      <c r="AE133" s="167"/>
      <c r="AF133" s="167"/>
      <c r="AG133" s="168"/>
      <c r="AH133" s="166"/>
      <c r="AI133" s="167"/>
      <c r="AJ133" s="167"/>
      <c r="AK133" s="167"/>
      <c r="AL133" s="167"/>
      <c r="AM133" s="167"/>
      <c r="AN133" s="168"/>
      <c r="AO133" s="166"/>
      <c r="AP133" s="167"/>
      <c r="AQ133" s="167"/>
      <c r="AR133" s="167"/>
      <c r="AS133" s="167"/>
      <c r="AT133" s="167"/>
      <c r="AU133" s="168"/>
      <c r="AV133" s="166"/>
      <c r="AW133" s="167"/>
      <c r="AX133" s="167"/>
      <c r="AY133" s="167"/>
      <c r="AZ133" s="167"/>
      <c r="BA133" s="167"/>
      <c r="BB133" s="168"/>
      <c r="BC133" s="166"/>
      <c r="BD133" s="167"/>
      <c r="BE133" s="169"/>
      <c r="BF133" s="992"/>
      <c r="BG133" s="993"/>
      <c r="BH133" s="994"/>
      <c r="BI133" s="995"/>
      <c r="BJ133" s="996"/>
      <c r="BK133" s="997"/>
      <c r="BL133" s="997"/>
      <c r="BM133" s="997"/>
      <c r="BN133" s="998"/>
    </row>
    <row r="134" spans="2:66" ht="20.25" customHeight="1" x14ac:dyDescent="0.15">
      <c r="B134" s="1035"/>
      <c r="C134" s="1036"/>
      <c r="D134" s="1037"/>
      <c r="E134" s="1012"/>
      <c r="F134" s="1013"/>
      <c r="G134" s="1038"/>
      <c r="H134" s="1039"/>
      <c r="I134" s="175"/>
      <c r="J134" s="176">
        <f>G133</f>
        <v>0</v>
      </c>
      <c r="K134" s="175"/>
      <c r="L134" s="176">
        <f>M133</f>
        <v>0</v>
      </c>
      <c r="M134" s="1040"/>
      <c r="N134" s="1041"/>
      <c r="O134" s="1042"/>
      <c r="P134" s="1043"/>
      <c r="Q134" s="1043"/>
      <c r="R134" s="1039"/>
      <c r="S134" s="986"/>
      <c r="T134" s="987"/>
      <c r="U134" s="987"/>
      <c r="V134" s="987"/>
      <c r="W134" s="988"/>
      <c r="X134" s="170" t="s">
        <v>195</v>
      </c>
      <c r="Y134" s="171"/>
      <c r="Z134" s="172"/>
      <c r="AA134" s="158" t="str">
        <f>IF(AA133="","",VLOOKUP(AA133,'シフト記号表（従来型・ユニット型共通）'!$C$6:$L$47,10,FALSE))</f>
        <v/>
      </c>
      <c r="AB134" s="159" t="str">
        <f>IF(AB133="","",VLOOKUP(AB133,'シフト記号表（従来型・ユニット型共通）'!$C$6:$L$47,10,FALSE))</f>
        <v/>
      </c>
      <c r="AC134" s="159" t="str">
        <f>IF(AC133="","",VLOOKUP(AC133,'シフト記号表（従来型・ユニット型共通）'!$C$6:$L$47,10,FALSE))</f>
        <v/>
      </c>
      <c r="AD134" s="159" t="str">
        <f>IF(AD133="","",VLOOKUP(AD133,'シフト記号表（従来型・ユニット型共通）'!$C$6:$L$47,10,FALSE))</f>
        <v/>
      </c>
      <c r="AE134" s="159" t="str">
        <f>IF(AE133="","",VLOOKUP(AE133,'シフト記号表（従来型・ユニット型共通）'!$C$6:$L$47,10,FALSE))</f>
        <v/>
      </c>
      <c r="AF134" s="159" t="str">
        <f>IF(AF133="","",VLOOKUP(AF133,'シフト記号表（従来型・ユニット型共通）'!$C$6:$L$47,10,FALSE))</f>
        <v/>
      </c>
      <c r="AG134" s="160" t="str">
        <f>IF(AG133="","",VLOOKUP(AG133,'シフト記号表（従来型・ユニット型共通）'!$C$6:$L$47,10,FALSE))</f>
        <v/>
      </c>
      <c r="AH134" s="158" t="str">
        <f>IF(AH133="","",VLOOKUP(AH133,'シフト記号表（従来型・ユニット型共通）'!$C$6:$L$47,10,FALSE))</f>
        <v/>
      </c>
      <c r="AI134" s="159" t="str">
        <f>IF(AI133="","",VLOOKUP(AI133,'シフト記号表（従来型・ユニット型共通）'!$C$6:$L$47,10,FALSE))</f>
        <v/>
      </c>
      <c r="AJ134" s="159" t="str">
        <f>IF(AJ133="","",VLOOKUP(AJ133,'シフト記号表（従来型・ユニット型共通）'!$C$6:$L$47,10,FALSE))</f>
        <v/>
      </c>
      <c r="AK134" s="159" t="str">
        <f>IF(AK133="","",VLOOKUP(AK133,'シフト記号表（従来型・ユニット型共通）'!$C$6:$L$47,10,FALSE))</f>
        <v/>
      </c>
      <c r="AL134" s="159" t="str">
        <f>IF(AL133="","",VLOOKUP(AL133,'シフト記号表（従来型・ユニット型共通）'!$C$6:$L$47,10,FALSE))</f>
        <v/>
      </c>
      <c r="AM134" s="159" t="str">
        <f>IF(AM133="","",VLOOKUP(AM133,'シフト記号表（従来型・ユニット型共通）'!$C$6:$L$47,10,FALSE))</f>
        <v/>
      </c>
      <c r="AN134" s="160" t="str">
        <f>IF(AN133="","",VLOOKUP(AN133,'シフト記号表（従来型・ユニット型共通）'!$C$6:$L$47,10,FALSE))</f>
        <v/>
      </c>
      <c r="AO134" s="158" t="str">
        <f>IF(AO133="","",VLOOKUP(AO133,'シフト記号表（従来型・ユニット型共通）'!$C$6:$L$47,10,FALSE))</f>
        <v/>
      </c>
      <c r="AP134" s="159" t="str">
        <f>IF(AP133="","",VLOOKUP(AP133,'シフト記号表（従来型・ユニット型共通）'!$C$6:$L$47,10,FALSE))</f>
        <v/>
      </c>
      <c r="AQ134" s="159" t="str">
        <f>IF(AQ133="","",VLOOKUP(AQ133,'シフト記号表（従来型・ユニット型共通）'!$C$6:$L$47,10,FALSE))</f>
        <v/>
      </c>
      <c r="AR134" s="159" t="str">
        <f>IF(AR133="","",VLOOKUP(AR133,'シフト記号表（従来型・ユニット型共通）'!$C$6:$L$47,10,FALSE))</f>
        <v/>
      </c>
      <c r="AS134" s="159" t="str">
        <f>IF(AS133="","",VLOOKUP(AS133,'シフト記号表（従来型・ユニット型共通）'!$C$6:$L$47,10,FALSE))</f>
        <v/>
      </c>
      <c r="AT134" s="159" t="str">
        <f>IF(AT133="","",VLOOKUP(AT133,'シフト記号表（従来型・ユニット型共通）'!$C$6:$L$47,10,FALSE))</f>
        <v/>
      </c>
      <c r="AU134" s="160" t="str">
        <f>IF(AU133="","",VLOOKUP(AU133,'シフト記号表（従来型・ユニット型共通）'!$C$6:$L$47,10,FALSE))</f>
        <v/>
      </c>
      <c r="AV134" s="158" t="str">
        <f>IF(AV133="","",VLOOKUP(AV133,'シフト記号表（従来型・ユニット型共通）'!$C$6:$L$47,10,FALSE))</f>
        <v/>
      </c>
      <c r="AW134" s="159" t="str">
        <f>IF(AW133="","",VLOOKUP(AW133,'シフト記号表（従来型・ユニット型共通）'!$C$6:$L$47,10,FALSE))</f>
        <v/>
      </c>
      <c r="AX134" s="159" t="str">
        <f>IF(AX133="","",VLOOKUP(AX133,'シフト記号表（従来型・ユニット型共通）'!$C$6:$L$47,10,FALSE))</f>
        <v/>
      </c>
      <c r="AY134" s="159" t="str">
        <f>IF(AY133="","",VLOOKUP(AY133,'シフト記号表（従来型・ユニット型共通）'!$C$6:$L$47,10,FALSE))</f>
        <v/>
      </c>
      <c r="AZ134" s="159" t="str">
        <f>IF(AZ133="","",VLOOKUP(AZ133,'シフト記号表（従来型・ユニット型共通）'!$C$6:$L$47,10,FALSE))</f>
        <v/>
      </c>
      <c r="BA134" s="159" t="str">
        <f>IF(BA133="","",VLOOKUP(BA133,'シフト記号表（従来型・ユニット型共通）'!$C$6:$L$47,10,FALSE))</f>
        <v/>
      </c>
      <c r="BB134" s="160" t="str">
        <f>IF(BB133="","",VLOOKUP(BB133,'シフト記号表（従来型・ユニット型共通）'!$C$6:$L$47,10,FALSE))</f>
        <v/>
      </c>
      <c r="BC134" s="158" t="str">
        <f>IF(BC133="","",VLOOKUP(BC133,'シフト記号表（従来型・ユニット型共通）'!$C$6:$L$47,10,FALSE))</f>
        <v/>
      </c>
      <c r="BD134" s="159" t="str">
        <f>IF(BD133="","",VLOOKUP(BD133,'シフト記号表（従来型・ユニット型共通）'!$C$6:$L$47,10,FALSE))</f>
        <v/>
      </c>
      <c r="BE134" s="159" t="str">
        <f>IF(BE133="","",VLOOKUP(BE133,'シフト記号表（従来型・ユニット型共通）'!$C$6:$L$47,10,FALSE))</f>
        <v/>
      </c>
      <c r="BF134" s="1032">
        <f>IF($BI$3="４週",SUM(AA134:BB134),IF($BI$3="暦月",SUM(AA134:BE134),""))</f>
        <v>0</v>
      </c>
      <c r="BG134" s="1033"/>
      <c r="BH134" s="1034">
        <f>IF($BI$3="４週",BF134/4,IF($BI$3="暦月",(BF134/($BI$8/7)),""))</f>
        <v>0</v>
      </c>
      <c r="BI134" s="1033"/>
      <c r="BJ134" s="1029"/>
      <c r="BK134" s="1030"/>
      <c r="BL134" s="1030"/>
      <c r="BM134" s="1030"/>
      <c r="BN134" s="1031"/>
    </row>
    <row r="135" spans="2:66" ht="20.25" customHeight="1" x14ac:dyDescent="0.15">
      <c r="B135" s="1007">
        <f>B133+1</f>
        <v>60</v>
      </c>
      <c r="C135" s="1009"/>
      <c r="D135" s="1011"/>
      <c r="E135" s="1012"/>
      <c r="F135" s="1013"/>
      <c r="G135" s="1017"/>
      <c r="H135" s="1018"/>
      <c r="I135" s="153"/>
      <c r="J135" s="154"/>
      <c r="K135" s="153"/>
      <c r="L135" s="154"/>
      <c r="M135" s="1021"/>
      <c r="N135" s="1022"/>
      <c r="O135" s="1025"/>
      <c r="P135" s="1026"/>
      <c r="Q135" s="1026"/>
      <c r="R135" s="1018"/>
      <c r="S135" s="986"/>
      <c r="T135" s="987"/>
      <c r="U135" s="987"/>
      <c r="V135" s="987"/>
      <c r="W135" s="988"/>
      <c r="X135" s="173" t="s">
        <v>192</v>
      </c>
      <c r="Z135" s="174"/>
      <c r="AA135" s="166"/>
      <c r="AB135" s="167"/>
      <c r="AC135" s="167"/>
      <c r="AD135" s="167"/>
      <c r="AE135" s="167"/>
      <c r="AF135" s="167"/>
      <c r="AG135" s="168"/>
      <c r="AH135" s="166"/>
      <c r="AI135" s="167"/>
      <c r="AJ135" s="167"/>
      <c r="AK135" s="167"/>
      <c r="AL135" s="167"/>
      <c r="AM135" s="167"/>
      <c r="AN135" s="168"/>
      <c r="AO135" s="166"/>
      <c r="AP135" s="167"/>
      <c r="AQ135" s="167"/>
      <c r="AR135" s="167"/>
      <c r="AS135" s="167"/>
      <c r="AT135" s="167"/>
      <c r="AU135" s="168"/>
      <c r="AV135" s="166"/>
      <c r="AW135" s="167"/>
      <c r="AX135" s="167"/>
      <c r="AY135" s="167"/>
      <c r="AZ135" s="167"/>
      <c r="BA135" s="167"/>
      <c r="BB135" s="168"/>
      <c r="BC135" s="166"/>
      <c r="BD135" s="167"/>
      <c r="BE135" s="169"/>
      <c r="BF135" s="992"/>
      <c r="BG135" s="993"/>
      <c r="BH135" s="994"/>
      <c r="BI135" s="995"/>
      <c r="BJ135" s="996"/>
      <c r="BK135" s="997"/>
      <c r="BL135" s="997"/>
      <c r="BM135" s="997"/>
      <c r="BN135" s="998"/>
    </row>
    <row r="136" spans="2:66" ht="20.25" customHeight="1" x14ac:dyDescent="0.15">
      <c r="B136" s="1035"/>
      <c r="C136" s="1036"/>
      <c r="D136" s="1037"/>
      <c r="E136" s="1012"/>
      <c r="F136" s="1013"/>
      <c r="G136" s="1038"/>
      <c r="H136" s="1039"/>
      <c r="I136" s="175"/>
      <c r="J136" s="176">
        <f>G135</f>
        <v>0</v>
      </c>
      <c r="K136" s="175"/>
      <c r="L136" s="176">
        <f>M135</f>
        <v>0</v>
      </c>
      <c r="M136" s="1040"/>
      <c r="N136" s="1041"/>
      <c r="O136" s="1042"/>
      <c r="P136" s="1043"/>
      <c r="Q136" s="1043"/>
      <c r="R136" s="1039"/>
      <c r="S136" s="986"/>
      <c r="T136" s="987"/>
      <c r="U136" s="987"/>
      <c r="V136" s="987"/>
      <c r="W136" s="988"/>
      <c r="X136" s="170" t="s">
        <v>195</v>
      </c>
      <c r="Y136" s="171"/>
      <c r="Z136" s="172"/>
      <c r="AA136" s="158" t="str">
        <f>IF(AA135="","",VLOOKUP(AA135,'シフト記号表（従来型・ユニット型共通）'!$C$6:$L$47,10,FALSE))</f>
        <v/>
      </c>
      <c r="AB136" s="159" t="str">
        <f>IF(AB135="","",VLOOKUP(AB135,'シフト記号表（従来型・ユニット型共通）'!$C$6:$L$47,10,FALSE))</f>
        <v/>
      </c>
      <c r="AC136" s="159" t="str">
        <f>IF(AC135="","",VLOOKUP(AC135,'シフト記号表（従来型・ユニット型共通）'!$C$6:$L$47,10,FALSE))</f>
        <v/>
      </c>
      <c r="AD136" s="159" t="str">
        <f>IF(AD135="","",VLOOKUP(AD135,'シフト記号表（従来型・ユニット型共通）'!$C$6:$L$47,10,FALSE))</f>
        <v/>
      </c>
      <c r="AE136" s="159" t="str">
        <f>IF(AE135="","",VLOOKUP(AE135,'シフト記号表（従来型・ユニット型共通）'!$C$6:$L$47,10,FALSE))</f>
        <v/>
      </c>
      <c r="AF136" s="159" t="str">
        <f>IF(AF135="","",VLOOKUP(AF135,'シフト記号表（従来型・ユニット型共通）'!$C$6:$L$47,10,FALSE))</f>
        <v/>
      </c>
      <c r="AG136" s="160" t="str">
        <f>IF(AG135="","",VLOOKUP(AG135,'シフト記号表（従来型・ユニット型共通）'!$C$6:$L$47,10,FALSE))</f>
        <v/>
      </c>
      <c r="AH136" s="158" t="str">
        <f>IF(AH135="","",VLOOKUP(AH135,'シフト記号表（従来型・ユニット型共通）'!$C$6:$L$47,10,FALSE))</f>
        <v/>
      </c>
      <c r="AI136" s="159" t="str">
        <f>IF(AI135="","",VLOOKUP(AI135,'シフト記号表（従来型・ユニット型共通）'!$C$6:$L$47,10,FALSE))</f>
        <v/>
      </c>
      <c r="AJ136" s="159" t="str">
        <f>IF(AJ135="","",VLOOKUP(AJ135,'シフト記号表（従来型・ユニット型共通）'!$C$6:$L$47,10,FALSE))</f>
        <v/>
      </c>
      <c r="AK136" s="159" t="str">
        <f>IF(AK135="","",VLOOKUP(AK135,'シフト記号表（従来型・ユニット型共通）'!$C$6:$L$47,10,FALSE))</f>
        <v/>
      </c>
      <c r="AL136" s="159" t="str">
        <f>IF(AL135="","",VLOOKUP(AL135,'シフト記号表（従来型・ユニット型共通）'!$C$6:$L$47,10,FALSE))</f>
        <v/>
      </c>
      <c r="AM136" s="159" t="str">
        <f>IF(AM135="","",VLOOKUP(AM135,'シフト記号表（従来型・ユニット型共通）'!$C$6:$L$47,10,FALSE))</f>
        <v/>
      </c>
      <c r="AN136" s="160" t="str">
        <f>IF(AN135="","",VLOOKUP(AN135,'シフト記号表（従来型・ユニット型共通）'!$C$6:$L$47,10,FALSE))</f>
        <v/>
      </c>
      <c r="AO136" s="158" t="str">
        <f>IF(AO135="","",VLOOKUP(AO135,'シフト記号表（従来型・ユニット型共通）'!$C$6:$L$47,10,FALSE))</f>
        <v/>
      </c>
      <c r="AP136" s="159" t="str">
        <f>IF(AP135="","",VLOOKUP(AP135,'シフト記号表（従来型・ユニット型共通）'!$C$6:$L$47,10,FALSE))</f>
        <v/>
      </c>
      <c r="AQ136" s="159" t="str">
        <f>IF(AQ135="","",VLOOKUP(AQ135,'シフト記号表（従来型・ユニット型共通）'!$C$6:$L$47,10,FALSE))</f>
        <v/>
      </c>
      <c r="AR136" s="159" t="str">
        <f>IF(AR135="","",VLOOKUP(AR135,'シフト記号表（従来型・ユニット型共通）'!$C$6:$L$47,10,FALSE))</f>
        <v/>
      </c>
      <c r="AS136" s="159" t="str">
        <f>IF(AS135="","",VLOOKUP(AS135,'シフト記号表（従来型・ユニット型共通）'!$C$6:$L$47,10,FALSE))</f>
        <v/>
      </c>
      <c r="AT136" s="159" t="str">
        <f>IF(AT135="","",VLOOKUP(AT135,'シフト記号表（従来型・ユニット型共通）'!$C$6:$L$47,10,FALSE))</f>
        <v/>
      </c>
      <c r="AU136" s="160" t="str">
        <f>IF(AU135="","",VLOOKUP(AU135,'シフト記号表（従来型・ユニット型共通）'!$C$6:$L$47,10,FALSE))</f>
        <v/>
      </c>
      <c r="AV136" s="158" t="str">
        <f>IF(AV135="","",VLOOKUP(AV135,'シフト記号表（従来型・ユニット型共通）'!$C$6:$L$47,10,FALSE))</f>
        <v/>
      </c>
      <c r="AW136" s="159" t="str">
        <f>IF(AW135="","",VLOOKUP(AW135,'シフト記号表（従来型・ユニット型共通）'!$C$6:$L$47,10,FALSE))</f>
        <v/>
      </c>
      <c r="AX136" s="159" t="str">
        <f>IF(AX135="","",VLOOKUP(AX135,'シフト記号表（従来型・ユニット型共通）'!$C$6:$L$47,10,FALSE))</f>
        <v/>
      </c>
      <c r="AY136" s="159" t="str">
        <f>IF(AY135="","",VLOOKUP(AY135,'シフト記号表（従来型・ユニット型共通）'!$C$6:$L$47,10,FALSE))</f>
        <v/>
      </c>
      <c r="AZ136" s="159" t="str">
        <f>IF(AZ135="","",VLOOKUP(AZ135,'シフト記号表（従来型・ユニット型共通）'!$C$6:$L$47,10,FALSE))</f>
        <v/>
      </c>
      <c r="BA136" s="159" t="str">
        <f>IF(BA135="","",VLOOKUP(BA135,'シフト記号表（従来型・ユニット型共通）'!$C$6:$L$47,10,FALSE))</f>
        <v/>
      </c>
      <c r="BB136" s="160" t="str">
        <f>IF(BB135="","",VLOOKUP(BB135,'シフト記号表（従来型・ユニット型共通）'!$C$6:$L$47,10,FALSE))</f>
        <v/>
      </c>
      <c r="BC136" s="158" t="str">
        <f>IF(BC135="","",VLOOKUP(BC135,'シフト記号表（従来型・ユニット型共通）'!$C$6:$L$47,10,FALSE))</f>
        <v/>
      </c>
      <c r="BD136" s="159" t="str">
        <f>IF(BD135="","",VLOOKUP(BD135,'シフト記号表（従来型・ユニット型共通）'!$C$6:$L$47,10,FALSE))</f>
        <v/>
      </c>
      <c r="BE136" s="159" t="str">
        <f>IF(BE135="","",VLOOKUP(BE135,'シフト記号表（従来型・ユニット型共通）'!$C$6:$L$47,10,FALSE))</f>
        <v/>
      </c>
      <c r="BF136" s="1032">
        <f>IF($BI$3="４週",SUM(AA136:BB136),IF($BI$3="暦月",SUM(AA136:BE136),""))</f>
        <v>0</v>
      </c>
      <c r="BG136" s="1033"/>
      <c r="BH136" s="1034">
        <f>IF($BI$3="４週",BF136/4,IF($BI$3="暦月",(BF136/($BI$8/7)),""))</f>
        <v>0</v>
      </c>
      <c r="BI136" s="1033"/>
      <c r="BJ136" s="1029"/>
      <c r="BK136" s="1030"/>
      <c r="BL136" s="1030"/>
      <c r="BM136" s="1030"/>
      <c r="BN136" s="1031"/>
    </row>
    <row r="137" spans="2:66" ht="20.25" customHeight="1" x14ac:dyDescent="0.15">
      <c r="B137" s="1007">
        <f>B135+1</f>
        <v>61</v>
      </c>
      <c r="C137" s="1009"/>
      <c r="D137" s="1011"/>
      <c r="E137" s="1012"/>
      <c r="F137" s="1013"/>
      <c r="G137" s="1017"/>
      <c r="H137" s="1018"/>
      <c r="I137" s="153"/>
      <c r="J137" s="154"/>
      <c r="K137" s="153"/>
      <c r="L137" s="154"/>
      <c r="M137" s="1021"/>
      <c r="N137" s="1022"/>
      <c r="O137" s="1025"/>
      <c r="P137" s="1026"/>
      <c r="Q137" s="1026"/>
      <c r="R137" s="1018"/>
      <c r="S137" s="986"/>
      <c r="T137" s="987"/>
      <c r="U137" s="987"/>
      <c r="V137" s="987"/>
      <c r="W137" s="988"/>
      <c r="X137" s="173" t="s">
        <v>192</v>
      </c>
      <c r="Z137" s="174"/>
      <c r="AA137" s="166"/>
      <c r="AB137" s="167"/>
      <c r="AC137" s="167"/>
      <c r="AD137" s="167"/>
      <c r="AE137" s="167"/>
      <c r="AF137" s="167"/>
      <c r="AG137" s="168"/>
      <c r="AH137" s="166"/>
      <c r="AI137" s="167"/>
      <c r="AJ137" s="167"/>
      <c r="AK137" s="167"/>
      <c r="AL137" s="167"/>
      <c r="AM137" s="167"/>
      <c r="AN137" s="168"/>
      <c r="AO137" s="166"/>
      <c r="AP137" s="167"/>
      <c r="AQ137" s="167"/>
      <c r="AR137" s="167"/>
      <c r="AS137" s="167"/>
      <c r="AT137" s="167"/>
      <c r="AU137" s="168"/>
      <c r="AV137" s="166"/>
      <c r="AW137" s="167"/>
      <c r="AX137" s="167"/>
      <c r="AY137" s="167"/>
      <c r="AZ137" s="167"/>
      <c r="BA137" s="167"/>
      <c r="BB137" s="168"/>
      <c r="BC137" s="166"/>
      <c r="BD137" s="167"/>
      <c r="BE137" s="169"/>
      <c r="BF137" s="992"/>
      <c r="BG137" s="993"/>
      <c r="BH137" s="994"/>
      <c r="BI137" s="995"/>
      <c r="BJ137" s="996"/>
      <c r="BK137" s="997"/>
      <c r="BL137" s="997"/>
      <c r="BM137" s="997"/>
      <c r="BN137" s="998"/>
    </row>
    <row r="138" spans="2:66" ht="20.25" customHeight="1" x14ac:dyDescent="0.15">
      <c r="B138" s="1035"/>
      <c r="C138" s="1036"/>
      <c r="D138" s="1037"/>
      <c r="E138" s="1012"/>
      <c r="F138" s="1013"/>
      <c r="G138" s="1038"/>
      <c r="H138" s="1039"/>
      <c r="I138" s="175"/>
      <c r="J138" s="176">
        <f>G137</f>
        <v>0</v>
      </c>
      <c r="K138" s="175"/>
      <c r="L138" s="176">
        <f>M137</f>
        <v>0</v>
      </c>
      <c r="M138" s="1040"/>
      <c r="N138" s="1041"/>
      <c r="O138" s="1042"/>
      <c r="P138" s="1043"/>
      <c r="Q138" s="1043"/>
      <c r="R138" s="1039"/>
      <c r="S138" s="986"/>
      <c r="T138" s="987"/>
      <c r="U138" s="987"/>
      <c r="V138" s="987"/>
      <c r="W138" s="988"/>
      <c r="X138" s="170" t="s">
        <v>195</v>
      </c>
      <c r="Y138" s="171"/>
      <c r="Z138" s="172"/>
      <c r="AA138" s="158" t="str">
        <f>IF(AA137="","",VLOOKUP(AA137,'シフト記号表（従来型・ユニット型共通）'!$C$6:$L$47,10,FALSE))</f>
        <v/>
      </c>
      <c r="AB138" s="159" t="str">
        <f>IF(AB137="","",VLOOKUP(AB137,'シフト記号表（従来型・ユニット型共通）'!$C$6:$L$47,10,FALSE))</f>
        <v/>
      </c>
      <c r="AC138" s="159" t="str">
        <f>IF(AC137="","",VLOOKUP(AC137,'シフト記号表（従来型・ユニット型共通）'!$C$6:$L$47,10,FALSE))</f>
        <v/>
      </c>
      <c r="AD138" s="159" t="str">
        <f>IF(AD137="","",VLOOKUP(AD137,'シフト記号表（従来型・ユニット型共通）'!$C$6:$L$47,10,FALSE))</f>
        <v/>
      </c>
      <c r="AE138" s="159" t="str">
        <f>IF(AE137="","",VLOOKUP(AE137,'シフト記号表（従来型・ユニット型共通）'!$C$6:$L$47,10,FALSE))</f>
        <v/>
      </c>
      <c r="AF138" s="159" t="str">
        <f>IF(AF137="","",VLOOKUP(AF137,'シフト記号表（従来型・ユニット型共通）'!$C$6:$L$47,10,FALSE))</f>
        <v/>
      </c>
      <c r="AG138" s="160" t="str">
        <f>IF(AG137="","",VLOOKUP(AG137,'シフト記号表（従来型・ユニット型共通）'!$C$6:$L$47,10,FALSE))</f>
        <v/>
      </c>
      <c r="AH138" s="158" t="str">
        <f>IF(AH137="","",VLOOKUP(AH137,'シフト記号表（従来型・ユニット型共通）'!$C$6:$L$47,10,FALSE))</f>
        <v/>
      </c>
      <c r="AI138" s="159" t="str">
        <f>IF(AI137="","",VLOOKUP(AI137,'シフト記号表（従来型・ユニット型共通）'!$C$6:$L$47,10,FALSE))</f>
        <v/>
      </c>
      <c r="AJ138" s="159" t="str">
        <f>IF(AJ137="","",VLOOKUP(AJ137,'シフト記号表（従来型・ユニット型共通）'!$C$6:$L$47,10,FALSE))</f>
        <v/>
      </c>
      <c r="AK138" s="159" t="str">
        <f>IF(AK137="","",VLOOKUP(AK137,'シフト記号表（従来型・ユニット型共通）'!$C$6:$L$47,10,FALSE))</f>
        <v/>
      </c>
      <c r="AL138" s="159" t="str">
        <f>IF(AL137="","",VLOOKUP(AL137,'シフト記号表（従来型・ユニット型共通）'!$C$6:$L$47,10,FALSE))</f>
        <v/>
      </c>
      <c r="AM138" s="159" t="str">
        <f>IF(AM137="","",VLOOKUP(AM137,'シフト記号表（従来型・ユニット型共通）'!$C$6:$L$47,10,FALSE))</f>
        <v/>
      </c>
      <c r="AN138" s="160" t="str">
        <f>IF(AN137="","",VLOOKUP(AN137,'シフト記号表（従来型・ユニット型共通）'!$C$6:$L$47,10,FALSE))</f>
        <v/>
      </c>
      <c r="AO138" s="158" t="str">
        <f>IF(AO137="","",VLOOKUP(AO137,'シフト記号表（従来型・ユニット型共通）'!$C$6:$L$47,10,FALSE))</f>
        <v/>
      </c>
      <c r="AP138" s="159" t="str">
        <f>IF(AP137="","",VLOOKUP(AP137,'シフト記号表（従来型・ユニット型共通）'!$C$6:$L$47,10,FALSE))</f>
        <v/>
      </c>
      <c r="AQ138" s="159" t="str">
        <f>IF(AQ137="","",VLOOKUP(AQ137,'シフト記号表（従来型・ユニット型共通）'!$C$6:$L$47,10,FALSE))</f>
        <v/>
      </c>
      <c r="AR138" s="159" t="str">
        <f>IF(AR137="","",VLOOKUP(AR137,'シフト記号表（従来型・ユニット型共通）'!$C$6:$L$47,10,FALSE))</f>
        <v/>
      </c>
      <c r="AS138" s="159" t="str">
        <f>IF(AS137="","",VLOOKUP(AS137,'シフト記号表（従来型・ユニット型共通）'!$C$6:$L$47,10,FALSE))</f>
        <v/>
      </c>
      <c r="AT138" s="159" t="str">
        <f>IF(AT137="","",VLOOKUP(AT137,'シフト記号表（従来型・ユニット型共通）'!$C$6:$L$47,10,FALSE))</f>
        <v/>
      </c>
      <c r="AU138" s="160" t="str">
        <f>IF(AU137="","",VLOOKUP(AU137,'シフト記号表（従来型・ユニット型共通）'!$C$6:$L$47,10,FALSE))</f>
        <v/>
      </c>
      <c r="AV138" s="158" t="str">
        <f>IF(AV137="","",VLOOKUP(AV137,'シフト記号表（従来型・ユニット型共通）'!$C$6:$L$47,10,FALSE))</f>
        <v/>
      </c>
      <c r="AW138" s="159" t="str">
        <f>IF(AW137="","",VLOOKUP(AW137,'シフト記号表（従来型・ユニット型共通）'!$C$6:$L$47,10,FALSE))</f>
        <v/>
      </c>
      <c r="AX138" s="159" t="str">
        <f>IF(AX137="","",VLOOKUP(AX137,'シフト記号表（従来型・ユニット型共通）'!$C$6:$L$47,10,FALSE))</f>
        <v/>
      </c>
      <c r="AY138" s="159" t="str">
        <f>IF(AY137="","",VLOOKUP(AY137,'シフト記号表（従来型・ユニット型共通）'!$C$6:$L$47,10,FALSE))</f>
        <v/>
      </c>
      <c r="AZ138" s="159" t="str">
        <f>IF(AZ137="","",VLOOKUP(AZ137,'シフト記号表（従来型・ユニット型共通）'!$C$6:$L$47,10,FALSE))</f>
        <v/>
      </c>
      <c r="BA138" s="159" t="str">
        <f>IF(BA137="","",VLOOKUP(BA137,'シフト記号表（従来型・ユニット型共通）'!$C$6:$L$47,10,FALSE))</f>
        <v/>
      </c>
      <c r="BB138" s="160" t="str">
        <f>IF(BB137="","",VLOOKUP(BB137,'シフト記号表（従来型・ユニット型共通）'!$C$6:$L$47,10,FALSE))</f>
        <v/>
      </c>
      <c r="BC138" s="158" t="str">
        <f>IF(BC137="","",VLOOKUP(BC137,'シフト記号表（従来型・ユニット型共通）'!$C$6:$L$47,10,FALSE))</f>
        <v/>
      </c>
      <c r="BD138" s="159" t="str">
        <f>IF(BD137="","",VLOOKUP(BD137,'シフト記号表（従来型・ユニット型共通）'!$C$6:$L$47,10,FALSE))</f>
        <v/>
      </c>
      <c r="BE138" s="159" t="str">
        <f>IF(BE137="","",VLOOKUP(BE137,'シフト記号表（従来型・ユニット型共通）'!$C$6:$L$47,10,FALSE))</f>
        <v/>
      </c>
      <c r="BF138" s="1032">
        <f>IF($BI$3="４週",SUM(AA138:BB138),IF($BI$3="暦月",SUM(AA138:BE138),""))</f>
        <v>0</v>
      </c>
      <c r="BG138" s="1033"/>
      <c r="BH138" s="1034">
        <f>IF($BI$3="４週",BF138/4,IF($BI$3="暦月",(BF138/($BI$8/7)),""))</f>
        <v>0</v>
      </c>
      <c r="BI138" s="1033"/>
      <c r="BJ138" s="1029"/>
      <c r="BK138" s="1030"/>
      <c r="BL138" s="1030"/>
      <c r="BM138" s="1030"/>
      <c r="BN138" s="1031"/>
    </row>
    <row r="139" spans="2:66" ht="20.25" customHeight="1" x14ac:dyDescent="0.15">
      <c r="B139" s="1007">
        <f>B137+1</f>
        <v>62</v>
      </c>
      <c r="C139" s="1009"/>
      <c r="D139" s="1011"/>
      <c r="E139" s="1012"/>
      <c r="F139" s="1013"/>
      <c r="G139" s="1017"/>
      <c r="H139" s="1018"/>
      <c r="I139" s="153"/>
      <c r="J139" s="154"/>
      <c r="K139" s="153"/>
      <c r="L139" s="154"/>
      <c r="M139" s="1021"/>
      <c r="N139" s="1022"/>
      <c r="O139" s="1025"/>
      <c r="P139" s="1026"/>
      <c r="Q139" s="1026"/>
      <c r="R139" s="1018"/>
      <c r="S139" s="986"/>
      <c r="T139" s="987"/>
      <c r="U139" s="987"/>
      <c r="V139" s="987"/>
      <c r="W139" s="988"/>
      <c r="X139" s="173" t="s">
        <v>192</v>
      </c>
      <c r="Z139" s="174"/>
      <c r="AA139" s="166"/>
      <c r="AB139" s="167"/>
      <c r="AC139" s="167"/>
      <c r="AD139" s="167"/>
      <c r="AE139" s="167"/>
      <c r="AF139" s="167"/>
      <c r="AG139" s="168"/>
      <c r="AH139" s="166"/>
      <c r="AI139" s="167"/>
      <c r="AJ139" s="167"/>
      <c r="AK139" s="167"/>
      <c r="AL139" s="167"/>
      <c r="AM139" s="167"/>
      <c r="AN139" s="168"/>
      <c r="AO139" s="166"/>
      <c r="AP139" s="167"/>
      <c r="AQ139" s="167"/>
      <c r="AR139" s="167"/>
      <c r="AS139" s="167"/>
      <c r="AT139" s="167"/>
      <c r="AU139" s="168"/>
      <c r="AV139" s="166"/>
      <c r="AW139" s="167"/>
      <c r="AX139" s="167"/>
      <c r="AY139" s="167"/>
      <c r="AZ139" s="167"/>
      <c r="BA139" s="167"/>
      <c r="BB139" s="168"/>
      <c r="BC139" s="166"/>
      <c r="BD139" s="167"/>
      <c r="BE139" s="169"/>
      <c r="BF139" s="992"/>
      <c r="BG139" s="993"/>
      <c r="BH139" s="994"/>
      <c r="BI139" s="995"/>
      <c r="BJ139" s="996"/>
      <c r="BK139" s="997"/>
      <c r="BL139" s="997"/>
      <c r="BM139" s="997"/>
      <c r="BN139" s="998"/>
    </row>
    <row r="140" spans="2:66" ht="20.25" customHeight="1" x14ac:dyDescent="0.15">
      <c r="B140" s="1035"/>
      <c r="C140" s="1036"/>
      <c r="D140" s="1037"/>
      <c r="E140" s="1012"/>
      <c r="F140" s="1013"/>
      <c r="G140" s="1038"/>
      <c r="H140" s="1039"/>
      <c r="I140" s="175"/>
      <c r="J140" s="176">
        <f>G139</f>
        <v>0</v>
      </c>
      <c r="K140" s="175"/>
      <c r="L140" s="176">
        <f>M139</f>
        <v>0</v>
      </c>
      <c r="M140" s="1040"/>
      <c r="N140" s="1041"/>
      <c r="O140" s="1042"/>
      <c r="P140" s="1043"/>
      <c r="Q140" s="1043"/>
      <c r="R140" s="1039"/>
      <c r="S140" s="986"/>
      <c r="T140" s="987"/>
      <c r="U140" s="987"/>
      <c r="V140" s="987"/>
      <c r="W140" s="988"/>
      <c r="X140" s="170" t="s">
        <v>195</v>
      </c>
      <c r="Y140" s="171"/>
      <c r="Z140" s="172"/>
      <c r="AA140" s="158" t="str">
        <f>IF(AA139="","",VLOOKUP(AA139,'シフト記号表（従来型・ユニット型共通）'!$C$6:$L$47,10,FALSE))</f>
        <v/>
      </c>
      <c r="AB140" s="159" t="str">
        <f>IF(AB139="","",VLOOKUP(AB139,'シフト記号表（従来型・ユニット型共通）'!$C$6:$L$47,10,FALSE))</f>
        <v/>
      </c>
      <c r="AC140" s="159" t="str">
        <f>IF(AC139="","",VLOOKUP(AC139,'シフト記号表（従来型・ユニット型共通）'!$C$6:$L$47,10,FALSE))</f>
        <v/>
      </c>
      <c r="AD140" s="159" t="str">
        <f>IF(AD139="","",VLOOKUP(AD139,'シフト記号表（従来型・ユニット型共通）'!$C$6:$L$47,10,FALSE))</f>
        <v/>
      </c>
      <c r="AE140" s="159" t="str">
        <f>IF(AE139="","",VLOOKUP(AE139,'シフト記号表（従来型・ユニット型共通）'!$C$6:$L$47,10,FALSE))</f>
        <v/>
      </c>
      <c r="AF140" s="159" t="str">
        <f>IF(AF139="","",VLOOKUP(AF139,'シフト記号表（従来型・ユニット型共通）'!$C$6:$L$47,10,FALSE))</f>
        <v/>
      </c>
      <c r="AG140" s="160" t="str">
        <f>IF(AG139="","",VLOOKUP(AG139,'シフト記号表（従来型・ユニット型共通）'!$C$6:$L$47,10,FALSE))</f>
        <v/>
      </c>
      <c r="AH140" s="158" t="str">
        <f>IF(AH139="","",VLOOKUP(AH139,'シフト記号表（従来型・ユニット型共通）'!$C$6:$L$47,10,FALSE))</f>
        <v/>
      </c>
      <c r="AI140" s="159" t="str">
        <f>IF(AI139="","",VLOOKUP(AI139,'シフト記号表（従来型・ユニット型共通）'!$C$6:$L$47,10,FALSE))</f>
        <v/>
      </c>
      <c r="AJ140" s="159" t="str">
        <f>IF(AJ139="","",VLOOKUP(AJ139,'シフト記号表（従来型・ユニット型共通）'!$C$6:$L$47,10,FALSE))</f>
        <v/>
      </c>
      <c r="AK140" s="159" t="str">
        <f>IF(AK139="","",VLOOKUP(AK139,'シフト記号表（従来型・ユニット型共通）'!$C$6:$L$47,10,FALSE))</f>
        <v/>
      </c>
      <c r="AL140" s="159" t="str">
        <f>IF(AL139="","",VLOOKUP(AL139,'シフト記号表（従来型・ユニット型共通）'!$C$6:$L$47,10,FALSE))</f>
        <v/>
      </c>
      <c r="AM140" s="159" t="str">
        <f>IF(AM139="","",VLOOKUP(AM139,'シフト記号表（従来型・ユニット型共通）'!$C$6:$L$47,10,FALSE))</f>
        <v/>
      </c>
      <c r="AN140" s="160" t="str">
        <f>IF(AN139="","",VLOOKUP(AN139,'シフト記号表（従来型・ユニット型共通）'!$C$6:$L$47,10,FALSE))</f>
        <v/>
      </c>
      <c r="AO140" s="158" t="str">
        <f>IF(AO139="","",VLOOKUP(AO139,'シフト記号表（従来型・ユニット型共通）'!$C$6:$L$47,10,FALSE))</f>
        <v/>
      </c>
      <c r="AP140" s="159" t="str">
        <f>IF(AP139="","",VLOOKUP(AP139,'シフト記号表（従来型・ユニット型共通）'!$C$6:$L$47,10,FALSE))</f>
        <v/>
      </c>
      <c r="AQ140" s="159" t="str">
        <f>IF(AQ139="","",VLOOKUP(AQ139,'シフト記号表（従来型・ユニット型共通）'!$C$6:$L$47,10,FALSE))</f>
        <v/>
      </c>
      <c r="AR140" s="159" t="str">
        <f>IF(AR139="","",VLOOKUP(AR139,'シフト記号表（従来型・ユニット型共通）'!$C$6:$L$47,10,FALSE))</f>
        <v/>
      </c>
      <c r="AS140" s="159" t="str">
        <f>IF(AS139="","",VLOOKUP(AS139,'シフト記号表（従来型・ユニット型共通）'!$C$6:$L$47,10,FALSE))</f>
        <v/>
      </c>
      <c r="AT140" s="159" t="str">
        <f>IF(AT139="","",VLOOKUP(AT139,'シフト記号表（従来型・ユニット型共通）'!$C$6:$L$47,10,FALSE))</f>
        <v/>
      </c>
      <c r="AU140" s="160" t="str">
        <f>IF(AU139="","",VLOOKUP(AU139,'シフト記号表（従来型・ユニット型共通）'!$C$6:$L$47,10,FALSE))</f>
        <v/>
      </c>
      <c r="AV140" s="158" t="str">
        <f>IF(AV139="","",VLOOKUP(AV139,'シフト記号表（従来型・ユニット型共通）'!$C$6:$L$47,10,FALSE))</f>
        <v/>
      </c>
      <c r="AW140" s="159" t="str">
        <f>IF(AW139="","",VLOOKUP(AW139,'シフト記号表（従来型・ユニット型共通）'!$C$6:$L$47,10,FALSE))</f>
        <v/>
      </c>
      <c r="AX140" s="159" t="str">
        <f>IF(AX139="","",VLOOKUP(AX139,'シフト記号表（従来型・ユニット型共通）'!$C$6:$L$47,10,FALSE))</f>
        <v/>
      </c>
      <c r="AY140" s="159" t="str">
        <f>IF(AY139="","",VLOOKUP(AY139,'シフト記号表（従来型・ユニット型共通）'!$C$6:$L$47,10,FALSE))</f>
        <v/>
      </c>
      <c r="AZ140" s="159" t="str">
        <f>IF(AZ139="","",VLOOKUP(AZ139,'シフト記号表（従来型・ユニット型共通）'!$C$6:$L$47,10,FALSE))</f>
        <v/>
      </c>
      <c r="BA140" s="159" t="str">
        <f>IF(BA139="","",VLOOKUP(BA139,'シフト記号表（従来型・ユニット型共通）'!$C$6:$L$47,10,FALSE))</f>
        <v/>
      </c>
      <c r="BB140" s="160" t="str">
        <f>IF(BB139="","",VLOOKUP(BB139,'シフト記号表（従来型・ユニット型共通）'!$C$6:$L$47,10,FALSE))</f>
        <v/>
      </c>
      <c r="BC140" s="158" t="str">
        <f>IF(BC139="","",VLOOKUP(BC139,'シフト記号表（従来型・ユニット型共通）'!$C$6:$L$47,10,FALSE))</f>
        <v/>
      </c>
      <c r="BD140" s="159" t="str">
        <f>IF(BD139="","",VLOOKUP(BD139,'シフト記号表（従来型・ユニット型共通）'!$C$6:$L$47,10,FALSE))</f>
        <v/>
      </c>
      <c r="BE140" s="159" t="str">
        <f>IF(BE139="","",VLOOKUP(BE139,'シフト記号表（従来型・ユニット型共通）'!$C$6:$L$47,10,FALSE))</f>
        <v/>
      </c>
      <c r="BF140" s="1032">
        <f>IF($BI$3="４週",SUM(AA140:BB140),IF($BI$3="暦月",SUM(AA140:BE140),""))</f>
        <v>0</v>
      </c>
      <c r="BG140" s="1033"/>
      <c r="BH140" s="1034">
        <f>IF($BI$3="４週",BF140/4,IF($BI$3="暦月",(BF140/($BI$8/7)),""))</f>
        <v>0</v>
      </c>
      <c r="BI140" s="1033"/>
      <c r="BJ140" s="1029"/>
      <c r="BK140" s="1030"/>
      <c r="BL140" s="1030"/>
      <c r="BM140" s="1030"/>
      <c r="BN140" s="1031"/>
    </row>
    <row r="141" spans="2:66" ht="20.25" customHeight="1" x14ac:dyDescent="0.15">
      <c r="B141" s="1007">
        <f>B139+1</f>
        <v>63</v>
      </c>
      <c r="C141" s="1009"/>
      <c r="D141" s="1011"/>
      <c r="E141" s="1012"/>
      <c r="F141" s="1013"/>
      <c r="G141" s="1017"/>
      <c r="H141" s="1018"/>
      <c r="I141" s="153"/>
      <c r="J141" s="154"/>
      <c r="K141" s="153"/>
      <c r="L141" s="154"/>
      <c r="M141" s="1021"/>
      <c r="N141" s="1022"/>
      <c r="O141" s="1025"/>
      <c r="P141" s="1026"/>
      <c r="Q141" s="1026"/>
      <c r="R141" s="1018"/>
      <c r="S141" s="986"/>
      <c r="T141" s="987"/>
      <c r="U141" s="987"/>
      <c r="V141" s="987"/>
      <c r="W141" s="988"/>
      <c r="X141" s="173" t="s">
        <v>192</v>
      </c>
      <c r="Z141" s="174"/>
      <c r="AA141" s="166"/>
      <c r="AB141" s="167"/>
      <c r="AC141" s="167"/>
      <c r="AD141" s="167"/>
      <c r="AE141" s="167"/>
      <c r="AF141" s="167"/>
      <c r="AG141" s="168"/>
      <c r="AH141" s="166"/>
      <c r="AI141" s="167"/>
      <c r="AJ141" s="167"/>
      <c r="AK141" s="167"/>
      <c r="AL141" s="167"/>
      <c r="AM141" s="167"/>
      <c r="AN141" s="168"/>
      <c r="AO141" s="166"/>
      <c r="AP141" s="167"/>
      <c r="AQ141" s="167"/>
      <c r="AR141" s="167"/>
      <c r="AS141" s="167"/>
      <c r="AT141" s="167"/>
      <c r="AU141" s="168"/>
      <c r="AV141" s="166"/>
      <c r="AW141" s="167"/>
      <c r="AX141" s="167"/>
      <c r="AY141" s="167"/>
      <c r="AZ141" s="167"/>
      <c r="BA141" s="167"/>
      <c r="BB141" s="168"/>
      <c r="BC141" s="166"/>
      <c r="BD141" s="167"/>
      <c r="BE141" s="169"/>
      <c r="BF141" s="992"/>
      <c r="BG141" s="993"/>
      <c r="BH141" s="994"/>
      <c r="BI141" s="995"/>
      <c r="BJ141" s="996"/>
      <c r="BK141" s="997"/>
      <c r="BL141" s="997"/>
      <c r="BM141" s="997"/>
      <c r="BN141" s="998"/>
    </row>
    <row r="142" spans="2:66" ht="20.25" customHeight="1" x14ac:dyDescent="0.15">
      <c r="B142" s="1035"/>
      <c r="C142" s="1036"/>
      <c r="D142" s="1037"/>
      <c r="E142" s="1012"/>
      <c r="F142" s="1013"/>
      <c r="G142" s="1038"/>
      <c r="H142" s="1039"/>
      <c r="I142" s="175"/>
      <c r="J142" s="176">
        <f>G141</f>
        <v>0</v>
      </c>
      <c r="K142" s="175"/>
      <c r="L142" s="176">
        <f>M141</f>
        <v>0</v>
      </c>
      <c r="M142" s="1040"/>
      <c r="N142" s="1041"/>
      <c r="O142" s="1042"/>
      <c r="P142" s="1043"/>
      <c r="Q142" s="1043"/>
      <c r="R142" s="1039"/>
      <c r="S142" s="986"/>
      <c r="T142" s="987"/>
      <c r="U142" s="987"/>
      <c r="V142" s="987"/>
      <c r="W142" s="988"/>
      <c r="X142" s="170" t="s">
        <v>195</v>
      </c>
      <c r="Y142" s="171"/>
      <c r="Z142" s="172"/>
      <c r="AA142" s="158" t="str">
        <f>IF(AA141="","",VLOOKUP(AA141,'シフト記号表（従来型・ユニット型共通）'!$C$6:$L$47,10,FALSE))</f>
        <v/>
      </c>
      <c r="AB142" s="159" t="str">
        <f>IF(AB141="","",VLOOKUP(AB141,'シフト記号表（従来型・ユニット型共通）'!$C$6:$L$47,10,FALSE))</f>
        <v/>
      </c>
      <c r="AC142" s="159" t="str">
        <f>IF(AC141="","",VLOOKUP(AC141,'シフト記号表（従来型・ユニット型共通）'!$C$6:$L$47,10,FALSE))</f>
        <v/>
      </c>
      <c r="AD142" s="159" t="str">
        <f>IF(AD141="","",VLOOKUP(AD141,'シフト記号表（従来型・ユニット型共通）'!$C$6:$L$47,10,FALSE))</f>
        <v/>
      </c>
      <c r="AE142" s="159" t="str">
        <f>IF(AE141="","",VLOOKUP(AE141,'シフト記号表（従来型・ユニット型共通）'!$C$6:$L$47,10,FALSE))</f>
        <v/>
      </c>
      <c r="AF142" s="159" t="str">
        <f>IF(AF141="","",VLOOKUP(AF141,'シフト記号表（従来型・ユニット型共通）'!$C$6:$L$47,10,FALSE))</f>
        <v/>
      </c>
      <c r="AG142" s="160" t="str">
        <f>IF(AG141="","",VLOOKUP(AG141,'シフト記号表（従来型・ユニット型共通）'!$C$6:$L$47,10,FALSE))</f>
        <v/>
      </c>
      <c r="AH142" s="158" t="str">
        <f>IF(AH141="","",VLOOKUP(AH141,'シフト記号表（従来型・ユニット型共通）'!$C$6:$L$47,10,FALSE))</f>
        <v/>
      </c>
      <c r="AI142" s="159" t="str">
        <f>IF(AI141="","",VLOOKUP(AI141,'シフト記号表（従来型・ユニット型共通）'!$C$6:$L$47,10,FALSE))</f>
        <v/>
      </c>
      <c r="AJ142" s="159" t="str">
        <f>IF(AJ141="","",VLOOKUP(AJ141,'シフト記号表（従来型・ユニット型共通）'!$C$6:$L$47,10,FALSE))</f>
        <v/>
      </c>
      <c r="AK142" s="159" t="str">
        <f>IF(AK141="","",VLOOKUP(AK141,'シフト記号表（従来型・ユニット型共通）'!$C$6:$L$47,10,FALSE))</f>
        <v/>
      </c>
      <c r="AL142" s="159" t="str">
        <f>IF(AL141="","",VLOOKUP(AL141,'シフト記号表（従来型・ユニット型共通）'!$C$6:$L$47,10,FALSE))</f>
        <v/>
      </c>
      <c r="AM142" s="159" t="str">
        <f>IF(AM141="","",VLOOKUP(AM141,'シフト記号表（従来型・ユニット型共通）'!$C$6:$L$47,10,FALSE))</f>
        <v/>
      </c>
      <c r="AN142" s="160" t="str">
        <f>IF(AN141="","",VLOOKUP(AN141,'シフト記号表（従来型・ユニット型共通）'!$C$6:$L$47,10,FALSE))</f>
        <v/>
      </c>
      <c r="AO142" s="158" t="str">
        <f>IF(AO141="","",VLOOKUP(AO141,'シフト記号表（従来型・ユニット型共通）'!$C$6:$L$47,10,FALSE))</f>
        <v/>
      </c>
      <c r="AP142" s="159" t="str">
        <f>IF(AP141="","",VLOOKUP(AP141,'シフト記号表（従来型・ユニット型共通）'!$C$6:$L$47,10,FALSE))</f>
        <v/>
      </c>
      <c r="AQ142" s="159" t="str">
        <f>IF(AQ141="","",VLOOKUP(AQ141,'シフト記号表（従来型・ユニット型共通）'!$C$6:$L$47,10,FALSE))</f>
        <v/>
      </c>
      <c r="AR142" s="159" t="str">
        <f>IF(AR141="","",VLOOKUP(AR141,'シフト記号表（従来型・ユニット型共通）'!$C$6:$L$47,10,FALSE))</f>
        <v/>
      </c>
      <c r="AS142" s="159" t="str">
        <f>IF(AS141="","",VLOOKUP(AS141,'シフト記号表（従来型・ユニット型共通）'!$C$6:$L$47,10,FALSE))</f>
        <v/>
      </c>
      <c r="AT142" s="159" t="str">
        <f>IF(AT141="","",VLOOKUP(AT141,'シフト記号表（従来型・ユニット型共通）'!$C$6:$L$47,10,FALSE))</f>
        <v/>
      </c>
      <c r="AU142" s="160" t="str">
        <f>IF(AU141="","",VLOOKUP(AU141,'シフト記号表（従来型・ユニット型共通）'!$C$6:$L$47,10,FALSE))</f>
        <v/>
      </c>
      <c r="AV142" s="158" t="str">
        <f>IF(AV141="","",VLOOKUP(AV141,'シフト記号表（従来型・ユニット型共通）'!$C$6:$L$47,10,FALSE))</f>
        <v/>
      </c>
      <c r="AW142" s="159" t="str">
        <f>IF(AW141="","",VLOOKUP(AW141,'シフト記号表（従来型・ユニット型共通）'!$C$6:$L$47,10,FALSE))</f>
        <v/>
      </c>
      <c r="AX142" s="159" t="str">
        <f>IF(AX141="","",VLOOKUP(AX141,'シフト記号表（従来型・ユニット型共通）'!$C$6:$L$47,10,FALSE))</f>
        <v/>
      </c>
      <c r="AY142" s="159" t="str">
        <f>IF(AY141="","",VLOOKUP(AY141,'シフト記号表（従来型・ユニット型共通）'!$C$6:$L$47,10,FALSE))</f>
        <v/>
      </c>
      <c r="AZ142" s="159" t="str">
        <f>IF(AZ141="","",VLOOKUP(AZ141,'シフト記号表（従来型・ユニット型共通）'!$C$6:$L$47,10,FALSE))</f>
        <v/>
      </c>
      <c r="BA142" s="159" t="str">
        <f>IF(BA141="","",VLOOKUP(BA141,'シフト記号表（従来型・ユニット型共通）'!$C$6:$L$47,10,FALSE))</f>
        <v/>
      </c>
      <c r="BB142" s="160" t="str">
        <f>IF(BB141="","",VLOOKUP(BB141,'シフト記号表（従来型・ユニット型共通）'!$C$6:$L$47,10,FALSE))</f>
        <v/>
      </c>
      <c r="BC142" s="158" t="str">
        <f>IF(BC141="","",VLOOKUP(BC141,'シフト記号表（従来型・ユニット型共通）'!$C$6:$L$47,10,FALSE))</f>
        <v/>
      </c>
      <c r="BD142" s="159" t="str">
        <f>IF(BD141="","",VLOOKUP(BD141,'シフト記号表（従来型・ユニット型共通）'!$C$6:$L$47,10,FALSE))</f>
        <v/>
      </c>
      <c r="BE142" s="159" t="str">
        <f>IF(BE141="","",VLOOKUP(BE141,'シフト記号表（従来型・ユニット型共通）'!$C$6:$L$47,10,FALSE))</f>
        <v/>
      </c>
      <c r="BF142" s="1032">
        <f>IF($BI$3="４週",SUM(AA142:BB142),IF($BI$3="暦月",SUM(AA142:BE142),""))</f>
        <v>0</v>
      </c>
      <c r="BG142" s="1033"/>
      <c r="BH142" s="1034">
        <f>IF($BI$3="４週",BF142/4,IF($BI$3="暦月",(BF142/($BI$8/7)),""))</f>
        <v>0</v>
      </c>
      <c r="BI142" s="1033"/>
      <c r="BJ142" s="1029"/>
      <c r="BK142" s="1030"/>
      <c r="BL142" s="1030"/>
      <c r="BM142" s="1030"/>
      <c r="BN142" s="1031"/>
    </row>
    <row r="143" spans="2:66" ht="20.25" customHeight="1" x14ac:dyDescent="0.15">
      <c r="B143" s="1007">
        <f>B141+1</f>
        <v>64</v>
      </c>
      <c r="C143" s="1009"/>
      <c r="D143" s="1011"/>
      <c r="E143" s="1012"/>
      <c r="F143" s="1013"/>
      <c r="G143" s="1017"/>
      <c r="H143" s="1018"/>
      <c r="I143" s="153"/>
      <c r="J143" s="154"/>
      <c r="K143" s="153"/>
      <c r="L143" s="154"/>
      <c r="M143" s="1021"/>
      <c r="N143" s="1022"/>
      <c r="O143" s="1025"/>
      <c r="P143" s="1026"/>
      <c r="Q143" s="1026"/>
      <c r="R143" s="1018"/>
      <c r="S143" s="986"/>
      <c r="T143" s="987"/>
      <c r="U143" s="987"/>
      <c r="V143" s="987"/>
      <c r="W143" s="988"/>
      <c r="X143" s="173" t="s">
        <v>192</v>
      </c>
      <c r="Z143" s="174"/>
      <c r="AA143" s="166"/>
      <c r="AB143" s="167"/>
      <c r="AC143" s="167"/>
      <c r="AD143" s="167"/>
      <c r="AE143" s="167"/>
      <c r="AF143" s="167"/>
      <c r="AG143" s="168"/>
      <c r="AH143" s="166"/>
      <c r="AI143" s="167"/>
      <c r="AJ143" s="167"/>
      <c r="AK143" s="167"/>
      <c r="AL143" s="167"/>
      <c r="AM143" s="167"/>
      <c r="AN143" s="168"/>
      <c r="AO143" s="166"/>
      <c r="AP143" s="167"/>
      <c r="AQ143" s="167"/>
      <c r="AR143" s="167"/>
      <c r="AS143" s="167"/>
      <c r="AT143" s="167"/>
      <c r="AU143" s="168"/>
      <c r="AV143" s="166"/>
      <c r="AW143" s="167"/>
      <c r="AX143" s="167"/>
      <c r="AY143" s="167"/>
      <c r="AZ143" s="167"/>
      <c r="BA143" s="167"/>
      <c r="BB143" s="168"/>
      <c r="BC143" s="166"/>
      <c r="BD143" s="167"/>
      <c r="BE143" s="169"/>
      <c r="BF143" s="992"/>
      <c r="BG143" s="993"/>
      <c r="BH143" s="994"/>
      <c r="BI143" s="995"/>
      <c r="BJ143" s="996"/>
      <c r="BK143" s="997"/>
      <c r="BL143" s="997"/>
      <c r="BM143" s="997"/>
      <c r="BN143" s="998"/>
    </row>
    <row r="144" spans="2:66" ht="20.25" customHeight="1" x14ac:dyDescent="0.15">
      <c r="B144" s="1035"/>
      <c r="C144" s="1036"/>
      <c r="D144" s="1037"/>
      <c r="E144" s="1012"/>
      <c r="F144" s="1013"/>
      <c r="G144" s="1038"/>
      <c r="H144" s="1039"/>
      <c r="I144" s="175"/>
      <c r="J144" s="176">
        <f>G143</f>
        <v>0</v>
      </c>
      <c r="K144" s="175"/>
      <c r="L144" s="176">
        <f>M143</f>
        <v>0</v>
      </c>
      <c r="M144" s="1040"/>
      <c r="N144" s="1041"/>
      <c r="O144" s="1042"/>
      <c r="P144" s="1043"/>
      <c r="Q144" s="1043"/>
      <c r="R144" s="1039"/>
      <c r="S144" s="986"/>
      <c r="T144" s="987"/>
      <c r="U144" s="987"/>
      <c r="V144" s="987"/>
      <c r="W144" s="988"/>
      <c r="X144" s="170" t="s">
        <v>195</v>
      </c>
      <c r="Y144" s="171"/>
      <c r="Z144" s="172"/>
      <c r="AA144" s="158" t="str">
        <f>IF(AA143="","",VLOOKUP(AA143,'シフト記号表（従来型・ユニット型共通）'!$C$6:$L$47,10,FALSE))</f>
        <v/>
      </c>
      <c r="AB144" s="159" t="str">
        <f>IF(AB143="","",VLOOKUP(AB143,'シフト記号表（従来型・ユニット型共通）'!$C$6:$L$47,10,FALSE))</f>
        <v/>
      </c>
      <c r="AC144" s="159" t="str">
        <f>IF(AC143="","",VLOOKUP(AC143,'シフト記号表（従来型・ユニット型共通）'!$C$6:$L$47,10,FALSE))</f>
        <v/>
      </c>
      <c r="AD144" s="159" t="str">
        <f>IF(AD143="","",VLOOKUP(AD143,'シフト記号表（従来型・ユニット型共通）'!$C$6:$L$47,10,FALSE))</f>
        <v/>
      </c>
      <c r="AE144" s="159" t="str">
        <f>IF(AE143="","",VLOOKUP(AE143,'シフト記号表（従来型・ユニット型共通）'!$C$6:$L$47,10,FALSE))</f>
        <v/>
      </c>
      <c r="AF144" s="159" t="str">
        <f>IF(AF143="","",VLOOKUP(AF143,'シフト記号表（従来型・ユニット型共通）'!$C$6:$L$47,10,FALSE))</f>
        <v/>
      </c>
      <c r="AG144" s="160" t="str">
        <f>IF(AG143="","",VLOOKUP(AG143,'シフト記号表（従来型・ユニット型共通）'!$C$6:$L$47,10,FALSE))</f>
        <v/>
      </c>
      <c r="AH144" s="158" t="str">
        <f>IF(AH143="","",VLOOKUP(AH143,'シフト記号表（従来型・ユニット型共通）'!$C$6:$L$47,10,FALSE))</f>
        <v/>
      </c>
      <c r="AI144" s="159" t="str">
        <f>IF(AI143="","",VLOOKUP(AI143,'シフト記号表（従来型・ユニット型共通）'!$C$6:$L$47,10,FALSE))</f>
        <v/>
      </c>
      <c r="AJ144" s="159" t="str">
        <f>IF(AJ143="","",VLOOKUP(AJ143,'シフト記号表（従来型・ユニット型共通）'!$C$6:$L$47,10,FALSE))</f>
        <v/>
      </c>
      <c r="AK144" s="159" t="str">
        <f>IF(AK143="","",VLOOKUP(AK143,'シフト記号表（従来型・ユニット型共通）'!$C$6:$L$47,10,FALSE))</f>
        <v/>
      </c>
      <c r="AL144" s="159" t="str">
        <f>IF(AL143="","",VLOOKUP(AL143,'シフト記号表（従来型・ユニット型共通）'!$C$6:$L$47,10,FALSE))</f>
        <v/>
      </c>
      <c r="AM144" s="159" t="str">
        <f>IF(AM143="","",VLOOKUP(AM143,'シフト記号表（従来型・ユニット型共通）'!$C$6:$L$47,10,FALSE))</f>
        <v/>
      </c>
      <c r="AN144" s="160" t="str">
        <f>IF(AN143="","",VLOOKUP(AN143,'シフト記号表（従来型・ユニット型共通）'!$C$6:$L$47,10,FALSE))</f>
        <v/>
      </c>
      <c r="AO144" s="158" t="str">
        <f>IF(AO143="","",VLOOKUP(AO143,'シフト記号表（従来型・ユニット型共通）'!$C$6:$L$47,10,FALSE))</f>
        <v/>
      </c>
      <c r="AP144" s="159" t="str">
        <f>IF(AP143="","",VLOOKUP(AP143,'シフト記号表（従来型・ユニット型共通）'!$C$6:$L$47,10,FALSE))</f>
        <v/>
      </c>
      <c r="AQ144" s="159" t="str">
        <f>IF(AQ143="","",VLOOKUP(AQ143,'シフト記号表（従来型・ユニット型共通）'!$C$6:$L$47,10,FALSE))</f>
        <v/>
      </c>
      <c r="AR144" s="159" t="str">
        <f>IF(AR143="","",VLOOKUP(AR143,'シフト記号表（従来型・ユニット型共通）'!$C$6:$L$47,10,FALSE))</f>
        <v/>
      </c>
      <c r="AS144" s="159" t="str">
        <f>IF(AS143="","",VLOOKUP(AS143,'シフト記号表（従来型・ユニット型共通）'!$C$6:$L$47,10,FALSE))</f>
        <v/>
      </c>
      <c r="AT144" s="159" t="str">
        <f>IF(AT143="","",VLOOKUP(AT143,'シフト記号表（従来型・ユニット型共通）'!$C$6:$L$47,10,FALSE))</f>
        <v/>
      </c>
      <c r="AU144" s="160" t="str">
        <f>IF(AU143="","",VLOOKUP(AU143,'シフト記号表（従来型・ユニット型共通）'!$C$6:$L$47,10,FALSE))</f>
        <v/>
      </c>
      <c r="AV144" s="158" t="str">
        <f>IF(AV143="","",VLOOKUP(AV143,'シフト記号表（従来型・ユニット型共通）'!$C$6:$L$47,10,FALSE))</f>
        <v/>
      </c>
      <c r="AW144" s="159" t="str">
        <f>IF(AW143="","",VLOOKUP(AW143,'シフト記号表（従来型・ユニット型共通）'!$C$6:$L$47,10,FALSE))</f>
        <v/>
      </c>
      <c r="AX144" s="159" t="str">
        <f>IF(AX143="","",VLOOKUP(AX143,'シフト記号表（従来型・ユニット型共通）'!$C$6:$L$47,10,FALSE))</f>
        <v/>
      </c>
      <c r="AY144" s="159" t="str">
        <f>IF(AY143="","",VLOOKUP(AY143,'シフト記号表（従来型・ユニット型共通）'!$C$6:$L$47,10,FALSE))</f>
        <v/>
      </c>
      <c r="AZ144" s="159" t="str">
        <f>IF(AZ143="","",VLOOKUP(AZ143,'シフト記号表（従来型・ユニット型共通）'!$C$6:$L$47,10,FALSE))</f>
        <v/>
      </c>
      <c r="BA144" s="159" t="str">
        <f>IF(BA143="","",VLOOKUP(BA143,'シフト記号表（従来型・ユニット型共通）'!$C$6:$L$47,10,FALSE))</f>
        <v/>
      </c>
      <c r="BB144" s="160" t="str">
        <f>IF(BB143="","",VLOOKUP(BB143,'シフト記号表（従来型・ユニット型共通）'!$C$6:$L$47,10,FALSE))</f>
        <v/>
      </c>
      <c r="BC144" s="158" t="str">
        <f>IF(BC143="","",VLOOKUP(BC143,'シフト記号表（従来型・ユニット型共通）'!$C$6:$L$47,10,FALSE))</f>
        <v/>
      </c>
      <c r="BD144" s="159" t="str">
        <f>IF(BD143="","",VLOOKUP(BD143,'シフト記号表（従来型・ユニット型共通）'!$C$6:$L$47,10,FALSE))</f>
        <v/>
      </c>
      <c r="BE144" s="159" t="str">
        <f>IF(BE143="","",VLOOKUP(BE143,'シフト記号表（従来型・ユニット型共通）'!$C$6:$L$47,10,FALSE))</f>
        <v/>
      </c>
      <c r="BF144" s="1032">
        <f>IF($BI$3="４週",SUM(AA144:BB144),IF($BI$3="暦月",SUM(AA144:BE144),""))</f>
        <v>0</v>
      </c>
      <c r="BG144" s="1033"/>
      <c r="BH144" s="1034">
        <f>IF($BI$3="４週",BF144/4,IF($BI$3="暦月",(BF144/($BI$8/7)),""))</f>
        <v>0</v>
      </c>
      <c r="BI144" s="1033"/>
      <c r="BJ144" s="1029"/>
      <c r="BK144" s="1030"/>
      <c r="BL144" s="1030"/>
      <c r="BM144" s="1030"/>
      <c r="BN144" s="1031"/>
    </row>
    <row r="145" spans="2:66" ht="20.25" customHeight="1" x14ac:dyDescent="0.15">
      <c r="B145" s="1007">
        <f>B143+1</f>
        <v>65</v>
      </c>
      <c r="C145" s="1009"/>
      <c r="D145" s="1011"/>
      <c r="E145" s="1012"/>
      <c r="F145" s="1013"/>
      <c r="G145" s="1017"/>
      <c r="H145" s="1018"/>
      <c r="I145" s="153"/>
      <c r="J145" s="154"/>
      <c r="K145" s="153"/>
      <c r="L145" s="154"/>
      <c r="M145" s="1021"/>
      <c r="N145" s="1022"/>
      <c r="O145" s="1025"/>
      <c r="P145" s="1026"/>
      <c r="Q145" s="1026"/>
      <c r="R145" s="1018"/>
      <c r="S145" s="986"/>
      <c r="T145" s="987"/>
      <c r="U145" s="987"/>
      <c r="V145" s="987"/>
      <c r="W145" s="988"/>
      <c r="X145" s="173" t="s">
        <v>192</v>
      </c>
      <c r="Z145" s="174"/>
      <c r="AA145" s="166"/>
      <c r="AB145" s="167"/>
      <c r="AC145" s="167"/>
      <c r="AD145" s="167"/>
      <c r="AE145" s="167"/>
      <c r="AF145" s="167"/>
      <c r="AG145" s="168"/>
      <c r="AH145" s="166"/>
      <c r="AI145" s="167"/>
      <c r="AJ145" s="167"/>
      <c r="AK145" s="167"/>
      <c r="AL145" s="167"/>
      <c r="AM145" s="167"/>
      <c r="AN145" s="168"/>
      <c r="AO145" s="166"/>
      <c r="AP145" s="167"/>
      <c r="AQ145" s="167"/>
      <c r="AR145" s="167"/>
      <c r="AS145" s="167"/>
      <c r="AT145" s="167"/>
      <c r="AU145" s="168"/>
      <c r="AV145" s="166"/>
      <c r="AW145" s="167"/>
      <c r="AX145" s="167"/>
      <c r="AY145" s="167"/>
      <c r="AZ145" s="167"/>
      <c r="BA145" s="167"/>
      <c r="BB145" s="168"/>
      <c r="BC145" s="166"/>
      <c r="BD145" s="167"/>
      <c r="BE145" s="169"/>
      <c r="BF145" s="992"/>
      <c r="BG145" s="993"/>
      <c r="BH145" s="994"/>
      <c r="BI145" s="995"/>
      <c r="BJ145" s="996"/>
      <c r="BK145" s="997"/>
      <c r="BL145" s="997"/>
      <c r="BM145" s="997"/>
      <c r="BN145" s="998"/>
    </row>
    <row r="146" spans="2:66" ht="20.25" customHeight="1" x14ac:dyDescent="0.15">
      <c r="B146" s="1035"/>
      <c r="C146" s="1036"/>
      <c r="D146" s="1037"/>
      <c r="E146" s="1012"/>
      <c r="F146" s="1013"/>
      <c r="G146" s="1038"/>
      <c r="H146" s="1039"/>
      <c r="I146" s="175"/>
      <c r="J146" s="176">
        <f>G145</f>
        <v>0</v>
      </c>
      <c r="K146" s="175"/>
      <c r="L146" s="176">
        <f>M145</f>
        <v>0</v>
      </c>
      <c r="M146" s="1040"/>
      <c r="N146" s="1041"/>
      <c r="O146" s="1042"/>
      <c r="P146" s="1043"/>
      <c r="Q146" s="1043"/>
      <c r="R146" s="1039"/>
      <c r="S146" s="986"/>
      <c r="T146" s="987"/>
      <c r="U146" s="987"/>
      <c r="V146" s="987"/>
      <c r="W146" s="988"/>
      <c r="X146" s="170" t="s">
        <v>195</v>
      </c>
      <c r="Y146" s="171"/>
      <c r="Z146" s="172"/>
      <c r="AA146" s="158" t="str">
        <f>IF(AA145="","",VLOOKUP(AA145,'シフト記号表（従来型・ユニット型共通）'!$C$6:$L$47,10,FALSE))</f>
        <v/>
      </c>
      <c r="AB146" s="159" t="str">
        <f>IF(AB145="","",VLOOKUP(AB145,'シフト記号表（従来型・ユニット型共通）'!$C$6:$L$47,10,FALSE))</f>
        <v/>
      </c>
      <c r="AC146" s="159" t="str">
        <f>IF(AC145="","",VLOOKUP(AC145,'シフト記号表（従来型・ユニット型共通）'!$C$6:$L$47,10,FALSE))</f>
        <v/>
      </c>
      <c r="AD146" s="159" t="str">
        <f>IF(AD145="","",VLOOKUP(AD145,'シフト記号表（従来型・ユニット型共通）'!$C$6:$L$47,10,FALSE))</f>
        <v/>
      </c>
      <c r="AE146" s="159" t="str">
        <f>IF(AE145="","",VLOOKUP(AE145,'シフト記号表（従来型・ユニット型共通）'!$C$6:$L$47,10,FALSE))</f>
        <v/>
      </c>
      <c r="AF146" s="159" t="str">
        <f>IF(AF145="","",VLOOKUP(AF145,'シフト記号表（従来型・ユニット型共通）'!$C$6:$L$47,10,FALSE))</f>
        <v/>
      </c>
      <c r="AG146" s="160" t="str">
        <f>IF(AG145="","",VLOOKUP(AG145,'シフト記号表（従来型・ユニット型共通）'!$C$6:$L$47,10,FALSE))</f>
        <v/>
      </c>
      <c r="AH146" s="158" t="str">
        <f>IF(AH145="","",VLOOKUP(AH145,'シフト記号表（従来型・ユニット型共通）'!$C$6:$L$47,10,FALSE))</f>
        <v/>
      </c>
      <c r="AI146" s="159" t="str">
        <f>IF(AI145="","",VLOOKUP(AI145,'シフト記号表（従来型・ユニット型共通）'!$C$6:$L$47,10,FALSE))</f>
        <v/>
      </c>
      <c r="AJ146" s="159" t="str">
        <f>IF(AJ145="","",VLOOKUP(AJ145,'シフト記号表（従来型・ユニット型共通）'!$C$6:$L$47,10,FALSE))</f>
        <v/>
      </c>
      <c r="AK146" s="159" t="str">
        <f>IF(AK145="","",VLOOKUP(AK145,'シフト記号表（従来型・ユニット型共通）'!$C$6:$L$47,10,FALSE))</f>
        <v/>
      </c>
      <c r="AL146" s="159" t="str">
        <f>IF(AL145="","",VLOOKUP(AL145,'シフト記号表（従来型・ユニット型共通）'!$C$6:$L$47,10,FALSE))</f>
        <v/>
      </c>
      <c r="AM146" s="159" t="str">
        <f>IF(AM145="","",VLOOKUP(AM145,'シフト記号表（従来型・ユニット型共通）'!$C$6:$L$47,10,FALSE))</f>
        <v/>
      </c>
      <c r="AN146" s="160" t="str">
        <f>IF(AN145="","",VLOOKUP(AN145,'シフト記号表（従来型・ユニット型共通）'!$C$6:$L$47,10,FALSE))</f>
        <v/>
      </c>
      <c r="AO146" s="158" t="str">
        <f>IF(AO145="","",VLOOKUP(AO145,'シフト記号表（従来型・ユニット型共通）'!$C$6:$L$47,10,FALSE))</f>
        <v/>
      </c>
      <c r="AP146" s="159" t="str">
        <f>IF(AP145="","",VLOOKUP(AP145,'シフト記号表（従来型・ユニット型共通）'!$C$6:$L$47,10,FALSE))</f>
        <v/>
      </c>
      <c r="AQ146" s="159" t="str">
        <f>IF(AQ145="","",VLOOKUP(AQ145,'シフト記号表（従来型・ユニット型共通）'!$C$6:$L$47,10,FALSE))</f>
        <v/>
      </c>
      <c r="AR146" s="159" t="str">
        <f>IF(AR145="","",VLOOKUP(AR145,'シフト記号表（従来型・ユニット型共通）'!$C$6:$L$47,10,FALSE))</f>
        <v/>
      </c>
      <c r="AS146" s="159" t="str">
        <f>IF(AS145="","",VLOOKUP(AS145,'シフト記号表（従来型・ユニット型共通）'!$C$6:$L$47,10,FALSE))</f>
        <v/>
      </c>
      <c r="AT146" s="159" t="str">
        <f>IF(AT145="","",VLOOKUP(AT145,'シフト記号表（従来型・ユニット型共通）'!$C$6:$L$47,10,FALSE))</f>
        <v/>
      </c>
      <c r="AU146" s="160" t="str">
        <f>IF(AU145="","",VLOOKUP(AU145,'シフト記号表（従来型・ユニット型共通）'!$C$6:$L$47,10,FALSE))</f>
        <v/>
      </c>
      <c r="AV146" s="158" t="str">
        <f>IF(AV145="","",VLOOKUP(AV145,'シフト記号表（従来型・ユニット型共通）'!$C$6:$L$47,10,FALSE))</f>
        <v/>
      </c>
      <c r="AW146" s="159" t="str">
        <f>IF(AW145="","",VLOOKUP(AW145,'シフト記号表（従来型・ユニット型共通）'!$C$6:$L$47,10,FALSE))</f>
        <v/>
      </c>
      <c r="AX146" s="159" t="str">
        <f>IF(AX145="","",VLOOKUP(AX145,'シフト記号表（従来型・ユニット型共通）'!$C$6:$L$47,10,FALSE))</f>
        <v/>
      </c>
      <c r="AY146" s="159" t="str">
        <f>IF(AY145="","",VLOOKUP(AY145,'シフト記号表（従来型・ユニット型共通）'!$C$6:$L$47,10,FALSE))</f>
        <v/>
      </c>
      <c r="AZ146" s="159" t="str">
        <f>IF(AZ145="","",VLOOKUP(AZ145,'シフト記号表（従来型・ユニット型共通）'!$C$6:$L$47,10,FALSE))</f>
        <v/>
      </c>
      <c r="BA146" s="159" t="str">
        <f>IF(BA145="","",VLOOKUP(BA145,'シフト記号表（従来型・ユニット型共通）'!$C$6:$L$47,10,FALSE))</f>
        <v/>
      </c>
      <c r="BB146" s="160" t="str">
        <f>IF(BB145="","",VLOOKUP(BB145,'シフト記号表（従来型・ユニット型共通）'!$C$6:$L$47,10,FALSE))</f>
        <v/>
      </c>
      <c r="BC146" s="158" t="str">
        <f>IF(BC145="","",VLOOKUP(BC145,'シフト記号表（従来型・ユニット型共通）'!$C$6:$L$47,10,FALSE))</f>
        <v/>
      </c>
      <c r="BD146" s="159" t="str">
        <f>IF(BD145="","",VLOOKUP(BD145,'シフト記号表（従来型・ユニット型共通）'!$C$6:$L$47,10,FALSE))</f>
        <v/>
      </c>
      <c r="BE146" s="159" t="str">
        <f>IF(BE145="","",VLOOKUP(BE145,'シフト記号表（従来型・ユニット型共通）'!$C$6:$L$47,10,FALSE))</f>
        <v/>
      </c>
      <c r="BF146" s="1032">
        <f>IF($BI$3="４週",SUM(AA146:BB146),IF($BI$3="暦月",SUM(AA146:BE146),""))</f>
        <v>0</v>
      </c>
      <c r="BG146" s="1033"/>
      <c r="BH146" s="1034">
        <f>IF($BI$3="４週",BF146/4,IF($BI$3="暦月",(BF146/($BI$8/7)),""))</f>
        <v>0</v>
      </c>
      <c r="BI146" s="1033"/>
      <c r="BJ146" s="1029"/>
      <c r="BK146" s="1030"/>
      <c r="BL146" s="1030"/>
      <c r="BM146" s="1030"/>
      <c r="BN146" s="1031"/>
    </row>
    <row r="147" spans="2:66" ht="20.25" customHeight="1" x14ac:dyDescent="0.15">
      <c r="B147" s="1007">
        <f>B145+1</f>
        <v>66</v>
      </c>
      <c r="C147" s="1009"/>
      <c r="D147" s="1011"/>
      <c r="E147" s="1012"/>
      <c r="F147" s="1013"/>
      <c r="G147" s="1017"/>
      <c r="H147" s="1018"/>
      <c r="I147" s="153"/>
      <c r="J147" s="154"/>
      <c r="K147" s="153"/>
      <c r="L147" s="154"/>
      <c r="M147" s="1021"/>
      <c r="N147" s="1022"/>
      <c r="O147" s="1025"/>
      <c r="P147" s="1026"/>
      <c r="Q147" s="1026"/>
      <c r="R147" s="1018"/>
      <c r="S147" s="986"/>
      <c r="T147" s="987"/>
      <c r="U147" s="987"/>
      <c r="V147" s="987"/>
      <c r="W147" s="988"/>
      <c r="X147" s="173" t="s">
        <v>192</v>
      </c>
      <c r="Z147" s="174"/>
      <c r="AA147" s="166"/>
      <c r="AB147" s="167"/>
      <c r="AC147" s="167"/>
      <c r="AD147" s="167"/>
      <c r="AE147" s="167"/>
      <c r="AF147" s="167"/>
      <c r="AG147" s="168"/>
      <c r="AH147" s="166"/>
      <c r="AI147" s="167"/>
      <c r="AJ147" s="167"/>
      <c r="AK147" s="167"/>
      <c r="AL147" s="167"/>
      <c r="AM147" s="167"/>
      <c r="AN147" s="168"/>
      <c r="AO147" s="166"/>
      <c r="AP147" s="167"/>
      <c r="AQ147" s="167"/>
      <c r="AR147" s="167"/>
      <c r="AS147" s="167"/>
      <c r="AT147" s="167"/>
      <c r="AU147" s="168"/>
      <c r="AV147" s="166"/>
      <c r="AW147" s="167"/>
      <c r="AX147" s="167"/>
      <c r="AY147" s="167"/>
      <c r="AZ147" s="167"/>
      <c r="BA147" s="167"/>
      <c r="BB147" s="168"/>
      <c r="BC147" s="166"/>
      <c r="BD147" s="167"/>
      <c r="BE147" s="169"/>
      <c r="BF147" s="992"/>
      <c r="BG147" s="993"/>
      <c r="BH147" s="994"/>
      <c r="BI147" s="995"/>
      <c r="BJ147" s="996"/>
      <c r="BK147" s="997"/>
      <c r="BL147" s="997"/>
      <c r="BM147" s="997"/>
      <c r="BN147" s="998"/>
    </row>
    <row r="148" spans="2:66" ht="20.25" customHeight="1" x14ac:dyDescent="0.15">
      <c r="B148" s="1035"/>
      <c r="C148" s="1036"/>
      <c r="D148" s="1037"/>
      <c r="E148" s="1012"/>
      <c r="F148" s="1013"/>
      <c r="G148" s="1038"/>
      <c r="H148" s="1039"/>
      <c r="I148" s="175"/>
      <c r="J148" s="176">
        <f>G147</f>
        <v>0</v>
      </c>
      <c r="K148" s="175"/>
      <c r="L148" s="176">
        <f>M147</f>
        <v>0</v>
      </c>
      <c r="M148" s="1040"/>
      <c r="N148" s="1041"/>
      <c r="O148" s="1042"/>
      <c r="P148" s="1043"/>
      <c r="Q148" s="1043"/>
      <c r="R148" s="1039"/>
      <c r="S148" s="986"/>
      <c r="T148" s="987"/>
      <c r="U148" s="987"/>
      <c r="V148" s="987"/>
      <c r="W148" s="988"/>
      <c r="X148" s="170" t="s">
        <v>195</v>
      </c>
      <c r="Y148" s="171"/>
      <c r="Z148" s="172"/>
      <c r="AA148" s="158" t="str">
        <f>IF(AA147="","",VLOOKUP(AA147,'シフト記号表（従来型・ユニット型共通）'!$C$6:$L$47,10,FALSE))</f>
        <v/>
      </c>
      <c r="AB148" s="159" t="str">
        <f>IF(AB147="","",VLOOKUP(AB147,'シフト記号表（従来型・ユニット型共通）'!$C$6:$L$47,10,FALSE))</f>
        <v/>
      </c>
      <c r="AC148" s="159" t="str">
        <f>IF(AC147="","",VLOOKUP(AC147,'シフト記号表（従来型・ユニット型共通）'!$C$6:$L$47,10,FALSE))</f>
        <v/>
      </c>
      <c r="AD148" s="159" t="str">
        <f>IF(AD147="","",VLOOKUP(AD147,'シフト記号表（従来型・ユニット型共通）'!$C$6:$L$47,10,FALSE))</f>
        <v/>
      </c>
      <c r="AE148" s="159" t="str">
        <f>IF(AE147="","",VLOOKUP(AE147,'シフト記号表（従来型・ユニット型共通）'!$C$6:$L$47,10,FALSE))</f>
        <v/>
      </c>
      <c r="AF148" s="159" t="str">
        <f>IF(AF147="","",VLOOKUP(AF147,'シフト記号表（従来型・ユニット型共通）'!$C$6:$L$47,10,FALSE))</f>
        <v/>
      </c>
      <c r="AG148" s="160" t="str">
        <f>IF(AG147="","",VLOOKUP(AG147,'シフト記号表（従来型・ユニット型共通）'!$C$6:$L$47,10,FALSE))</f>
        <v/>
      </c>
      <c r="AH148" s="158" t="str">
        <f>IF(AH147="","",VLOOKUP(AH147,'シフト記号表（従来型・ユニット型共通）'!$C$6:$L$47,10,FALSE))</f>
        <v/>
      </c>
      <c r="AI148" s="159" t="str">
        <f>IF(AI147="","",VLOOKUP(AI147,'シフト記号表（従来型・ユニット型共通）'!$C$6:$L$47,10,FALSE))</f>
        <v/>
      </c>
      <c r="AJ148" s="159" t="str">
        <f>IF(AJ147="","",VLOOKUP(AJ147,'シフト記号表（従来型・ユニット型共通）'!$C$6:$L$47,10,FALSE))</f>
        <v/>
      </c>
      <c r="AK148" s="159" t="str">
        <f>IF(AK147="","",VLOOKUP(AK147,'シフト記号表（従来型・ユニット型共通）'!$C$6:$L$47,10,FALSE))</f>
        <v/>
      </c>
      <c r="AL148" s="159" t="str">
        <f>IF(AL147="","",VLOOKUP(AL147,'シフト記号表（従来型・ユニット型共通）'!$C$6:$L$47,10,FALSE))</f>
        <v/>
      </c>
      <c r="AM148" s="159" t="str">
        <f>IF(AM147="","",VLOOKUP(AM147,'シフト記号表（従来型・ユニット型共通）'!$C$6:$L$47,10,FALSE))</f>
        <v/>
      </c>
      <c r="AN148" s="160" t="str">
        <f>IF(AN147="","",VLOOKUP(AN147,'シフト記号表（従来型・ユニット型共通）'!$C$6:$L$47,10,FALSE))</f>
        <v/>
      </c>
      <c r="AO148" s="158" t="str">
        <f>IF(AO147="","",VLOOKUP(AO147,'シフト記号表（従来型・ユニット型共通）'!$C$6:$L$47,10,FALSE))</f>
        <v/>
      </c>
      <c r="AP148" s="159" t="str">
        <f>IF(AP147="","",VLOOKUP(AP147,'シフト記号表（従来型・ユニット型共通）'!$C$6:$L$47,10,FALSE))</f>
        <v/>
      </c>
      <c r="AQ148" s="159" t="str">
        <f>IF(AQ147="","",VLOOKUP(AQ147,'シフト記号表（従来型・ユニット型共通）'!$C$6:$L$47,10,FALSE))</f>
        <v/>
      </c>
      <c r="AR148" s="159" t="str">
        <f>IF(AR147="","",VLOOKUP(AR147,'シフト記号表（従来型・ユニット型共通）'!$C$6:$L$47,10,FALSE))</f>
        <v/>
      </c>
      <c r="AS148" s="159" t="str">
        <f>IF(AS147="","",VLOOKUP(AS147,'シフト記号表（従来型・ユニット型共通）'!$C$6:$L$47,10,FALSE))</f>
        <v/>
      </c>
      <c r="AT148" s="159" t="str">
        <f>IF(AT147="","",VLOOKUP(AT147,'シフト記号表（従来型・ユニット型共通）'!$C$6:$L$47,10,FALSE))</f>
        <v/>
      </c>
      <c r="AU148" s="160" t="str">
        <f>IF(AU147="","",VLOOKUP(AU147,'シフト記号表（従来型・ユニット型共通）'!$C$6:$L$47,10,FALSE))</f>
        <v/>
      </c>
      <c r="AV148" s="158" t="str">
        <f>IF(AV147="","",VLOOKUP(AV147,'シフト記号表（従来型・ユニット型共通）'!$C$6:$L$47,10,FALSE))</f>
        <v/>
      </c>
      <c r="AW148" s="159" t="str">
        <f>IF(AW147="","",VLOOKUP(AW147,'シフト記号表（従来型・ユニット型共通）'!$C$6:$L$47,10,FALSE))</f>
        <v/>
      </c>
      <c r="AX148" s="159" t="str">
        <f>IF(AX147="","",VLOOKUP(AX147,'シフト記号表（従来型・ユニット型共通）'!$C$6:$L$47,10,FALSE))</f>
        <v/>
      </c>
      <c r="AY148" s="159" t="str">
        <f>IF(AY147="","",VLOOKUP(AY147,'シフト記号表（従来型・ユニット型共通）'!$C$6:$L$47,10,FALSE))</f>
        <v/>
      </c>
      <c r="AZ148" s="159" t="str">
        <f>IF(AZ147="","",VLOOKUP(AZ147,'シフト記号表（従来型・ユニット型共通）'!$C$6:$L$47,10,FALSE))</f>
        <v/>
      </c>
      <c r="BA148" s="159" t="str">
        <f>IF(BA147="","",VLOOKUP(BA147,'シフト記号表（従来型・ユニット型共通）'!$C$6:$L$47,10,FALSE))</f>
        <v/>
      </c>
      <c r="BB148" s="160" t="str">
        <f>IF(BB147="","",VLOOKUP(BB147,'シフト記号表（従来型・ユニット型共通）'!$C$6:$L$47,10,FALSE))</f>
        <v/>
      </c>
      <c r="BC148" s="158" t="str">
        <f>IF(BC147="","",VLOOKUP(BC147,'シフト記号表（従来型・ユニット型共通）'!$C$6:$L$47,10,FALSE))</f>
        <v/>
      </c>
      <c r="BD148" s="159" t="str">
        <f>IF(BD147="","",VLOOKUP(BD147,'シフト記号表（従来型・ユニット型共通）'!$C$6:$L$47,10,FALSE))</f>
        <v/>
      </c>
      <c r="BE148" s="159" t="str">
        <f>IF(BE147="","",VLOOKUP(BE147,'シフト記号表（従来型・ユニット型共通）'!$C$6:$L$47,10,FALSE))</f>
        <v/>
      </c>
      <c r="BF148" s="1032">
        <f>IF($BI$3="４週",SUM(AA148:BB148),IF($BI$3="暦月",SUM(AA148:BE148),""))</f>
        <v>0</v>
      </c>
      <c r="BG148" s="1033"/>
      <c r="BH148" s="1034">
        <f>IF($BI$3="４週",BF148/4,IF($BI$3="暦月",(BF148/($BI$8/7)),""))</f>
        <v>0</v>
      </c>
      <c r="BI148" s="1033"/>
      <c r="BJ148" s="1029"/>
      <c r="BK148" s="1030"/>
      <c r="BL148" s="1030"/>
      <c r="BM148" s="1030"/>
      <c r="BN148" s="1031"/>
    </row>
    <row r="149" spans="2:66" ht="20.25" customHeight="1" x14ac:dyDescent="0.15">
      <c r="B149" s="1007">
        <f>B147+1</f>
        <v>67</v>
      </c>
      <c r="C149" s="1009"/>
      <c r="D149" s="1011"/>
      <c r="E149" s="1012"/>
      <c r="F149" s="1013"/>
      <c r="G149" s="1017"/>
      <c r="H149" s="1018"/>
      <c r="I149" s="153"/>
      <c r="J149" s="154"/>
      <c r="K149" s="153"/>
      <c r="L149" s="154"/>
      <c r="M149" s="1021"/>
      <c r="N149" s="1022"/>
      <c r="O149" s="1025"/>
      <c r="P149" s="1026"/>
      <c r="Q149" s="1026"/>
      <c r="R149" s="1018"/>
      <c r="S149" s="986"/>
      <c r="T149" s="987"/>
      <c r="U149" s="987"/>
      <c r="V149" s="987"/>
      <c r="W149" s="988"/>
      <c r="X149" s="173" t="s">
        <v>192</v>
      </c>
      <c r="Z149" s="174"/>
      <c r="AA149" s="166"/>
      <c r="AB149" s="167"/>
      <c r="AC149" s="167"/>
      <c r="AD149" s="167"/>
      <c r="AE149" s="167"/>
      <c r="AF149" s="167"/>
      <c r="AG149" s="168"/>
      <c r="AH149" s="166"/>
      <c r="AI149" s="167"/>
      <c r="AJ149" s="167"/>
      <c r="AK149" s="167"/>
      <c r="AL149" s="167"/>
      <c r="AM149" s="167"/>
      <c r="AN149" s="168"/>
      <c r="AO149" s="166"/>
      <c r="AP149" s="167"/>
      <c r="AQ149" s="167"/>
      <c r="AR149" s="167"/>
      <c r="AS149" s="167"/>
      <c r="AT149" s="167"/>
      <c r="AU149" s="168"/>
      <c r="AV149" s="166"/>
      <c r="AW149" s="167"/>
      <c r="AX149" s="167"/>
      <c r="AY149" s="167"/>
      <c r="AZ149" s="167"/>
      <c r="BA149" s="167"/>
      <c r="BB149" s="168"/>
      <c r="BC149" s="166"/>
      <c r="BD149" s="167"/>
      <c r="BE149" s="169"/>
      <c r="BF149" s="992"/>
      <c r="BG149" s="993"/>
      <c r="BH149" s="994"/>
      <c r="BI149" s="995"/>
      <c r="BJ149" s="996"/>
      <c r="BK149" s="997"/>
      <c r="BL149" s="997"/>
      <c r="BM149" s="997"/>
      <c r="BN149" s="998"/>
    </row>
    <row r="150" spans="2:66" ht="20.25" customHeight="1" x14ac:dyDescent="0.15">
      <c r="B150" s="1035"/>
      <c r="C150" s="1036"/>
      <c r="D150" s="1037"/>
      <c r="E150" s="1012"/>
      <c r="F150" s="1013"/>
      <c r="G150" s="1038"/>
      <c r="H150" s="1039"/>
      <c r="I150" s="175"/>
      <c r="J150" s="176">
        <f>G149</f>
        <v>0</v>
      </c>
      <c r="K150" s="175"/>
      <c r="L150" s="176">
        <f>M149</f>
        <v>0</v>
      </c>
      <c r="M150" s="1040"/>
      <c r="N150" s="1041"/>
      <c r="O150" s="1042"/>
      <c r="P150" s="1043"/>
      <c r="Q150" s="1043"/>
      <c r="R150" s="1039"/>
      <c r="S150" s="986"/>
      <c r="T150" s="987"/>
      <c r="U150" s="987"/>
      <c r="V150" s="987"/>
      <c r="W150" s="988"/>
      <c r="X150" s="170" t="s">
        <v>195</v>
      </c>
      <c r="Y150" s="171"/>
      <c r="Z150" s="172"/>
      <c r="AA150" s="158" t="str">
        <f>IF(AA149="","",VLOOKUP(AA149,'シフト記号表（従来型・ユニット型共通）'!$C$6:$L$47,10,FALSE))</f>
        <v/>
      </c>
      <c r="AB150" s="159" t="str">
        <f>IF(AB149="","",VLOOKUP(AB149,'シフト記号表（従来型・ユニット型共通）'!$C$6:$L$47,10,FALSE))</f>
        <v/>
      </c>
      <c r="AC150" s="159" t="str">
        <f>IF(AC149="","",VLOOKUP(AC149,'シフト記号表（従来型・ユニット型共通）'!$C$6:$L$47,10,FALSE))</f>
        <v/>
      </c>
      <c r="AD150" s="159" t="str">
        <f>IF(AD149="","",VLOOKUP(AD149,'シフト記号表（従来型・ユニット型共通）'!$C$6:$L$47,10,FALSE))</f>
        <v/>
      </c>
      <c r="AE150" s="159" t="str">
        <f>IF(AE149="","",VLOOKUP(AE149,'シフト記号表（従来型・ユニット型共通）'!$C$6:$L$47,10,FALSE))</f>
        <v/>
      </c>
      <c r="AF150" s="159" t="str">
        <f>IF(AF149="","",VLOOKUP(AF149,'シフト記号表（従来型・ユニット型共通）'!$C$6:$L$47,10,FALSE))</f>
        <v/>
      </c>
      <c r="AG150" s="160" t="str">
        <f>IF(AG149="","",VLOOKUP(AG149,'シフト記号表（従来型・ユニット型共通）'!$C$6:$L$47,10,FALSE))</f>
        <v/>
      </c>
      <c r="AH150" s="158" t="str">
        <f>IF(AH149="","",VLOOKUP(AH149,'シフト記号表（従来型・ユニット型共通）'!$C$6:$L$47,10,FALSE))</f>
        <v/>
      </c>
      <c r="AI150" s="159" t="str">
        <f>IF(AI149="","",VLOOKUP(AI149,'シフト記号表（従来型・ユニット型共通）'!$C$6:$L$47,10,FALSE))</f>
        <v/>
      </c>
      <c r="AJ150" s="159" t="str">
        <f>IF(AJ149="","",VLOOKUP(AJ149,'シフト記号表（従来型・ユニット型共通）'!$C$6:$L$47,10,FALSE))</f>
        <v/>
      </c>
      <c r="AK150" s="159" t="str">
        <f>IF(AK149="","",VLOOKUP(AK149,'シフト記号表（従来型・ユニット型共通）'!$C$6:$L$47,10,FALSE))</f>
        <v/>
      </c>
      <c r="AL150" s="159" t="str">
        <f>IF(AL149="","",VLOOKUP(AL149,'シフト記号表（従来型・ユニット型共通）'!$C$6:$L$47,10,FALSE))</f>
        <v/>
      </c>
      <c r="AM150" s="159" t="str">
        <f>IF(AM149="","",VLOOKUP(AM149,'シフト記号表（従来型・ユニット型共通）'!$C$6:$L$47,10,FALSE))</f>
        <v/>
      </c>
      <c r="AN150" s="160" t="str">
        <f>IF(AN149="","",VLOOKUP(AN149,'シフト記号表（従来型・ユニット型共通）'!$C$6:$L$47,10,FALSE))</f>
        <v/>
      </c>
      <c r="AO150" s="158" t="str">
        <f>IF(AO149="","",VLOOKUP(AO149,'シフト記号表（従来型・ユニット型共通）'!$C$6:$L$47,10,FALSE))</f>
        <v/>
      </c>
      <c r="AP150" s="159" t="str">
        <f>IF(AP149="","",VLOOKUP(AP149,'シフト記号表（従来型・ユニット型共通）'!$C$6:$L$47,10,FALSE))</f>
        <v/>
      </c>
      <c r="AQ150" s="159" t="str">
        <f>IF(AQ149="","",VLOOKUP(AQ149,'シフト記号表（従来型・ユニット型共通）'!$C$6:$L$47,10,FALSE))</f>
        <v/>
      </c>
      <c r="AR150" s="159" t="str">
        <f>IF(AR149="","",VLOOKUP(AR149,'シフト記号表（従来型・ユニット型共通）'!$C$6:$L$47,10,FALSE))</f>
        <v/>
      </c>
      <c r="AS150" s="159" t="str">
        <f>IF(AS149="","",VLOOKUP(AS149,'シフト記号表（従来型・ユニット型共通）'!$C$6:$L$47,10,FALSE))</f>
        <v/>
      </c>
      <c r="AT150" s="159" t="str">
        <f>IF(AT149="","",VLOOKUP(AT149,'シフト記号表（従来型・ユニット型共通）'!$C$6:$L$47,10,FALSE))</f>
        <v/>
      </c>
      <c r="AU150" s="160" t="str">
        <f>IF(AU149="","",VLOOKUP(AU149,'シフト記号表（従来型・ユニット型共通）'!$C$6:$L$47,10,FALSE))</f>
        <v/>
      </c>
      <c r="AV150" s="158" t="str">
        <f>IF(AV149="","",VLOOKUP(AV149,'シフト記号表（従来型・ユニット型共通）'!$C$6:$L$47,10,FALSE))</f>
        <v/>
      </c>
      <c r="AW150" s="159" t="str">
        <f>IF(AW149="","",VLOOKUP(AW149,'シフト記号表（従来型・ユニット型共通）'!$C$6:$L$47,10,FALSE))</f>
        <v/>
      </c>
      <c r="AX150" s="159" t="str">
        <f>IF(AX149="","",VLOOKUP(AX149,'シフト記号表（従来型・ユニット型共通）'!$C$6:$L$47,10,FALSE))</f>
        <v/>
      </c>
      <c r="AY150" s="159" t="str">
        <f>IF(AY149="","",VLOOKUP(AY149,'シフト記号表（従来型・ユニット型共通）'!$C$6:$L$47,10,FALSE))</f>
        <v/>
      </c>
      <c r="AZ150" s="159" t="str">
        <f>IF(AZ149="","",VLOOKUP(AZ149,'シフト記号表（従来型・ユニット型共通）'!$C$6:$L$47,10,FALSE))</f>
        <v/>
      </c>
      <c r="BA150" s="159" t="str">
        <f>IF(BA149="","",VLOOKUP(BA149,'シフト記号表（従来型・ユニット型共通）'!$C$6:$L$47,10,FALSE))</f>
        <v/>
      </c>
      <c r="BB150" s="160" t="str">
        <f>IF(BB149="","",VLOOKUP(BB149,'シフト記号表（従来型・ユニット型共通）'!$C$6:$L$47,10,FALSE))</f>
        <v/>
      </c>
      <c r="BC150" s="158" t="str">
        <f>IF(BC149="","",VLOOKUP(BC149,'シフト記号表（従来型・ユニット型共通）'!$C$6:$L$47,10,FALSE))</f>
        <v/>
      </c>
      <c r="BD150" s="159" t="str">
        <f>IF(BD149="","",VLOOKUP(BD149,'シフト記号表（従来型・ユニット型共通）'!$C$6:$L$47,10,FALSE))</f>
        <v/>
      </c>
      <c r="BE150" s="159" t="str">
        <f>IF(BE149="","",VLOOKUP(BE149,'シフト記号表（従来型・ユニット型共通）'!$C$6:$L$47,10,FALSE))</f>
        <v/>
      </c>
      <c r="BF150" s="1032">
        <f>IF($BI$3="４週",SUM(AA150:BB150),IF($BI$3="暦月",SUM(AA150:BE150),""))</f>
        <v>0</v>
      </c>
      <c r="BG150" s="1033"/>
      <c r="BH150" s="1034">
        <f>IF($BI$3="４週",BF150/4,IF($BI$3="暦月",(BF150/($BI$8/7)),""))</f>
        <v>0</v>
      </c>
      <c r="BI150" s="1033"/>
      <c r="BJ150" s="1029"/>
      <c r="BK150" s="1030"/>
      <c r="BL150" s="1030"/>
      <c r="BM150" s="1030"/>
      <c r="BN150" s="1031"/>
    </row>
    <row r="151" spans="2:66" ht="20.25" customHeight="1" x14ac:dyDescent="0.15">
      <c r="B151" s="1007">
        <f>B149+1</f>
        <v>68</v>
      </c>
      <c r="C151" s="1009"/>
      <c r="D151" s="1011"/>
      <c r="E151" s="1012"/>
      <c r="F151" s="1013"/>
      <c r="G151" s="1017"/>
      <c r="H151" s="1018"/>
      <c r="I151" s="153"/>
      <c r="J151" s="154"/>
      <c r="K151" s="153"/>
      <c r="L151" s="154"/>
      <c r="M151" s="1021"/>
      <c r="N151" s="1022"/>
      <c r="O151" s="1025"/>
      <c r="P151" s="1026"/>
      <c r="Q151" s="1026"/>
      <c r="R151" s="1018"/>
      <c r="S151" s="986"/>
      <c r="T151" s="987"/>
      <c r="U151" s="987"/>
      <c r="V151" s="987"/>
      <c r="W151" s="988"/>
      <c r="X151" s="173" t="s">
        <v>192</v>
      </c>
      <c r="Z151" s="174"/>
      <c r="AA151" s="166"/>
      <c r="AB151" s="167"/>
      <c r="AC151" s="167"/>
      <c r="AD151" s="167"/>
      <c r="AE151" s="167"/>
      <c r="AF151" s="167"/>
      <c r="AG151" s="168"/>
      <c r="AH151" s="166"/>
      <c r="AI151" s="167"/>
      <c r="AJ151" s="167"/>
      <c r="AK151" s="167"/>
      <c r="AL151" s="167"/>
      <c r="AM151" s="167"/>
      <c r="AN151" s="168"/>
      <c r="AO151" s="166"/>
      <c r="AP151" s="167"/>
      <c r="AQ151" s="167"/>
      <c r="AR151" s="167"/>
      <c r="AS151" s="167"/>
      <c r="AT151" s="167"/>
      <c r="AU151" s="168"/>
      <c r="AV151" s="166"/>
      <c r="AW151" s="167"/>
      <c r="AX151" s="167"/>
      <c r="AY151" s="167"/>
      <c r="AZ151" s="167"/>
      <c r="BA151" s="167"/>
      <c r="BB151" s="168"/>
      <c r="BC151" s="166"/>
      <c r="BD151" s="167"/>
      <c r="BE151" s="169"/>
      <c r="BF151" s="992"/>
      <c r="BG151" s="993"/>
      <c r="BH151" s="994"/>
      <c r="BI151" s="995"/>
      <c r="BJ151" s="996"/>
      <c r="BK151" s="997"/>
      <c r="BL151" s="997"/>
      <c r="BM151" s="997"/>
      <c r="BN151" s="998"/>
    </row>
    <row r="152" spans="2:66" ht="20.25" customHeight="1" x14ac:dyDescent="0.15">
      <c r="B152" s="1035"/>
      <c r="C152" s="1036"/>
      <c r="D152" s="1037"/>
      <c r="E152" s="1012"/>
      <c r="F152" s="1013"/>
      <c r="G152" s="1038"/>
      <c r="H152" s="1039"/>
      <c r="I152" s="175"/>
      <c r="J152" s="176">
        <f>G151</f>
        <v>0</v>
      </c>
      <c r="K152" s="175"/>
      <c r="L152" s="176">
        <f>M151</f>
        <v>0</v>
      </c>
      <c r="M152" s="1040"/>
      <c r="N152" s="1041"/>
      <c r="O152" s="1042"/>
      <c r="P152" s="1043"/>
      <c r="Q152" s="1043"/>
      <c r="R152" s="1039"/>
      <c r="S152" s="986"/>
      <c r="T152" s="987"/>
      <c r="U152" s="987"/>
      <c r="V152" s="987"/>
      <c r="W152" s="988"/>
      <c r="X152" s="170" t="s">
        <v>195</v>
      </c>
      <c r="Y152" s="171"/>
      <c r="Z152" s="172"/>
      <c r="AA152" s="158" t="str">
        <f>IF(AA151="","",VLOOKUP(AA151,'シフト記号表（従来型・ユニット型共通）'!$C$6:$L$47,10,FALSE))</f>
        <v/>
      </c>
      <c r="AB152" s="159" t="str">
        <f>IF(AB151="","",VLOOKUP(AB151,'シフト記号表（従来型・ユニット型共通）'!$C$6:$L$47,10,FALSE))</f>
        <v/>
      </c>
      <c r="AC152" s="159" t="str">
        <f>IF(AC151="","",VLOOKUP(AC151,'シフト記号表（従来型・ユニット型共通）'!$C$6:$L$47,10,FALSE))</f>
        <v/>
      </c>
      <c r="AD152" s="159" t="str">
        <f>IF(AD151="","",VLOOKUP(AD151,'シフト記号表（従来型・ユニット型共通）'!$C$6:$L$47,10,FALSE))</f>
        <v/>
      </c>
      <c r="AE152" s="159" t="str">
        <f>IF(AE151="","",VLOOKUP(AE151,'シフト記号表（従来型・ユニット型共通）'!$C$6:$L$47,10,FALSE))</f>
        <v/>
      </c>
      <c r="AF152" s="159" t="str">
        <f>IF(AF151="","",VLOOKUP(AF151,'シフト記号表（従来型・ユニット型共通）'!$C$6:$L$47,10,FALSE))</f>
        <v/>
      </c>
      <c r="AG152" s="160" t="str">
        <f>IF(AG151="","",VLOOKUP(AG151,'シフト記号表（従来型・ユニット型共通）'!$C$6:$L$47,10,FALSE))</f>
        <v/>
      </c>
      <c r="AH152" s="158" t="str">
        <f>IF(AH151="","",VLOOKUP(AH151,'シフト記号表（従来型・ユニット型共通）'!$C$6:$L$47,10,FALSE))</f>
        <v/>
      </c>
      <c r="AI152" s="159" t="str">
        <f>IF(AI151="","",VLOOKUP(AI151,'シフト記号表（従来型・ユニット型共通）'!$C$6:$L$47,10,FALSE))</f>
        <v/>
      </c>
      <c r="AJ152" s="159" t="str">
        <f>IF(AJ151="","",VLOOKUP(AJ151,'シフト記号表（従来型・ユニット型共通）'!$C$6:$L$47,10,FALSE))</f>
        <v/>
      </c>
      <c r="AK152" s="159" t="str">
        <f>IF(AK151="","",VLOOKUP(AK151,'シフト記号表（従来型・ユニット型共通）'!$C$6:$L$47,10,FALSE))</f>
        <v/>
      </c>
      <c r="AL152" s="159" t="str">
        <f>IF(AL151="","",VLOOKUP(AL151,'シフト記号表（従来型・ユニット型共通）'!$C$6:$L$47,10,FALSE))</f>
        <v/>
      </c>
      <c r="AM152" s="159" t="str">
        <f>IF(AM151="","",VLOOKUP(AM151,'シフト記号表（従来型・ユニット型共通）'!$C$6:$L$47,10,FALSE))</f>
        <v/>
      </c>
      <c r="AN152" s="160" t="str">
        <f>IF(AN151="","",VLOOKUP(AN151,'シフト記号表（従来型・ユニット型共通）'!$C$6:$L$47,10,FALSE))</f>
        <v/>
      </c>
      <c r="AO152" s="158" t="str">
        <f>IF(AO151="","",VLOOKUP(AO151,'シフト記号表（従来型・ユニット型共通）'!$C$6:$L$47,10,FALSE))</f>
        <v/>
      </c>
      <c r="AP152" s="159" t="str">
        <f>IF(AP151="","",VLOOKUP(AP151,'シフト記号表（従来型・ユニット型共通）'!$C$6:$L$47,10,FALSE))</f>
        <v/>
      </c>
      <c r="AQ152" s="159" t="str">
        <f>IF(AQ151="","",VLOOKUP(AQ151,'シフト記号表（従来型・ユニット型共通）'!$C$6:$L$47,10,FALSE))</f>
        <v/>
      </c>
      <c r="AR152" s="159" t="str">
        <f>IF(AR151="","",VLOOKUP(AR151,'シフト記号表（従来型・ユニット型共通）'!$C$6:$L$47,10,FALSE))</f>
        <v/>
      </c>
      <c r="AS152" s="159" t="str">
        <f>IF(AS151="","",VLOOKUP(AS151,'シフト記号表（従来型・ユニット型共通）'!$C$6:$L$47,10,FALSE))</f>
        <v/>
      </c>
      <c r="AT152" s="159" t="str">
        <f>IF(AT151="","",VLOOKUP(AT151,'シフト記号表（従来型・ユニット型共通）'!$C$6:$L$47,10,FALSE))</f>
        <v/>
      </c>
      <c r="AU152" s="160" t="str">
        <f>IF(AU151="","",VLOOKUP(AU151,'シフト記号表（従来型・ユニット型共通）'!$C$6:$L$47,10,FALSE))</f>
        <v/>
      </c>
      <c r="AV152" s="158" t="str">
        <f>IF(AV151="","",VLOOKUP(AV151,'シフト記号表（従来型・ユニット型共通）'!$C$6:$L$47,10,FALSE))</f>
        <v/>
      </c>
      <c r="AW152" s="159" t="str">
        <f>IF(AW151="","",VLOOKUP(AW151,'シフト記号表（従来型・ユニット型共通）'!$C$6:$L$47,10,FALSE))</f>
        <v/>
      </c>
      <c r="AX152" s="159" t="str">
        <f>IF(AX151="","",VLOOKUP(AX151,'シフト記号表（従来型・ユニット型共通）'!$C$6:$L$47,10,FALSE))</f>
        <v/>
      </c>
      <c r="AY152" s="159" t="str">
        <f>IF(AY151="","",VLOOKUP(AY151,'シフト記号表（従来型・ユニット型共通）'!$C$6:$L$47,10,FALSE))</f>
        <v/>
      </c>
      <c r="AZ152" s="159" t="str">
        <f>IF(AZ151="","",VLOOKUP(AZ151,'シフト記号表（従来型・ユニット型共通）'!$C$6:$L$47,10,FALSE))</f>
        <v/>
      </c>
      <c r="BA152" s="159" t="str">
        <f>IF(BA151="","",VLOOKUP(BA151,'シフト記号表（従来型・ユニット型共通）'!$C$6:$L$47,10,FALSE))</f>
        <v/>
      </c>
      <c r="BB152" s="160" t="str">
        <f>IF(BB151="","",VLOOKUP(BB151,'シフト記号表（従来型・ユニット型共通）'!$C$6:$L$47,10,FALSE))</f>
        <v/>
      </c>
      <c r="BC152" s="158" t="str">
        <f>IF(BC151="","",VLOOKUP(BC151,'シフト記号表（従来型・ユニット型共通）'!$C$6:$L$47,10,FALSE))</f>
        <v/>
      </c>
      <c r="BD152" s="159" t="str">
        <f>IF(BD151="","",VLOOKUP(BD151,'シフト記号表（従来型・ユニット型共通）'!$C$6:$L$47,10,FALSE))</f>
        <v/>
      </c>
      <c r="BE152" s="159" t="str">
        <f>IF(BE151="","",VLOOKUP(BE151,'シフト記号表（従来型・ユニット型共通）'!$C$6:$L$47,10,FALSE))</f>
        <v/>
      </c>
      <c r="BF152" s="1032">
        <f>IF($BI$3="４週",SUM(AA152:BB152),IF($BI$3="暦月",SUM(AA152:BE152),""))</f>
        <v>0</v>
      </c>
      <c r="BG152" s="1033"/>
      <c r="BH152" s="1034">
        <f>IF($BI$3="４週",BF152/4,IF($BI$3="暦月",(BF152/($BI$8/7)),""))</f>
        <v>0</v>
      </c>
      <c r="BI152" s="1033"/>
      <c r="BJ152" s="1029"/>
      <c r="BK152" s="1030"/>
      <c r="BL152" s="1030"/>
      <c r="BM152" s="1030"/>
      <c r="BN152" s="1031"/>
    </row>
    <row r="153" spans="2:66" ht="20.25" customHeight="1" x14ac:dyDescent="0.15">
      <c r="B153" s="1007">
        <f>B151+1</f>
        <v>69</v>
      </c>
      <c r="C153" s="1009"/>
      <c r="D153" s="1011"/>
      <c r="E153" s="1012"/>
      <c r="F153" s="1013"/>
      <c r="G153" s="1017"/>
      <c r="H153" s="1018"/>
      <c r="I153" s="153"/>
      <c r="J153" s="154"/>
      <c r="K153" s="153"/>
      <c r="L153" s="154"/>
      <c r="M153" s="1021"/>
      <c r="N153" s="1022"/>
      <c r="O153" s="1025"/>
      <c r="P153" s="1026"/>
      <c r="Q153" s="1026"/>
      <c r="R153" s="1018"/>
      <c r="S153" s="986"/>
      <c r="T153" s="987"/>
      <c r="U153" s="987"/>
      <c r="V153" s="987"/>
      <c r="W153" s="988"/>
      <c r="X153" s="173" t="s">
        <v>192</v>
      </c>
      <c r="Z153" s="174"/>
      <c r="AA153" s="166"/>
      <c r="AB153" s="167"/>
      <c r="AC153" s="167"/>
      <c r="AD153" s="167"/>
      <c r="AE153" s="167"/>
      <c r="AF153" s="167"/>
      <c r="AG153" s="168"/>
      <c r="AH153" s="166"/>
      <c r="AI153" s="167"/>
      <c r="AJ153" s="167"/>
      <c r="AK153" s="167"/>
      <c r="AL153" s="167"/>
      <c r="AM153" s="167"/>
      <c r="AN153" s="168"/>
      <c r="AO153" s="166"/>
      <c r="AP153" s="167"/>
      <c r="AQ153" s="167"/>
      <c r="AR153" s="167"/>
      <c r="AS153" s="167"/>
      <c r="AT153" s="167"/>
      <c r="AU153" s="168"/>
      <c r="AV153" s="166"/>
      <c r="AW153" s="167"/>
      <c r="AX153" s="167"/>
      <c r="AY153" s="167"/>
      <c r="AZ153" s="167"/>
      <c r="BA153" s="167"/>
      <c r="BB153" s="168"/>
      <c r="BC153" s="166"/>
      <c r="BD153" s="167"/>
      <c r="BE153" s="169"/>
      <c r="BF153" s="992"/>
      <c r="BG153" s="993"/>
      <c r="BH153" s="994"/>
      <c r="BI153" s="995"/>
      <c r="BJ153" s="996"/>
      <c r="BK153" s="997"/>
      <c r="BL153" s="997"/>
      <c r="BM153" s="997"/>
      <c r="BN153" s="998"/>
    </row>
    <row r="154" spans="2:66" ht="20.25" customHeight="1" x14ac:dyDescent="0.15">
      <c r="B154" s="1035"/>
      <c r="C154" s="1036"/>
      <c r="D154" s="1037"/>
      <c r="E154" s="1012"/>
      <c r="F154" s="1013"/>
      <c r="G154" s="1038"/>
      <c r="H154" s="1039"/>
      <c r="I154" s="175"/>
      <c r="J154" s="176">
        <f>G153</f>
        <v>0</v>
      </c>
      <c r="K154" s="175"/>
      <c r="L154" s="176">
        <f>M153</f>
        <v>0</v>
      </c>
      <c r="M154" s="1040"/>
      <c r="N154" s="1041"/>
      <c r="O154" s="1042"/>
      <c r="P154" s="1043"/>
      <c r="Q154" s="1043"/>
      <c r="R154" s="1039"/>
      <c r="S154" s="986"/>
      <c r="T154" s="987"/>
      <c r="U154" s="987"/>
      <c r="V154" s="987"/>
      <c r="W154" s="988"/>
      <c r="X154" s="170" t="s">
        <v>195</v>
      </c>
      <c r="Y154" s="171"/>
      <c r="Z154" s="172"/>
      <c r="AA154" s="158" t="str">
        <f>IF(AA153="","",VLOOKUP(AA153,'シフト記号表（従来型・ユニット型共通）'!$C$6:$L$47,10,FALSE))</f>
        <v/>
      </c>
      <c r="AB154" s="159" t="str">
        <f>IF(AB153="","",VLOOKUP(AB153,'シフト記号表（従来型・ユニット型共通）'!$C$6:$L$47,10,FALSE))</f>
        <v/>
      </c>
      <c r="AC154" s="159" t="str">
        <f>IF(AC153="","",VLOOKUP(AC153,'シフト記号表（従来型・ユニット型共通）'!$C$6:$L$47,10,FALSE))</f>
        <v/>
      </c>
      <c r="AD154" s="159" t="str">
        <f>IF(AD153="","",VLOOKUP(AD153,'シフト記号表（従来型・ユニット型共通）'!$C$6:$L$47,10,FALSE))</f>
        <v/>
      </c>
      <c r="AE154" s="159" t="str">
        <f>IF(AE153="","",VLOOKUP(AE153,'シフト記号表（従来型・ユニット型共通）'!$C$6:$L$47,10,FALSE))</f>
        <v/>
      </c>
      <c r="AF154" s="159" t="str">
        <f>IF(AF153="","",VLOOKUP(AF153,'シフト記号表（従来型・ユニット型共通）'!$C$6:$L$47,10,FALSE))</f>
        <v/>
      </c>
      <c r="AG154" s="160" t="str">
        <f>IF(AG153="","",VLOOKUP(AG153,'シフト記号表（従来型・ユニット型共通）'!$C$6:$L$47,10,FALSE))</f>
        <v/>
      </c>
      <c r="AH154" s="158" t="str">
        <f>IF(AH153="","",VLOOKUP(AH153,'シフト記号表（従来型・ユニット型共通）'!$C$6:$L$47,10,FALSE))</f>
        <v/>
      </c>
      <c r="AI154" s="159" t="str">
        <f>IF(AI153="","",VLOOKUP(AI153,'シフト記号表（従来型・ユニット型共通）'!$C$6:$L$47,10,FALSE))</f>
        <v/>
      </c>
      <c r="AJ154" s="159" t="str">
        <f>IF(AJ153="","",VLOOKUP(AJ153,'シフト記号表（従来型・ユニット型共通）'!$C$6:$L$47,10,FALSE))</f>
        <v/>
      </c>
      <c r="AK154" s="159" t="str">
        <f>IF(AK153="","",VLOOKUP(AK153,'シフト記号表（従来型・ユニット型共通）'!$C$6:$L$47,10,FALSE))</f>
        <v/>
      </c>
      <c r="AL154" s="159" t="str">
        <f>IF(AL153="","",VLOOKUP(AL153,'シフト記号表（従来型・ユニット型共通）'!$C$6:$L$47,10,FALSE))</f>
        <v/>
      </c>
      <c r="AM154" s="159" t="str">
        <f>IF(AM153="","",VLOOKUP(AM153,'シフト記号表（従来型・ユニット型共通）'!$C$6:$L$47,10,FALSE))</f>
        <v/>
      </c>
      <c r="AN154" s="160" t="str">
        <f>IF(AN153="","",VLOOKUP(AN153,'シフト記号表（従来型・ユニット型共通）'!$C$6:$L$47,10,FALSE))</f>
        <v/>
      </c>
      <c r="AO154" s="158" t="str">
        <f>IF(AO153="","",VLOOKUP(AO153,'シフト記号表（従来型・ユニット型共通）'!$C$6:$L$47,10,FALSE))</f>
        <v/>
      </c>
      <c r="AP154" s="159" t="str">
        <f>IF(AP153="","",VLOOKUP(AP153,'シフト記号表（従来型・ユニット型共通）'!$C$6:$L$47,10,FALSE))</f>
        <v/>
      </c>
      <c r="AQ154" s="159" t="str">
        <f>IF(AQ153="","",VLOOKUP(AQ153,'シフト記号表（従来型・ユニット型共通）'!$C$6:$L$47,10,FALSE))</f>
        <v/>
      </c>
      <c r="AR154" s="159" t="str">
        <f>IF(AR153="","",VLOOKUP(AR153,'シフト記号表（従来型・ユニット型共通）'!$C$6:$L$47,10,FALSE))</f>
        <v/>
      </c>
      <c r="AS154" s="159" t="str">
        <f>IF(AS153="","",VLOOKUP(AS153,'シフト記号表（従来型・ユニット型共通）'!$C$6:$L$47,10,FALSE))</f>
        <v/>
      </c>
      <c r="AT154" s="159" t="str">
        <f>IF(AT153="","",VLOOKUP(AT153,'シフト記号表（従来型・ユニット型共通）'!$C$6:$L$47,10,FALSE))</f>
        <v/>
      </c>
      <c r="AU154" s="160" t="str">
        <f>IF(AU153="","",VLOOKUP(AU153,'シフト記号表（従来型・ユニット型共通）'!$C$6:$L$47,10,FALSE))</f>
        <v/>
      </c>
      <c r="AV154" s="158" t="str">
        <f>IF(AV153="","",VLOOKUP(AV153,'シフト記号表（従来型・ユニット型共通）'!$C$6:$L$47,10,FALSE))</f>
        <v/>
      </c>
      <c r="AW154" s="159" t="str">
        <f>IF(AW153="","",VLOOKUP(AW153,'シフト記号表（従来型・ユニット型共通）'!$C$6:$L$47,10,FALSE))</f>
        <v/>
      </c>
      <c r="AX154" s="159" t="str">
        <f>IF(AX153="","",VLOOKUP(AX153,'シフト記号表（従来型・ユニット型共通）'!$C$6:$L$47,10,FALSE))</f>
        <v/>
      </c>
      <c r="AY154" s="159" t="str">
        <f>IF(AY153="","",VLOOKUP(AY153,'シフト記号表（従来型・ユニット型共通）'!$C$6:$L$47,10,FALSE))</f>
        <v/>
      </c>
      <c r="AZ154" s="159" t="str">
        <f>IF(AZ153="","",VLOOKUP(AZ153,'シフト記号表（従来型・ユニット型共通）'!$C$6:$L$47,10,FALSE))</f>
        <v/>
      </c>
      <c r="BA154" s="159" t="str">
        <f>IF(BA153="","",VLOOKUP(BA153,'シフト記号表（従来型・ユニット型共通）'!$C$6:$L$47,10,FALSE))</f>
        <v/>
      </c>
      <c r="BB154" s="160" t="str">
        <f>IF(BB153="","",VLOOKUP(BB153,'シフト記号表（従来型・ユニット型共通）'!$C$6:$L$47,10,FALSE))</f>
        <v/>
      </c>
      <c r="BC154" s="158" t="str">
        <f>IF(BC153="","",VLOOKUP(BC153,'シフト記号表（従来型・ユニット型共通）'!$C$6:$L$47,10,FALSE))</f>
        <v/>
      </c>
      <c r="BD154" s="159" t="str">
        <f>IF(BD153="","",VLOOKUP(BD153,'シフト記号表（従来型・ユニット型共通）'!$C$6:$L$47,10,FALSE))</f>
        <v/>
      </c>
      <c r="BE154" s="159" t="str">
        <f>IF(BE153="","",VLOOKUP(BE153,'シフト記号表（従来型・ユニット型共通）'!$C$6:$L$47,10,FALSE))</f>
        <v/>
      </c>
      <c r="BF154" s="1032">
        <f>IF($BI$3="４週",SUM(AA154:BB154),IF($BI$3="暦月",SUM(AA154:BE154),""))</f>
        <v>0</v>
      </c>
      <c r="BG154" s="1033"/>
      <c r="BH154" s="1034">
        <f>IF($BI$3="４週",BF154/4,IF($BI$3="暦月",(BF154/($BI$8/7)),""))</f>
        <v>0</v>
      </c>
      <c r="BI154" s="1033"/>
      <c r="BJ154" s="1029"/>
      <c r="BK154" s="1030"/>
      <c r="BL154" s="1030"/>
      <c r="BM154" s="1030"/>
      <c r="BN154" s="1031"/>
    </row>
    <row r="155" spans="2:66" ht="20.25" customHeight="1" x14ac:dyDescent="0.15">
      <c r="B155" s="1007">
        <f>B153+1</f>
        <v>70</v>
      </c>
      <c r="C155" s="1009"/>
      <c r="D155" s="1011"/>
      <c r="E155" s="1012"/>
      <c r="F155" s="1013"/>
      <c r="G155" s="1017"/>
      <c r="H155" s="1018"/>
      <c r="I155" s="153"/>
      <c r="J155" s="154"/>
      <c r="K155" s="153"/>
      <c r="L155" s="154"/>
      <c r="M155" s="1021"/>
      <c r="N155" s="1022"/>
      <c r="O155" s="1025"/>
      <c r="P155" s="1026"/>
      <c r="Q155" s="1026"/>
      <c r="R155" s="1018"/>
      <c r="S155" s="986"/>
      <c r="T155" s="987"/>
      <c r="U155" s="987"/>
      <c r="V155" s="987"/>
      <c r="W155" s="988"/>
      <c r="X155" s="173" t="s">
        <v>192</v>
      </c>
      <c r="Z155" s="174"/>
      <c r="AA155" s="166"/>
      <c r="AB155" s="167"/>
      <c r="AC155" s="167"/>
      <c r="AD155" s="167"/>
      <c r="AE155" s="167"/>
      <c r="AF155" s="167"/>
      <c r="AG155" s="168"/>
      <c r="AH155" s="166"/>
      <c r="AI155" s="167"/>
      <c r="AJ155" s="167"/>
      <c r="AK155" s="167"/>
      <c r="AL155" s="167"/>
      <c r="AM155" s="167"/>
      <c r="AN155" s="168"/>
      <c r="AO155" s="166"/>
      <c r="AP155" s="167"/>
      <c r="AQ155" s="167"/>
      <c r="AR155" s="167"/>
      <c r="AS155" s="167"/>
      <c r="AT155" s="167"/>
      <c r="AU155" s="168"/>
      <c r="AV155" s="166"/>
      <c r="AW155" s="167"/>
      <c r="AX155" s="167"/>
      <c r="AY155" s="167"/>
      <c r="AZ155" s="167"/>
      <c r="BA155" s="167"/>
      <c r="BB155" s="168"/>
      <c r="BC155" s="166"/>
      <c r="BD155" s="167"/>
      <c r="BE155" s="169"/>
      <c r="BF155" s="992"/>
      <c r="BG155" s="993"/>
      <c r="BH155" s="994"/>
      <c r="BI155" s="995"/>
      <c r="BJ155" s="996"/>
      <c r="BK155" s="997"/>
      <c r="BL155" s="997"/>
      <c r="BM155" s="997"/>
      <c r="BN155" s="998"/>
    </row>
    <row r="156" spans="2:66" ht="20.25" customHeight="1" x14ac:dyDescent="0.15">
      <c r="B156" s="1035"/>
      <c r="C156" s="1036"/>
      <c r="D156" s="1037"/>
      <c r="E156" s="1012"/>
      <c r="F156" s="1013"/>
      <c r="G156" s="1038"/>
      <c r="H156" s="1039"/>
      <c r="I156" s="175"/>
      <c r="J156" s="176">
        <f>G155</f>
        <v>0</v>
      </c>
      <c r="K156" s="175"/>
      <c r="L156" s="176">
        <f>M155</f>
        <v>0</v>
      </c>
      <c r="M156" s="1040"/>
      <c r="N156" s="1041"/>
      <c r="O156" s="1042"/>
      <c r="P156" s="1043"/>
      <c r="Q156" s="1043"/>
      <c r="R156" s="1039"/>
      <c r="S156" s="986"/>
      <c r="T156" s="987"/>
      <c r="U156" s="987"/>
      <c r="V156" s="987"/>
      <c r="W156" s="988"/>
      <c r="X156" s="170" t="s">
        <v>195</v>
      </c>
      <c r="Y156" s="171"/>
      <c r="Z156" s="172"/>
      <c r="AA156" s="158" t="str">
        <f>IF(AA155="","",VLOOKUP(AA155,'シフト記号表（従来型・ユニット型共通）'!$C$6:$L$47,10,FALSE))</f>
        <v/>
      </c>
      <c r="AB156" s="159" t="str">
        <f>IF(AB155="","",VLOOKUP(AB155,'シフト記号表（従来型・ユニット型共通）'!$C$6:$L$47,10,FALSE))</f>
        <v/>
      </c>
      <c r="AC156" s="159" t="str">
        <f>IF(AC155="","",VLOOKUP(AC155,'シフト記号表（従来型・ユニット型共通）'!$C$6:$L$47,10,FALSE))</f>
        <v/>
      </c>
      <c r="AD156" s="159" t="str">
        <f>IF(AD155="","",VLOOKUP(AD155,'シフト記号表（従来型・ユニット型共通）'!$C$6:$L$47,10,FALSE))</f>
        <v/>
      </c>
      <c r="AE156" s="159" t="str">
        <f>IF(AE155="","",VLOOKUP(AE155,'シフト記号表（従来型・ユニット型共通）'!$C$6:$L$47,10,FALSE))</f>
        <v/>
      </c>
      <c r="AF156" s="159" t="str">
        <f>IF(AF155="","",VLOOKUP(AF155,'シフト記号表（従来型・ユニット型共通）'!$C$6:$L$47,10,FALSE))</f>
        <v/>
      </c>
      <c r="AG156" s="160" t="str">
        <f>IF(AG155="","",VLOOKUP(AG155,'シフト記号表（従来型・ユニット型共通）'!$C$6:$L$47,10,FALSE))</f>
        <v/>
      </c>
      <c r="AH156" s="158" t="str">
        <f>IF(AH155="","",VLOOKUP(AH155,'シフト記号表（従来型・ユニット型共通）'!$C$6:$L$47,10,FALSE))</f>
        <v/>
      </c>
      <c r="AI156" s="159" t="str">
        <f>IF(AI155="","",VLOOKUP(AI155,'シフト記号表（従来型・ユニット型共通）'!$C$6:$L$47,10,FALSE))</f>
        <v/>
      </c>
      <c r="AJ156" s="159" t="str">
        <f>IF(AJ155="","",VLOOKUP(AJ155,'シフト記号表（従来型・ユニット型共通）'!$C$6:$L$47,10,FALSE))</f>
        <v/>
      </c>
      <c r="AK156" s="159" t="str">
        <f>IF(AK155="","",VLOOKUP(AK155,'シフト記号表（従来型・ユニット型共通）'!$C$6:$L$47,10,FALSE))</f>
        <v/>
      </c>
      <c r="AL156" s="159" t="str">
        <f>IF(AL155="","",VLOOKUP(AL155,'シフト記号表（従来型・ユニット型共通）'!$C$6:$L$47,10,FALSE))</f>
        <v/>
      </c>
      <c r="AM156" s="159" t="str">
        <f>IF(AM155="","",VLOOKUP(AM155,'シフト記号表（従来型・ユニット型共通）'!$C$6:$L$47,10,FALSE))</f>
        <v/>
      </c>
      <c r="AN156" s="160" t="str">
        <f>IF(AN155="","",VLOOKUP(AN155,'シフト記号表（従来型・ユニット型共通）'!$C$6:$L$47,10,FALSE))</f>
        <v/>
      </c>
      <c r="AO156" s="158" t="str">
        <f>IF(AO155="","",VLOOKUP(AO155,'シフト記号表（従来型・ユニット型共通）'!$C$6:$L$47,10,FALSE))</f>
        <v/>
      </c>
      <c r="AP156" s="159" t="str">
        <f>IF(AP155="","",VLOOKUP(AP155,'シフト記号表（従来型・ユニット型共通）'!$C$6:$L$47,10,FALSE))</f>
        <v/>
      </c>
      <c r="AQ156" s="159" t="str">
        <f>IF(AQ155="","",VLOOKUP(AQ155,'シフト記号表（従来型・ユニット型共通）'!$C$6:$L$47,10,FALSE))</f>
        <v/>
      </c>
      <c r="AR156" s="159" t="str">
        <f>IF(AR155="","",VLOOKUP(AR155,'シフト記号表（従来型・ユニット型共通）'!$C$6:$L$47,10,FALSE))</f>
        <v/>
      </c>
      <c r="AS156" s="159" t="str">
        <f>IF(AS155="","",VLOOKUP(AS155,'シフト記号表（従来型・ユニット型共通）'!$C$6:$L$47,10,FALSE))</f>
        <v/>
      </c>
      <c r="AT156" s="159" t="str">
        <f>IF(AT155="","",VLOOKUP(AT155,'シフト記号表（従来型・ユニット型共通）'!$C$6:$L$47,10,FALSE))</f>
        <v/>
      </c>
      <c r="AU156" s="160" t="str">
        <f>IF(AU155="","",VLOOKUP(AU155,'シフト記号表（従来型・ユニット型共通）'!$C$6:$L$47,10,FALSE))</f>
        <v/>
      </c>
      <c r="AV156" s="158" t="str">
        <f>IF(AV155="","",VLOOKUP(AV155,'シフト記号表（従来型・ユニット型共通）'!$C$6:$L$47,10,FALSE))</f>
        <v/>
      </c>
      <c r="AW156" s="159" t="str">
        <f>IF(AW155="","",VLOOKUP(AW155,'シフト記号表（従来型・ユニット型共通）'!$C$6:$L$47,10,FALSE))</f>
        <v/>
      </c>
      <c r="AX156" s="159" t="str">
        <f>IF(AX155="","",VLOOKUP(AX155,'シフト記号表（従来型・ユニット型共通）'!$C$6:$L$47,10,FALSE))</f>
        <v/>
      </c>
      <c r="AY156" s="159" t="str">
        <f>IF(AY155="","",VLOOKUP(AY155,'シフト記号表（従来型・ユニット型共通）'!$C$6:$L$47,10,FALSE))</f>
        <v/>
      </c>
      <c r="AZ156" s="159" t="str">
        <f>IF(AZ155="","",VLOOKUP(AZ155,'シフト記号表（従来型・ユニット型共通）'!$C$6:$L$47,10,FALSE))</f>
        <v/>
      </c>
      <c r="BA156" s="159" t="str">
        <f>IF(BA155="","",VLOOKUP(BA155,'シフト記号表（従来型・ユニット型共通）'!$C$6:$L$47,10,FALSE))</f>
        <v/>
      </c>
      <c r="BB156" s="160" t="str">
        <f>IF(BB155="","",VLOOKUP(BB155,'シフト記号表（従来型・ユニット型共通）'!$C$6:$L$47,10,FALSE))</f>
        <v/>
      </c>
      <c r="BC156" s="158" t="str">
        <f>IF(BC155="","",VLOOKUP(BC155,'シフト記号表（従来型・ユニット型共通）'!$C$6:$L$47,10,FALSE))</f>
        <v/>
      </c>
      <c r="BD156" s="159" t="str">
        <f>IF(BD155="","",VLOOKUP(BD155,'シフト記号表（従来型・ユニット型共通）'!$C$6:$L$47,10,FALSE))</f>
        <v/>
      </c>
      <c r="BE156" s="159" t="str">
        <f>IF(BE155="","",VLOOKUP(BE155,'シフト記号表（従来型・ユニット型共通）'!$C$6:$L$47,10,FALSE))</f>
        <v/>
      </c>
      <c r="BF156" s="1032">
        <f>IF($BI$3="４週",SUM(AA156:BB156),IF($BI$3="暦月",SUM(AA156:BE156),""))</f>
        <v>0</v>
      </c>
      <c r="BG156" s="1033"/>
      <c r="BH156" s="1034">
        <f>IF($BI$3="４週",BF156/4,IF($BI$3="暦月",(BF156/($BI$8/7)),""))</f>
        <v>0</v>
      </c>
      <c r="BI156" s="1033"/>
      <c r="BJ156" s="1029"/>
      <c r="BK156" s="1030"/>
      <c r="BL156" s="1030"/>
      <c r="BM156" s="1030"/>
      <c r="BN156" s="1031"/>
    </row>
    <row r="157" spans="2:66" ht="20.25" customHeight="1" x14ac:dyDescent="0.15">
      <c r="B157" s="1007">
        <f>B155+1</f>
        <v>71</v>
      </c>
      <c r="C157" s="1009"/>
      <c r="D157" s="1011"/>
      <c r="E157" s="1012"/>
      <c r="F157" s="1013"/>
      <c r="G157" s="1017"/>
      <c r="H157" s="1018"/>
      <c r="I157" s="153"/>
      <c r="J157" s="154"/>
      <c r="K157" s="153"/>
      <c r="L157" s="154"/>
      <c r="M157" s="1021"/>
      <c r="N157" s="1022"/>
      <c r="O157" s="1025"/>
      <c r="P157" s="1026"/>
      <c r="Q157" s="1026"/>
      <c r="R157" s="1018"/>
      <c r="S157" s="986"/>
      <c r="T157" s="987"/>
      <c r="U157" s="987"/>
      <c r="V157" s="987"/>
      <c r="W157" s="988"/>
      <c r="X157" s="173" t="s">
        <v>192</v>
      </c>
      <c r="Z157" s="174"/>
      <c r="AA157" s="166"/>
      <c r="AB157" s="167"/>
      <c r="AC157" s="167"/>
      <c r="AD157" s="167"/>
      <c r="AE157" s="167"/>
      <c r="AF157" s="167"/>
      <c r="AG157" s="168"/>
      <c r="AH157" s="166"/>
      <c r="AI157" s="167"/>
      <c r="AJ157" s="167"/>
      <c r="AK157" s="167"/>
      <c r="AL157" s="167"/>
      <c r="AM157" s="167"/>
      <c r="AN157" s="168"/>
      <c r="AO157" s="166"/>
      <c r="AP157" s="167"/>
      <c r="AQ157" s="167"/>
      <c r="AR157" s="167"/>
      <c r="AS157" s="167"/>
      <c r="AT157" s="167"/>
      <c r="AU157" s="168"/>
      <c r="AV157" s="166"/>
      <c r="AW157" s="167"/>
      <c r="AX157" s="167"/>
      <c r="AY157" s="167"/>
      <c r="AZ157" s="167"/>
      <c r="BA157" s="167"/>
      <c r="BB157" s="168"/>
      <c r="BC157" s="166"/>
      <c r="BD157" s="167"/>
      <c r="BE157" s="169"/>
      <c r="BF157" s="992"/>
      <c r="BG157" s="993"/>
      <c r="BH157" s="994"/>
      <c r="BI157" s="995"/>
      <c r="BJ157" s="996"/>
      <c r="BK157" s="997"/>
      <c r="BL157" s="997"/>
      <c r="BM157" s="997"/>
      <c r="BN157" s="998"/>
    </row>
    <row r="158" spans="2:66" ht="20.25" customHeight="1" x14ac:dyDescent="0.15">
      <c r="B158" s="1035"/>
      <c r="C158" s="1036"/>
      <c r="D158" s="1037"/>
      <c r="E158" s="1012"/>
      <c r="F158" s="1013"/>
      <c r="G158" s="1038"/>
      <c r="H158" s="1039"/>
      <c r="I158" s="175"/>
      <c r="J158" s="176">
        <f>G157</f>
        <v>0</v>
      </c>
      <c r="K158" s="175"/>
      <c r="L158" s="176">
        <f>M157</f>
        <v>0</v>
      </c>
      <c r="M158" s="1040"/>
      <c r="N158" s="1041"/>
      <c r="O158" s="1042"/>
      <c r="P158" s="1043"/>
      <c r="Q158" s="1043"/>
      <c r="R158" s="1039"/>
      <c r="S158" s="986"/>
      <c r="T158" s="987"/>
      <c r="U158" s="987"/>
      <c r="V158" s="987"/>
      <c r="W158" s="988"/>
      <c r="X158" s="170" t="s">
        <v>195</v>
      </c>
      <c r="Y158" s="171"/>
      <c r="Z158" s="172"/>
      <c r="AA158" s="158" t="str">
        <f>IF(AA157="","",VLOOKUP(AA157,'シフト記号表（従来型・ユニット型共通）'!$C$6:$L$47,10,FALSE))</f>
        <v/>
      </c>
      <c r="AB158" s="159" t="str">
        <f>IF(AB157="","",VLOOKUP(AB157,'シフト記号表（従来型・ユニット型共通）'!$C$6:$L$47,10,FALSE))</f>
        <v/>
      </c>
      <c r="AC158" s="159" t="str">
        <f>IF(AC157="","",VLOOKUP(AC157,'シフト記号表（従来型・ユニット型共通）'!$C$6:$L$47,10,FALSE))</f>
        <v/>
      </c>
      <c r="AD158" s="159" t="str">
        <f>IF(AD157="","",VLOOKUP(AD157,'シフト記号表（従来型・ユニット型共通）'!$C$6:$L$47,10,FALSE))</f>
        <v/>
      </c>
      <c r="AE158" s="159" t="str">
        <f>IF(AE157="","",VLOOKUP(AE157,'シフト記号表（従来型・ユニット型共通）'!$C$6:$L$47,10,FALSE))</f>
        <v/>
      </c>
      <c r="AF158" s="159" t="str">
        <f>IF(AF157="","",VLOOKUP(AF157,'シフト記号表（従来型・ユニット型共通）'!$C$6:$L$47,10,FALSE))</f>
        <v/>
      </c>
      <c r="AG158" s="160" t="str">
        <f>IF(AG157="","",VLOOKUP(AG157,'シフト記号表（従来型・ユニット型共通）'!$C$6:$L$47,10,FALSE))</f>
        <v/>
      </c>
      <c r="AH158" s="158" t="str">
        <f>IF(AH157="","",VLOOKUP(AH157,'シフト記号表（従来型・ユニット型共通）'!$C$6:$L$47,10,FALSE))</f>
        <v/>
      </c>
      <c r="AI158" s="159" t="str">
        <f>IF(AI157="","",VLOOKUP(AI157,'シフト記号表（従来型・ユニット型共通）'!$C$6:$L$47,10,FALSE))</f>
        <v/>
      </c>
      <c r="AJ158" s="159" t="str">
        <f>IF(AJ157="","",VLOOKUP(AJ157,'シフト記号表（従来型・ユニット型共通）'!$C$6:$L$47,10,FALSE))</f>
        <v/>
      </c>
      <c r="AK158" s="159" t="str">
        <f>IF(AK157="","",VLOOKUP(AK157,'シフト記号表（従来型・ユニット型共通）'!$C$6:$L$47,10,FALSE))</f>
        <v/>
      </c>
      <c r="AL158" s="159" t="str">
        <f>IF(AL157="","",VLOOKUP(AL157,'シフト記号表（従来型・ユニット型共通）'!$C$6:$L$47,10,FALSE))</f>
        <v/>
      </c>
      <c r="AM158" s="159" t="str">
        <f>IF(AM157="","",VLOOKUP(AM157,'シフト記号表（従来型・ユニット型共通）'!$C$6:$L$47,10,FALSE))</f>
        <v/>
      </c>
      <c r="AN158" s="160" t="str">
        <f>IF(AN157="","",VLOOKUP(AN157,'シフト記号表（従来型・ユニット型共通）'!$C$6:$L$47,10,FALSE))</f>
        <v/>
      </c>
      <c r="AO158" s="158" t="str">
        <f>IF(AO157="","",VLOOKUP(AO157,'シフト記号表（従来型・ユニット型共通）'!$C$6:$L$47,10,FALSE))</f>
        <v/>
      </c>
      <c r="AP158" s="159" t="str">
        <f>IF(AP157="","",VLOOKUP(AP157,'シフト記号表（従来型・ユニット型共通）'!$C$6:$L$47,10,FALSE))</f>
        <v/>
      </c>
      <c r="AQ158" s="159" t="str">
        <f>IF(AQ157="","",VLOOKUP(AQ157,'シフト記号表（従来型・ユニット型共通）'!$C$6:$L$47,10,FALSE))</f>
        <v/>
      </c>
      <c r="AR158" s="159" t="str">
        <f>IF(AR157="","",VLOOKUP(AR157,'シフト記号表（従来型・ユニット型共通）'!$C$6:$L$47,10,FALSE))</f>
        <v/>
      </c>
      <c r="AS158" s="159" t="str">
        <f>IF(AS157="","",VLOOKUP(AS157,'シフト記号表（従来型・ユニット型共通）'!$C$6:$L$47,10,FALSE))</f>
        <v/>
      </c>
      <c r="AT158" s="159" t="str">
        <f>IF(AT157="","",VLOOKUP(AT157,'シフト記号表（従来型・ユニット型共通）'!$C$6:$L$47,10,FALSE))</f>
        <v/>
      </c>
      <c r="AU158" s="160" t="str">
        <f>IF(AU157="","",VLOOKUP(AU157,'シフト記号表（従来型・ユニット型共通）'!$C$6:$L$47,10,FALSE))</f>
        <v/>
      </c>
      <c r="AV158" s="158" t="str">
        <f>IF(AV157="","",VLOOKUP(AV157,'シフト記号表（従来型・ユニット型共通）'!$C$6:$L$47,10,FALSE))</f>
        <v/>
      </c>
      <c r="AW158" s="159" t="str">
        <f>IF(AW157="","",VLOOKUP(AW157,'シフト記号表（従来型・ユニット型共通）'!$C$6:$L$47,10,FALSE))</f>
        <v/>
      </c>
      <c r="AX158" s="159" t="str">
        <f>IF(AX157="","",VLOOKUP(AX157,'シフト記号表（従来型・ユニット型共通）'!$C$6:$L$47,10,FALSE))</f>
        <v/>
      </c>
      <c r="AY158" s="159" t="str">
        <f>IF(AY157="","",VLOOKUP(AY157,'シフト記号表（従来型・ユニット型共通）'!$C$6:$L$47,10,FALSE))</f>
        <v/>
      </c>
      <c r="AZ158" s="159" t="str">
        <f>IF(AZ157="","",VLOOKUP(AZ157,'シフト記号表（従来型・ユニット型共通）'!$C$6:$L$47,10,FALSE))</f>
        <v/>
      </c>
      <c r="BA158" s="159" t="str">
        <f>IF(BA157="","",VLOOKUP(BA157,'シフト記号表（従来型・ユニット型共通）'!$C$6:$L$47,10,FALSE))</f>
        <v/>
      </c>
      <c r="BB158" s="160" t="str">
        <f>IF(BB157="","",VLOOKUP(BB157,'シフト記号表（従来型・ユニット型共通）'!$C$6:$L$47,10,FALSE))</f>
        <v/>
      </c>
      <c r="BC158" s="158" t="str">
        <f>IF(BC157="","",VLOOKUP(BC157,'シフト記号表（従来型・ユニット型共通）'!$C$6:$L$47,10,FALSE))</f>
        <v/>
      </c>
      <c r="BD158" s="159" t="str">
        <f>IF(BD157="","",VLOOKUP(BD157,'シフト記号表（従来型・ユニット型共通）'!$C$6:$L$47,10,FALSE))</f>
        <v/>
      </c>
      <c r="BE158" s="159" t="str">
        <f>IF(BE157="","",VLOOKUP(BE157,'シフト記号表（従来型・ユニット型共通）'!$C$6:$L$47,10,FALSE))</f>
        <v/>
      </c>
      <c r="BF158" s="1032">
        <f>IF($BI$3="４週",SUM(AA158:BB158),IF($BI$3="暦月",SUM(AA158:BE158),""))</f>
        <v>0</v>
      </c>
      <c r="BG158" s="1033"/>
      <c r="BH158" s="1034">
        <f>IF($BI$3="４週",BF158/4,IF($BI$3="暦月",(BF158/($BI$8/7)),""))</f>
        <v>0</v>
      </c>
      <c r="BI158" s="1033"/>
      <c r="BJ158" s="1029"/>
      <c r="BK158" s="1030"/>
      <c r="BL158" s="1030"/>
      <c r="BM158" s="1030"/>
      <c r="BN158" s="1031"/>
    </row>
    <row r="159" spans="2:66" ht="20.25" customHeight="1" x14ac:dyDescent="0.15">
      <c r="B159" s="1007">
        <f>B157+1</f>
        <v>72</v>
      </c>
      <c r="C159" s="1009"/>
      <c r="D159" s="1011"/>
      <c r="E159" s="1012"/>
      <c r="F159" s="1013"/>
      <c r="G159" s="1017"/>
      <c r="H159" s="1018"/>
      <c r="I159" s="153"/>
      <c r="J159" s="154"/>
      <c r="K159" s="153"/>
      <c r="L159" s="154"/>
      <c r="M159" s="1021"/>
      <c r="N159" s="1022"/>
      <c r="O159" s="1025"/>
      <c r="P159" s="1026"/>
      <c r="Q159" s="1026"/>
      <c r="R159" s="1018"/>
      <c r="S159" s="986"/>
      <c r="T159" s="987"/>
      <c r="U159" s="987"/>
      <c r="V159" s="987"/>
      <c r="W159" s="988"/>
      <c r="X159" s="173" t="s">
        <v>192</v>
      </c>
      <c r="Z159" s="174"/>
      <c r="AA159" s="166"/>
      <c r="AB159" s="167"/>
      <c r="AC159" s="167"/>
      <c r="AD159" s="167"/>
      <c r="AE159" s="167"/>
      <c r="AF159" s="167"/>
      <c r="AG159" s="168"/>
      <c r="AH159" s="166"/>
      <c r="AI159" s="167"/>
      <c r="AJ159" s="167"/>
      <c r="AK159" s="167"/>
      <c r="AL159" s="167"/>
      <c r="AM159" s="167"/>
      <c r="AN159" s="168"/>
      <c r="AO159" s="166"/>
      <c r="AP159" s="167"/>
      <c r="AQ159" s="167"/>
      <c r="AR159" s="167"/>
      <c r="AS159" s="167"/>
      <c r="AT159" s="167"/>
      <c r="AU159" s="168"/>
      <c r="AV159" s="166"/>
      <c r="AW159" s="167"/>
      <c r="AX159" s="167"/>
      <c r="AY159" s="167"/>
      <c r="AZ159" s="167"/>
      <c r="BA159" s="167"/>
      <c r="BB159" s="168"/>
      <c r="BC159" s="166"/>
      <c r="BD159" s="167"/>
      <c r="BE159" s="169"/>
      <c r="BF159" s="992"/>
      <c r="BG159" s="993"/>
      <c r="BH159" s="994"/>
      <c r="BI159" s="995"/>
      <c r="BJ159" s="996"/>
      <c r="BK159" s="997"/>
      <c r="BL159" s="997"/>
      <c r="BM159" s="997"/>
      <c r="BN159" s="998"/>
    </row>
    <row r="160" spans="2:66" ht="20.25" customHeight="1" x14ac:dyDescent="0.15">
      <c r="B160" s="1035"/>
      <c r="C160" s="1036"/>
      <c r="D160" s="1037"/>
      <c r="E160" s="1012"/>
      <c r="F160" s="1013"/>
      <c r="G160" s="1038"/>
      <c r="H160" s="1039"/>
      <c r="I160" s="175"/>
      <c r="J160" s="176">
        <f>G159</f>
        <v>0</v>
      </c>
      <c r="K160" s="175"/>
      <c r="L160" s="176">
        <f>M159</f>
        <v>0</v>
      </c>
      <c r="M160" s="1040"/>
      <c r="N160" s="1041"/>
      <c r="O160" s="1042"/>
      <c r="P160" s="1043"/>
      <c r="Q160" s="1043"/>
      <c r="R160" s="1039"/>
      <c r="S160" s="986"/>
      <c r="T160" s="987"/>
      <c r="U160" s="987"/>
      <c r="V160" s="987"/>
      <c r="W160" s="988"/>
      <c r="X160" s="170" t="s">
        <v>195</v>
      </c>
      <c r="Y160" s="171"/>
      <c r="Z160" s="172"/>
      <c r="AA160" s="158" t="str">
        <f>IF(AA159="","",VLOOKUP(AA159,'シフト記号表（従来型・ユニット型共通）'!$C$6:$L$47,10,FALSE))</f>
        <v/>
      </c>
      <c r="AB160" s="159" t="str">
        <f>IF(AB159="","",VLOOKUP(AB159,'シフト記号表（従来型・ユニット型共通）'!$C$6:$L$47,10,FALSE))</f>
        <v/>
      </c>
      <c r="AC160" s="159" t="str">
        <f>IF(AC159="","",VLOOKUP(AC159,'シフト記号表（従来型・ユニット型共通）'!$C$6:$L$47,10,FALSE))</f>
        <v/>
      </c>
      <c r="AD160" s="159" t="str">
        <f>IF(AD159="","",VLOOKUP(AD159,'シフト記号表（従来型・ユニット型共通）'!$C$6:$L$47,10,FALSE))</f>
        <v/>
      </c>
      <c r="AE160" s="159" t="str">
        <f>IF(AE159="","",VLOOKUP(AE159,'シフト記号表（従来型・ユニット型共通）'!$C$6:$L$47,10,FALSE))</f>
        <v/>
      </c>
      <c r="AF160" s="159" t="str">
        <f>IF(AF159="","",VLOOKUP(AF159,'シフト記号表（従来型・ユニット型共通）'!$C$6:$L$47,10,FALSE))</f>
        <v/>
      </c>
      <c r="AG160" s="160" t="str">
        <f>IF(AG159="","",VLOOKUP(AG159,'シフト記号表（従来型・ユニット型共通）'!$C$6:$L$47,10,FALSE))</f>
        <v/>
      </c>
      <c r="AH160" s="158" t="str">
        <f>IF(AH159="","",VLOOKUP(AH159,'シフト記号表（従来型・ユニット型共通）'!$C$6:$L$47,10,FALSE))</f>
        <v/>
      </c>
      <c r="AI160" s="159" t="str">
        <f>IF(AI159="","",VLOOKUP(AI159,'シフト記号表（従来型・ユニット型共通）'!$C$6:$L$47,10,FALSE))</f>
        <v/>
      </c>
      <c r="AJ160" s="159" t="str">
        <f>IF(AJ159="","",VLOOKUP(AJ159,'シフト記号表（従来型・ユニット型共通）'!$C$6:$L$47,10,FALSE))</f>
        <v/>
      </c>
      <c r="AK160" s="159" t="str">
        <f>IF(AK159="","",VLOOKUP(AK159,'シフト記号表（従来型・ユニット型共通）'!$C$6:$L$47,10,FALSE))</f>
        <v/>
      </c>
      <c r="AL160" s="159" t="str">
        <f>IF(AL159="","",VLOOKUP(AL159,'シフト記号表（従来型・ユニット型共通）'!$C$6:$L$47,10,FALSE))</f>
        <v/>
      </c>
      <c r="AM160" s="159" t="str">
        <f>IF(AM159="","",VLOOKUP(AM159,'シフト記号表（従来型・ユニット型共通）'!$C$6:$L$47,10,FALSE))</f>
        <v/>
      </c>
      <c r="AN160" s="160" t="str">
        <f>IF(AN159="","",VLOOKUP(AN159,'シフト記号表（従来型・ユニット型共通）'!$C$6:$L$47,10,FALSE))</f>
        <v/>
      </c>
      <c r="AO160" s="158" t="str">
        <f>IF(AO159="","",VLOOKUP(AO159,'シフト記号表（従来型・ユニット型共通）'!$C$6:$L$47,10,FALSE))</f>
        <v/>
      </c>
      <c r="AP160" s="159" t="str">
        <f>IF(AP159="","",VLOOKUP(AP159,'シフト記号表（従来型・ユニット型共通）'!$C$6:$L$47,10,FALSE))</f>
        <v/>
      </c>
      <c r="AQ160" s="159" t="str">
        <f>IF(AQ159="","",VLOOKUP(AQ159,'シフト記号表（従来型・ユニット型共通）'!$C$6:$L$47,10,FALSE))</f>
        <v/>
      </c>
      <c r="AR160" s="159" t="str">
        <f>IF(AR159="","",VLOOKUP(AR159,'シフト記号表（従来型・ユニット型共通）'!$C$6:$L$47,10,FALSE))</f>
        <v/>
      </c>
      <c r="AS160" s="159" t="str">
        <f>IF(AS159="","",VLOOKUP(AS159,'シフト記号表（従来型・ユニット型共通）'!$C$6:$L$47,10,FALSE))</f>
        <v/>
      </c>
      <c r="AT160" s="159" t="str">
        <f>IF(AT159="","",VLOOKUP(AT159,'シフト記号表（従来型・ユニット型共通）'!$C$6:$L$47,10,FALSE))</f>
        <v/>
      </c>
      <c r="AU160" s="160" t="str">
        <f>IF(AU159="","",VLOOKUP(AU159,'シフト記号表（従来型・ユニット型共通）'!$C$6:$L$47,10,FALSE))</f>
        <v/>
      </c>
      <c r="AV160" s="158" t="str">
        <f>IF(AV159="","",VLOOKUP(AV159,'シフト記号表（従来型・ユニット型共通）'!$C$6:$L$47,10,FALSE))</f>
        <v/>
      </c>
      <c r="AW160" s="159" t="str">
        <f>IF(AW159="","",VLOOKUP(AW159,'シフト記号表（従来型・ユニット型共通）'!$C$6:$L$47,10,FALSE))</f>
        <v/>
      </c>
      <c r="AX160" s="159" t="str">
        <f>IF(AX159="","",VLOOKUP(AX159,'シフト記号表（従来型・ユニット型共通）'!$C$6:$L$47,10,FALSE))</f>
        <v/>
      </c>
      <c r="AY160" s="159" t="str">
        <f>IF(AY159="","",VLOOKUP(AY159,'シフト記号表（従来型・ユニット型共通）'!$C$6:$L$47,10,FALSE))</f>
        <v/>
      </c>
      <c r="AZ160" s="159" t="str">
        <f>IF(AZ159="","",VLOOKUP(AZ159,'シフト記号表（従来型・ユニット型共通）'!$C$6:$L$47,10,FALSE))</f>
        <v/>
      </c>
      <c r="BA160" s="159" t="str">
        <f>IF(BA159="","",VLOOKUP(BA159,'シフト記号表（従来型・ユニット型共通）'!$C$6:$L$47,10,FALSE))</f>
        <v/>
      </c>
      <c r="BB160" s="160" t="str">
        <f>IF(BB159="","",VLOOKUP(BB159,'シフト記号表（従来型・ユニット型共通）'!$C$6:$L$47,10,FALSE))</f>
        <v/>
      </c>
      <c r="BC160" s="158" t="str">
        <f>IF(BC159="","",VLOOKUP(BC159,'シフト記号表（従来型・ユニット型共通）'!$C$6:$L$47,10,FALSE))</f>
        <v/>
      </c>
      <c r="BD160" s="159" t="str">
        <f>IF(BD159="","",VLOOKUP(BD159,'シフト記号表（従来型・ユニット型共通）'!$C$6:$L$47,10,FALSE))</f>
        <v/>
      </c>
      <c r="BE160" s="159" t="str">
        <f>IF(BE159="","",VLOOKUP(BE159,'シフト記号表（従来型・ユニット型共通）'!$C$6:$L$47,10,FALSE))</f>
        <v/>
      </c>
      <c r="BF160" s="1032">
        <f>IF($BI$3="４週",SUM(AA160:BB160),IF($BI$3="暦月",SUM(AA160:BE160),""))</f>
        <v>0</v>
      </c>
      <c r="BG160" s="1033"/>
      <c r="BH160" s="1034">
        <f>IF($BI$3="４週",BF160/4,IF($BI$3="暦月",(BF160/($BI$8/7)),""))</f>
        <v>0</v>
      </c>
      <c r="BI160" s="1033"/>
      <c r="BJ160" s="1029"/>
      <c r="BK160" s="1030"/>
      <c r="BL160" s="1030"/>
      <c r="BM160" s="1030"/>
      <c r="BN160" s="1031"/>
    </row>
    <row r="161" spans="2:66" ht="20.25" customHeight="1" x14ac:dyDescent="0.15">
      <c r="B161" s="1007">
        <f>B159+1</f>
        <v>73</v>
      </c>
      <c r="C161" s="1009"/>
      <c r="D161" s="1011"/>
      <c r="E161" s="1012"/>
      <c r="F161" s="1013"/>
      <c r="G161" s="1017"/>
      <c r="H161" s="1018"/>
      <c r="I161" s="153"/>
      <c r="J161" s="154"/>
      <c r="K161" s="153"/>
      <c r="L161" s="154"/>
      <c r="M161" s="1021"/>
      <c r="N161" s="1022"/>
      <c r="O161" s="1025"/>
      <c r="P161" s="1026"/>
      <c r="Q161" s="1026"/>
      <c r="R161" s="1018"/>
      <c r="S161" s="986"/>
      <c r="T161" s="987"/>
      <c r="U161" s="987"/>
      <c r="V161" s="987"/>
      <c r="W161" s="988"/>
      <c r="X161" s="173" t="s">
        <v>192</v>
      </c>
      <c r="Z161" s="174"/>
      <c r="AA161" s="166"/>
      <c r="AB161" s="167"/>
      <c r="AC161" s="167"/>
      <c r="AD161" s="167"/>
      <c r="AE161" s="167"/>
      <c r="AF161" s="167"/>
      <c r="AG161" s="168"/>
      <c r="AH161" s="166"/>
      <c r="AI161" s="167"/>
      <c r="AJ161" s="167"/>
      <c r="AK161" s="167"/>
      <c r="AL161" s="167"/>
      <c r="AM161" s="167"/>
      <c r="AN161" s="168"/>
      <c r="AO161" s="166"/>
      <c r="AP161" s="167"/>
      <c r="AQ161" s="167"/>
      <c r="AR161" s="167"/>
      <c r="AS161" s="167"/>
      <c r="AT161" s="167"/>
      <c r="AU161" s="168"/>
      <c r="AV161" s="166"/>
      <c r="AW161" s="167"/>
      <c r="AX161" s="167"/>
      <c r="AY161" s="167"/>
      <c r="AZ161" s="167"/>
      <c r="BA161" s="167"/>
      <c r="BB161" s="168"/>
      <c r="BC161" s="166"/>
      <c r="BD161" s="167"/>
      <c r="BE161" s="169"/>
      <c r="BF161" s="992"/>
      <c r="BG161" s="993"/>
      <c r="BH161" s="994"/>
      <c r="BI161" s="995"/>
      <c r="BJ161" s="996"/>
      <c r="BK161" s="997"/>
      <c r="BL161" s="997"/>
      <c r="BM161" s="997"/>
      <c r="BN161" s="998"/>
    </row>
    <row r="162" spans="2:66" ht="20.25" customHeight="1" x14ac:dyDescent="0.15">
      <c r="B162" s="1035"/>
      <c r="C162" s="1036"/>
      <c r="D162" s="1037"/>
      <c r="E162" s="1012"/>
      <c r="F162" s="1013"/>
      <c r="G162" s="1038"/>
      <c r="H162" s="1039"/>
      <c r="I162" s="175"/>
      <c r="J162" s="176">
        <f>G161</f>
        <v>0</v>
      </c>
      <c r="K162" s="175"/>
      <c r="L162" s="176">
        <f>M161</f>
        <v>0</v>
      </c>
      <c r="M162" s="1040"/>
      <c r="N162" s="1041"/>
      <c r="O162" s="1042"/>
      <c r="P162" s="1043"/>
      <c r="Q162" s="1043"/>
      <c r="R162" s="1039"/>
      <c r="S162" s="986"/>
      <c r="T162" s="987"/>
      <c r="U162" s="987"/>
      <c r="V162" s="987"/>
      <c r="W162" s="988"/>
      <c r="X162" s="170" t="s">
        <v>195</v>
      </c>
      <c r="Y162" s="171"/>
      <c r="Z162" s="172"/>
      <c r="AA162" s="158" t="str">
        <f>IF(AA161="","",VLOOKUP(AA161,'シフト記号表（従来型・ユニット型共通）'!$C$6:$L$47,10,FALSE))</f>
        <v/>
      </c>
      <c r="AB162" s="159" t="str">
        <f>IF(AB161="","",VLOOKUP(AB161,'シフト記号表（従来型・ユニット型共通）'!$C$6:$L$47,10,FALSE))</f>
        <v/>
      </c>
      <c r="AC162" s="159" t="str">
        <f>IF(AC161="","",VLOOKUP(AC161,'シフト記号表（従来型・ユニット型共通）'!$C$6:$L$47,10,FALSE))</f>
        <v/>
      </c>
      <c r="AD162" s="159" t="str">
        <f>IF(AD161="","",VLOOKUP(AD161,'シフト記号表（従来型・ユニット型共通）'!$C$6:$L$47,10,FALSE))</f>
        <v/>
      </c>
      <c r="AE162" s="159" t="str">
        <f>IF(AE161="","",VLOOKUP(AE161,'シフト記号表（従来型・ユニット型共通）'!$C$6:$L$47,10,FALSE))</f>
        <v/>
      </c>
      <c r="AF162" s="159" t="str">
        <f>IF(AF161="","",VLOOKUP(AF161,'シフト記号表（従来型・ユニット型共通）'!$C$6:$L$47,10,FALSE))</f>
        <v/>
      </c>
      <c r="AG162" s="160" t="str">
        <f>IF(AG161="","",VLOOKUP(AG161,'シフト記号表（従来型・ユニット型共通）'!$C$6:$L$47,10,FALSE))</f>
        <v/>
      </c>
      <c r="AH162" s="158" t="str">
        <f>IF(AH161="","",VLOOKUP(AH161,'シフト記号表（従来型・ユニット型共通）'!$C$6:$L$47,10,FALSE))</f>
        <v/>
      </c>
      <c r="AI162" s="159" t="str">
        <f>IF(AI161="","",VLOOKUP(AI161,'シフト記号表（従来型・ユニット型共通）'!$C$6:$L$47,10,FALSE))</f>
        <v/>
      </c>
      <c r="AJ162" s="159" t="str">
        <f>IF(AJ161="","",VLOOKUP(AJ161,'シフト記号表（従来型・ユニット型共通）'!$C$6:$L$47,10,FALSE))</f>
        <v/>
      </c>
      <c r="AK162" s="159" t="str">
        <f>IF(AK161="","",VLOOKUP(AK161,'シフト記号表（従来型・ユニット型共通）'!$C$6:$L$47,10,FALSE))</f>
        <v/>
      </c>
      <c r="AL162" s="159" t="str">
        <f>IF(AL161="","",VLOOKUP(AL161,'シフト記号表（従来型・ユニット型共通）'!$C$6:$L$47,10,FALSE))</f>
        <v/>
      </c>
      <c r="AM162" s="159" t="str">
        <f>IF(AM161="","",VLOOKUP(AM161,'シフト記号表（従来型・ユニット型共通）'!$C$6:$L$47,10,FALSE))</f>
        <v/>
      </c>
      <c r="AN162" s="160" t="str">
        <f>IF(AN161="","",VLOOKUP(AN161,'シフト記号表（従来型・ユニット型共通）'!$C$6:$L$47,10,FALSE))</f>
        <v/>
      </c>
      <c r="AO162" s="158" t="str">
        <f>IF(AO161="","",VLOOKUP(AO161,'シフト記号表（従来型・ユニット型共通）'!$C$6:$L$47,10,FALSE))</f>
        <v/>
      </c>
      <c r="AP162" s="159" t="str">
        <f>IF(AP161="","",VLOOKUP(AP161,'シフト記号表（従来型・ユニット型共通）'!$C$6:$L$47,10,FALSE))</f>
        <v/>
      </c>
      <c r="AQ162" s="159" t="str">
        <f>IF(AQ161="","",VLOOKUP(AQ161,'シフト記号表（従来型・ユニット型共通）'!$C$6:$L$47,10,FALSE))</f>
        <v/>
      </c>
      <c r="AR162" s="159" t="str">
        <f>IF(AR161="","",VLOOKUP(AR161,'シフト記号表（従来型・ユニット型共通）'!$C$6:$L$47,10,FALSE))</f>
        <v/>
      </c>
      <c r="AS162" s="159" t="str">
        <f>IF(AS161="","",VLOOKUP(AS161,'シフト記号表（従来型・ユニット型共通）'!$C$6:$L$47,10,FALSE))</f>
        <v/>
      </c>
      <c r="AT162" s="159" t="str">
        <f>IF(AT161="","",VLOOKUP(AT161,'シフト記号表（従来型・ユニット型共通）'!$C$6:$L$47,10,FALSE))</f>
        <v/>
      </c>
      <c r="AU162" s="160" t="str">
        <f>IF(AU161="","",VLOOKUP(AU161,'シフト記号表（従来型・ユニット型共通）'!$C$6:$L$47,10,FALSE))</f>
        <v/>
      </c>
      <c r="AV162" s="158" t="str">
        <f>IF(AV161="","",VLOOKUP(AV161,'シフト記号表（従来型・ユニット型共通）'!$C$6:$L$47,10,FALSE))</f>
        <v/>
      </c>
      <c r="AW162" s="159" t="str">
        <f>IF(AW161="","",VLOOKUP(AW161,'シフト記号表（従来型・ユニット型共通）'!$C$6:$L$47,10,FALSE))</f>
        <v/>
      </c>
      <c r="AX162" s="159" t="str">
        <f>IF(AX161="","",VLOOKUP(AX161,'シフト記号表（従来型・ユニット型共通）'!$C$6:$L$47,10,FALSE))</f>
        <v/>
      </c>
      <c r="AY162" s="159" t="str">
        <f>IF(AY161="","",VLOOKUP(AY161,'シフト記号表（従来型・ユニット型共通）'!$C$6:$L$47,10,FALSE))</f>
        <v/>
      </c>
      <c r="AZ162" s="159" t="str">
        <f>IF(AZ161="","",VLOOKUP(AZ161,'シフト記号表（従来型・ユニット型共通）'!$C$6:$L$47,10,FALSE))</f>
        <v/>
      </c>
      <c r="BA162" s="159" t="str">
        <f>IF(BA161="","",VLOOKUP(BA161,'シフト記号表（従来型・ユニット型共通）'!$C$6:$L$47,10,FALSE))</f>
        <v/>
      </c>
      <c r="BB162" s="160" t="str">
        <f>IF(BB161="","",VLOOKUP(BB161,'シフト記号表（従来型・ユニット型共通）'!$C$6:$L$47,10,FALSE))</f>
        <v/>
      </c>
      <c r="BC162" s="158" t="str">
        <f>IF(BC161="","",VLOOKUP(BC161,'シフト記号表（従来型・ユニット型共通）'!$C$6:$L$47,10,FALSE))</f>
        <v/>
      </c>
      <c r="BD162" s="159" t="str">
        <f>IF(BD161="","",VLOOKUP(BD161,'シフト記号表（従来型・ユニット型共通）'!$C$6:$L$47,10,FALSE))</f>
        <v/>
      </c>
      <c r="BE162" s="159" t="str">
        <f>IF(BE161="","",VLOOKUP(BE161,'シフト記号表（従来型・ユニット型共通）'!$C$6:$L$47,10,FALSE))</f>
        <v/>
      </c>
      <c r="BF162" s="1032">
        <f>IF($BI$3="４週",SUM(AA162:BB162),IF($BI$3="暦月",SUM(AA162:BE162),""))</f>
        <v>0</v>
      </c>
      <c r="BG162" s="1033"/>
      <c r="BH162" s="1034">
        <f>IF($BI$3="４週",BF162/4,IF($BI$3="暦月",(BF162/($BI$8/7)),""))</f>
        <v>0</v>
      </c>
      <c r="BI162" s="1033"/>
      <c r="BJ162" s="1029"/>
      <c r="BK162" s="1030"/>
      <c r="BL162" s="1030"/>
      <c r="BM162" s="1030"/>
      <c r="BN162" s="1031"/>
    </row>
    <row r="163" spans="2:66" ht="20.25" customHeight="1" x14ac:dyDescent="0.15">
      <c r="B163" s="1007">
        <f>B161+1</f>
        <v>74</v>
      </c>
      <c r="C163" s="1009"/>
      <c r="D163" s="1011"/>
      <c r="E163" s="1012"/>
      <c r="F163" s="1013"/>
      <c r="G163" s="1017"/>
      <c r="H163" s="1018"/>
      <c r="I163" s="153"/>
      <c r="J163" s="154"/>
      <c r="K163" s="153"/>
      <c r="L163" s="154"/>
      <c r="M163" s="1021"/>
      <c r="N163" s="1022"/>
      <c r="O163" s="1025"/>
      <c r="P163" s="1026"/>
      <c r="Q163" s="1026"/>
      <c r="R163" s="1018"/>
      <c r="S163" s="986"/>
      <c r="T163" s="987"/>
      <c r="U163" s="987"/>
      <c r="V163" s="987"/>
      <c r="W163" s="988"/>
      <c r="X163" s="173" t="s">
        <v>192</v>
      </c>
      <c r="Z163" s="174"/>
      <c r="AA163" s="166"/>
      <c r="AB163" s="167"/>
      <c r="AC163" s="167"/>
      <c r="AD163" s="167"/>
      <c r="AE163" s="167"/>
      <c r="AF163" s="167"/>
      <c r="AG163" s="168"/>
      <c r="AH163" s="166"/>
      <c r="AI163" s="167"/>
      <c r="AJ163" s="167"/>
      <c r="AK163" s="167"/>
      <c r="AL163" s="167"/>
      <c r="AM163" s="167"/>
      <c r="AN163" s="168"/>
      <c r="AO163" s="166"/>
      <c r="AP163" s="167"/>
      <c r="AQ163" s="167"/>
      <c r="AR163" s="167"/>
      <c r="AS163" s="167"/>
      <c r="AT163" s="167"/>
      <c r="AU163" s="168"/>
      <c r="AV163" s="166"/>
      <c r="AW163" s="167"/>
      <c r="AX163" s="167"/>
      <c r="AY163" s="167"/>
      <c r="AZ163" s="167"/>
      <c r="BA163" s="167"/>
      <c r="BB163" s="168"/>
      <c r="BC163" s="166"/>
      <c r="BD163" s="167"/>
      <c r="BE163" s="169"/>
      <c r="BF163" s="992"/>
      <c r="BG163" s="993"/>
      <c r="BH163" s="994"/>
      <c r="BI163" s="995"/>
      <c r="BJ163" s="996"/>
      <c r="BK163" s="997"/>
      <c r="BL163" s="997"/>
      <c r="BM163" s="997"/>
      <c r="BN163" s="998"/>
    </row>
    <row r="164" spans="2:66" ht="20.25" customHeight="1" x14ac:dyDescent="0.15">
      <c r="B164" s="1035"/>
      <c r="C164" s="1036"/>
      <c r="D164" s="1037"/>
      <c r="E164" s="1012"/>
      <c r="F164" s="1013"/>
      <c r="G164" s="1038"/>
      <c r="H164" s="1039"/>
      <c r="I164" s="175"/>
      <c r="J164" s="176">
        <f>G163</f>
        <v>0</v>
      </c>
      <c r="K164" s="175"/>
      <c r="L164" s="176">
        <f>M163</f>
        <v>0</v>
      </c>
      <c r="M164" s="1040"/>
      <c r="N164" s="1041"/>
      <c r="O164" s="1042"/>
      <c r="P164" s="1043"/>
      <c r="Q164" s="1043"/>
      <c r="R164" s="1039"/>
      <c r="S164" s="986"/>
      <c r="T164" s="987"/>
      <c r="U164" s="987"/>
      <c r="V164" s="987"/>
      <c r="W164" s="988"/>
      <c r="X164" s="170" t="s">
        <v>195</v>
      </c>
      <c r="Y164" s="171"/>
      <c r="Z164" s="172"/>
      <c r="AA164" s="158" t="str">
        <f>IF(AA163="","",VLOOKUP(AA163,'シフト記号表（従来型・ユニット型共通）'!$C$6:$L$47,10,FALSE))</f>
        <v/>
      </c>
      <c r="AB164" s="159" t="str">
        <f>IF(AB163="","",VLOOKUP(AB163,'シフト記号表（従来型・ユニット型共通）'!$C$6:$L$47,10,FALSE))</f>
        <v/>
      </c>
      <c r="AC164" s="159" t="str">
        <f>IF(AC163="","",VLOOKUP(AC163,'シフト記号表（従来型・ユニット型共通）'!$C$6:$L$47,10,FALSE))</f>
        <v/>
      </c>
      <c r="AD164" s="159" t="str">
        <f>IF(AD163="","",VLOOKUP(AD163,'シフト記号表（従来型・ユニット型共通）'!$C$6:$L$47,10,FALSE))</f>
        <v/>
      </c>
      <c r="AE164" s="159" t="str">
        <f>IF(AE163="","",VLOOKUP(AE163,'シフト記号表（従来型・ユニット型共通）'!$C$6:$L$47,10,FALSE))</f>
        <v/>
      </c>
      <c r="AF164" s="159" t="str">
        <f>IF(AF163="","",VLOOKUP(AF163,'シフト記号表（従来型・ユニット型共通）'!$C$6:$L$47,10,FALSE))</f>
        <v/>
      </c>
      <c r="AG164" s="160" t="str">
        <f>IF(AG163="","",VLOOKUP(AG163,'シフト記号表（従来型・ユニット型共通）'!$C$6:$L$47,10,FALSE))</f>
        <v/>
      </c>
      <c r="AH164" s="158" t="str">
        <f>IF(AH163="","",VLOOKUP(AH163,'シフト記号表（従来型・ユニット型共通）'!$C$6:$L$47,10,FALSE))</f>
        <v/>
      </c>
      <c r="AI164" s="159" t="str">
        <f>IF(AI163="","",VLOOKUP(AI163,'シフト記号表（従来型・ユニット型共通）'!$C$6:$L$47,10,FALSE))</f>
        <v/>
      </c>
      <c r="AJ164" s="159" t="str">
        <f>IF(AJ163="","",VLOOKUP(AJ163,'シフト記号表（従来型・ユニット型共通）'!$C$6:$L$47,10,FALSE))</f>
        <v/>
      </c>
      <c r="AK164" s="159" t="str">
        <f>IF(AK163="","",VLOOKUP(AK163,'シフト記号表（従来型・ユニット型共通）'!$C$6:$L$47,10,FALSE))</f>
        <v/>
      </c>
      <c r="AL164" s="159" t="str">
        <f>IF(AL163="","",VLOOKUP(AL163,'シフト記号表（従来型・ユニット型共通）'!$C$6:$L$47,10,FALSE))</f>
        <v/>
      </c>
      <c r="AM164" s="159" t="str">
        <f>IF(AM163="","",VLOOKUP(AM163,'シフト記号表（従来型・ユニット型共通）'!$C$6:$L$47,10,FALSE))</f>
        <v/>
      </c>
      <c r="AN164" s="160" t="str">
        <f>IF(AN163="","",VLOOKUP(AN163,'シフト記号表（従来型・ユニット型共通）'!$C$6:$L$47,10,FALSE))</f>
        <v/>
      </c>
      <c r="AO164" s="158" t="str">
        <f>IF(AO163="","",VLOOKUP(AO163,'シフト記号表（従来型・ユニット型共通）'!$C$6:$L$47,10,FALSE))</f>
        <v/>
      </c>
      <c r="AP164" s="159" t="str">
        <f>IF(AP163="","",VLOOKUP(AP163,'シフト記号表（従来型・ユニット型共通）'!$C$6:$L$47,10,FALSE))</f>
        <v/>
      </c>
      <c r="AQ164" s="159" t="str">
        <f>IF(AQ163="","",VLOOKUP(AQ163,'シフト記号表（従来型・ユニット型共通）'!$C$6:$L$47,10,FALSE))</f>
        <v/>
      </c>
      <c r="AR164" s="159" t="str">
        <f>IF(AR163="","",VLOOKUP(AR163,'シフト記号表（従来型・ユニット型共通）'!$C$6:$L$47,10,FALSE))</f>
        <v/>
      </c>
      <c r="AS164" s="159" t="str">
        <f>IF(AS163="","",VLOOKUP(AS163,'シフト記号表（従来型・ユニット型共通）'!$C$6:$L$47,10,FALSE))</f>
        <v/>
      </c>
      <c r="AT164" s="159" t="str">
        <f>IF(AT163="","",VLOOKUP(AT163,'シフト記号表（従来型・ユニット型共通）'!$C$6:$L$47,10,FALSE))</f>
        <v/>
      </c>
      <c r="AU164" s="160" t="str">
        <f>IF(AU163="","",VLOOKUP(AU163,'シフト記号表（従来型・ユニット型共通）'!$C$6:$L$47,10,FALSE))</f>
        <v/>
      </c>
      <c r="AV164" s="158" t="str">
        <f>IF(AV163="","",VLOOKUP(AV163,'シフト記号表（従来型・ユニット型共通）'!$C$6:$L$47,10,FALSE))</f>
        <v/>
      </c>
      <c r="AW164" s="159" t="str">
        <f>IF(AW163="","",VLOOKUP(AW163,'シフト記号表（従来型・ユニット型共通）'!$C$6:$L$47,10,FALSE))</f>
        <v/>
      </c>
      <c r="AX164" s="159" t="str">
        <f>IF(AX163="","",VLOOKUP(AX163,'シフト記号表（従来型・ユニット型共通）'!$C$6:$L$47,10,FALSE))</f>
        <v/>
      </c>
      <c r="AY164" s="159" t="str">
        <f>IF(AY163="","",VLOOKUP(AY163,'シフト記号表（従来型・ユニット型共通）'!$C$6:$L$47,10,FALSE))</f>
        <v/>
      </c>
      <c r="AZ164" s="159" t="str">
        <f>IF(AZ163="","",VLOOKUP(AZ163,'シフト記号表（従来型・ユニット型共通）'!$C$6:$L$47,10,FALSE))</f>
        <v/>
      </c>
      <c r="BA164" s="159" t="str">
        <f>IF(BA163="","",VLOOKUP(BA163,'シフト記号表（従来型・ユニット型共通）'!$C$6:$L$47,10,FALSE))</f>
        <v/>
      </c>
      <c r="BB164" s="160" t="str">
        <f>IF(BB163="","",VLOOKUP(BB163,'シフト記号表（従来型・ユニット型共通）'!$C$6:$L$47,10,FALSE))</f>
        <v/>
      </c>
      <c r="BC164" s="158" t="str">
        <f>IF(BC163="","",VLOOKUP(BC163,'シフト記号表（従来型・ユニット型共通）'!$C$6:$L$47,10,FALSE))</f>
        <v/>
      </c>
      <c r="BD164" s="159" t="str">
        <f>IF(BD163="","",VLOOKUP(BD163,'シフト記号表（従来型・ユニット型共通）'!$C$6:$L$47,10,FALSE))</f>
        <v/>
      </c>
      <c r="BE164" s="159" t="str">
        <f>IF(BE163="","",VLOOKUP(BE163,'シフト記号表（従来型・ユニット型共通）'!$C$6:$L$47,10,FALSE))</f>
        <v/>
      </c>
      <c r="BF164" s="1032">
        <f>IF($BI$3="４週",SUM(AA164:BB164),IF($BI$3="暦月",SUM(AA164:BE164),""))</f>
        <v>0</v>
      </c>
      <c r="BG164" s="1033"/>
      <c r="BH164" s="1034">
        <f>IF($BI$3="４週",BF164/4,IF($BI$3="暦月",(BF164/($BI$8/7)),""))</f>
        <v>0</v>
      </c>
      <c r="BI164" s="1033"/>
      <c r="BJ164" s="1029"/>
      <c r="BK164" s="1030"/>
      <c r="BL164" s="1030"/>
      <c r="BM164" s="1030"/>
      <c r="BN164" s="1031"/>
    </row>
    <row r="165" spans="2:66" ht="20.25" customHeight="1" x14ac:dyDescent="0.15">
      <c r="B165" s="1007">
        <f>B163+1</f>
        <v>75</v>
      </c>
      <c r="C165" s="1009"/>
      <c r="D165" s="1011"/>
      <c r="E165" s="1012"/>
      <c r="F165" s="1013"/>
      <c r="G165" s="1017"/>
      <c r="H165" s="1018"/>
      <c r="I165" s="153"/>
      <c r="J165" s="154"/>
      <c r="K165" s="153"/>
      <c r="L165" s="154"/>
      <c r="M165" s="1021"/>
      <c r="N165" s="1022"/>
      <c r="O165" s="1025"/>
      <c r="P165" s="1026"/>
      <c r="Q165" s="1026"/>
      <c r="R165" s="1018"/>
      <c r="S165" s="986"/>
      <c r="T165" s="987"/>
      <c r="U165" s="987"/>
      <c r="V165" s="987"/>
      <c r="W165" s="988"/>
      <c r="X165" s="173" t="s">
        <v>192</v>
      </c>
      <c r="Z165" s="174"/>
      <c r="AA165" s="166"/>
      <c r="AB165" s="167"/>
      <c r="AC165" s="167"/>
      <c r="AD165" s="167"/>
      <c r="AE165" s="167"/>
      <c r="AF165" s="167"/>
      <c r="AG165" s="168"/>
      <c r="AH165" s="166"/>
      <c r="AI165" s="167"/>
      <c r="AJ165" s="167"/>
      <c r="AK165" s="167"/>
      <c r="AL165" s="167"/>
      <c r="AM165" s="167"/>
      <c r="AN165" s="168"/>
      <c r="AO165" s="166"/>
      <c r="AP165" s="167"/>
      <c r="AQ165" s="167"/>
      <c r="AR165" s="167"/>
      <c r="AS165" s="167"/>
      <c r="AT165" s="167"/>
      <c r="AU165" s="168"/>
      <c r="AV165" s="166"/>
      <c r="AW165" s="167"/>
      <c r="AX165" s="167"/>
      <c r="AY165" s="167"/>
      <c r="AZ165" s="167"/>
      <c r="BA165" s="167"/>
      <c r="BB165" s="168"/>
      <c r="BC165" s="166"/>
      <c r="BD165" s="167"/>
      <c r="BE165" s="169"/>
      <c r="BF165" s="992"/>
      <c r="BG165" s="993"/>
      <c r="BH165" s="994"/>
      <c r="BI165" s="995"/>
      <c r="BJ165" s="996"/>
      <c r="BK165" s="997"/>
      <c r="BL165" s="997"/>
      <c r="BM165" s="997"/>
      <c r="BN165" s="998"/>
    </row>
    <row r="166" spans="2:66" ht="20.25" customHeight="1" x14ac:dyDescent="0.15">
      <c r="B166" s="1035"/>
      <c r="C166" s="1036"/>
      <c r="D166" s="1037"/>
      <c r="E166" s="1012"/>
      <c r="F166" s="1013"/>
      <c r="G166" s="1038"/>
      <c r="H166" s="1039"/>
      <c r="I166" s="175"/>
      <c r="J166" s="176">
        <f>G165</f>
        <v>0</v>
      </c>
      <c r="K166" s="175"/>
      <c r="L166" s="176">
        <f>M165</f>
        <v>0</v>
      </c>
      <c r="M166" s="1040"/>
      <c r="N166" s="1041"/>
      <c r="O166" s="1042"/>
      <c r="P166" s="1043"/>
      <c r="Q166" s="1043"/>
      <c r="R166" s="1039"/>
      <c r="S166" s="986"/>
      <c r="T166" s="987"/>
      <c r="U166" s="987"/>
      <c r="V166" s="987"/>
      <c r="W166" s="988"/>
      <c r="X166" s="170" t="s">
        <v>195</v>
      </c>
      <c r="Y166" s="171"/>
      <c r="Z166" s="172"/>
      <c r="AA166" s="158" t="str">
        <f>IF(AA165="","",VLOOKUP(AA165,'シフト記号表（従来型・ユニット型共通）'!$C$6:$L$47,10,FALSE))</f>
        <v/>
      </c>
      <c r="AB166" s="159" t="str">
        <f>IF(AB165="","",VLOOKUP(AB165,'シフト記号表（従来型・ユニット型共通）'!$C$6:$L$47,10,FALSE))</f>
        <v/>
      </c>
      <c r="AC166" s="159" t="str">
        <f>IF(AC165="","",VLOOKUP(AC165,'シフト記号表（従来型・ユニット型共通）'!$C$6:$L$47,10,FALSE))</f>
        <v/>
      </c>
      <c r="AD166" s="159" t="str">
        <f>IF(AD165="","",VLOOKUP(AD165,'シフト記号表（従来型・ユニット型共通）'!$C$6:$L$47,10,FALSE))</f>
        <v/>
      </c>
      <c r="AE166" s="159" t="str">
        <f>IF(AE165="","",VLOOKUP(AE165,'シフト記号表（従来型・ユニット型共通）'!$C$6:$L$47,10,FALSE))</f>
        <v/>
      </c>
      <c r="AF166" s="159" t="str">
        <f>IF(AF165="","",VLOOKUP(AF165,'シフト記号表（従来型・ユニット型共通）'!$C$6:$L$47,10,FALSE))</f>
        <v/>
      </c>
      <c r="AG166" s="160" t="str">
        <f>IF(AG165="","",VLOOKUP(AG165,'シフト記号表（従来型・ユニット型共通）'!$C$6:$L$47,10,FALSE))</f>
        <v/>
      </c>
      <c r="AH166" s="158" t="str">
        <f>IF(AH165="","",VLOOKUP(AH165,'シフト記号表（従来型・ユニット型共通）'!$C$6:$L$47,10,FALSE))</f>
        <v/>
      </c>
      <c r="AI166" s="159" t="str">
        <f>IF(AI165="","",VLOOKUP(AI165,'シフト記号表（従来型・ユニット型共通）'!$C$6:$L$47,10,FALSE))</f>
        <v/>
      </c>
      <c r="AJ166" s="159" t="str">
        <f>IF(AJ165="","",VLOOKUP(AJ165,'シフト記号表（従来型・ユニット型共通）'!$C$6:$L$47,10,FALSE))</f>
        <v/>
      </c>
      <c r="AK166" s="159" t="str">
        <f>IF(AK165="","",VLOOKUP(AK165,'シフト記号表（従来型・ユニット型共通）'!$C$6:$L$47,10,FALSE))</f>
        <v/>
      </c>
      <c r="AL166" s="159" t="str">
        <f>IF(AL165="","",VLOOKUP(AL165,'シフト記号表（従来型・ユニット型共通）'!$C$6:$L$47,10,FALSE))</f>
        <v/>
      </c>
      <c r="AM166" s="159" t="str">
        <f>IF(AM165="","",VLOOKUP(AM165,'シフト記号表（従来型・ユニット型共通）'!$C$6:$L$47,10,FALSE))</f>
        <v/>
      </c>
      <c r="AN166" s="160" t="str">
        <f>IF(AN165="","",VLOOKUP(AN165,'シフト記号表（従来型・ユニット型共通）'!$C$6:$L$47,10,FALSE))</f>
        <v/>
      </c>
      <c r="AO166" s="158" t="str">
        <f>IF(AO165="","",VLOOKUP(AO165,'シフト記号表（従来型・ユニット型共通）'!$C$6:$L$47,10,FALSE))</f>
        <v/>
      </c>
      <c r="AP166" s="159" t="str">
        <f>IF(AP165="","",VLOOKUP(AP165,'シフト記号表（従来型・ユニット型共通）'!$C$6:$L$47,10,FALSE))</f>
        <v/>
      </c>
      <c r="AQ166" s="159" t="str">
        <f>IF(AQ165="","",VLOOKUP(AQ165,'シフト記号表（従来型・ユニット型共通）'!$C$6:$L$47,10,FALSE))</f>
        <v/>
      </c>
      <c r="AR166" s="159" t="str">
        <f>IF(AR165="","",VLOOKUP(AR165,'シフト記号表（従来型・ユニット型共通）'!$C$6:$L$47,10,FALSE))</f>
        <v/>
      </c>
      <c r="AS166" s="159" t="str">
        <f>IF(AS165="","",VLOOKUP(AS165,'シフト記号表（従来型・ユニット型共通）'!$C$6:$L$47,10,FALSE))</f>
        <v/>
      </c>
      <c r="AT166" s="159" t="str">
        <f>IF(AT165="","",VLOOKUP(AT165,'シフト記号表（従来型・ユニット型共通）'!$C$6:$L$47,10,FALSE))</f>
        <v/>
      </c>
      <c r="AU166" s="160" t="str">
        <f>IF(AU165="","",VLOOKUP(AU165,'シフト記号表（従来型・ユニット型共通）'!$C$6:$L$47,10,FALSE))</f>
        <v/>
      </c>
      <c r="AV166" s="158" t="str">
        <f>IF(AV165="","",VLOOKUP(AV165,'シフト記号表（従来型・ユニット型共通）'!$C$6:$L$47,10,FALSE))</f>
        <v/>
      </c>
      <c r="AW166" s="159" t="str">
        <f>IF(AW165="","",VLOOKUP(AW165,'シフト記号表（従来型・ユニット型共通）'!$C$6:$L$47,10,FALSE))</f>
        <v/>
      </c>
      <c r="AX166" s="159" t="str">
        <f>IF(AX165="","",VLOOKUP(AX165,'シフト記号表（従来型・ユニット型共通）'!$C$6:$L$47,10,FALSE))</f>
        <v/>
      </c>
      <c r="AY166" s="159" t="str">
        <f>IF(AY165="","",VLOOKUP(AY165,'シフト記号表（従来型・ユニット型共通）'!$C$6:$L$47,10,FALSE))</f>
        <v/>
      </c>
      <c r="AZ166" s="159" t="str">
        <f>IF(AZ165="","",VLOOKUP(AZ165,'シフト記号表（従来型・ユニット型共通）'!$C$6:$L$47,10,FALSE))</f>
        <v/>
      </c>
      <c r="BA166" s="159" t="str">
        <f>IF(BA165="","",VLOOKUP(BA165,'シフト記号表（従来型・ユニット型共通）'!$C$6:$L$47,10,FALSE))</f>
        <v/>
      </c>
      <c r="BB166" s="160" t="str">
        <f>IF(BB165="","",VLOOKUP(BB165,'シフト記号表（従来型・ユニット型共通）'!$C$6:$L$47,10,FALSE))</f>
        <v/>
      </c>
      <c r="BC166" s="158" t="str">
        <f>IF(BC165="","",VLOOKUP(BC165,'シフト記号表（従来型・ユニット型共通）'!$C$6:$L$47,10,FALSE))</f>
        <v/>
      </c>
      <c r="BD166" s="159" t="str">
        <f>IF(BD165="","",VLOOKUP(BD165,'シフト記号表（従来型・ユニット型共通）'!$C$6:$L$47,10,FALSE))</f>
        <v/>
      </c>
      <c r="BE166" s="159" t="str">
        <f>IF(BE165="","",VLOOKUP(BE165,'シフト記号表（従来型・ユニット型共通）'!$C$6:$L$47,10,FALSE))</f>
        <v/>
      </c>
      <c r="BF166" s="1032">
        <f>IF($BI$3="４週",SUM(AA166:BB166),IF($BI$3="暦月",SUM(AA166:BE166),""))</f>
        <v>0</v>
      </c>
      <c r="BG166" s="1033"/>
      <c r="BH166" s="1034">
        <f>IF($BI$3="４週",BF166/4,IF($BI$3="暦月",(BF166/($BI$8/7)),""))</f>
        <v>0</v>
      </c>
      <c r="BI166" s="1033"/>
      <c r="BJ166" s="1029"/>
      <c r="BK166" s="1030"/>
      <c r="BL166" s="1030"/>
      <c r="BM166" s="1030"/>
      <c r="BN166" s="1031"/>
    </row>
    <row r="167" spans="2:66" ht="20.25" customHeight="1" x14ac:dyDescent="0.15">
      <c r="B167" s="1007">
        <f>B165+1</f>
        <v>76</v>
      </c>
      <c r="C167" s="1009"/>
      <c r="D167" s="1011"/>
      <c r="E167" s="1012"/>
      <c r="F167" s="1013"/>
      <c r="G167" s="1017"/>
      <c r="H167" s="1018"/>
      <c r="I167" s="153"/>
      <c r="J167" s="154"/>
      <c r="K167" s="153"/>
      <c r="L167" s="154"/>
      <c r="M167" s="1021"/>
      <c r="N167" s="1022"/>
      <c r="O167" s="1025"/>
      <c r="P167" s="1026"/>
      <c r="Q167" s="1026"/>
      <c r="R167" s="1018"/>
      <c r="S167" s="986"/>
      <c r="T167" s="987"/>
      <c r="U167" s="987"/>
      <c r="V167" s="987"/>
      <c r="W167" s="988"/>
      <c r="X167" s="173" t="s">
        <v>192</v>
      </c>
      <c r="Z167" s="174"/>
      <c r="AA167" s="166"/>
      <c r="AB167" s="167"/>
      <c r="AC167" s="167"/>
      <c r="AD167" s="167"/>
      <c r="AE167" s="167"/>
      <c r="AF167" s="167"/>
      <c r="AG167" s="168"/>
      <c r="AH167" s="166"/>
      <c r="AI167" s="167"/>
      <c r="AJ167" s="167"/>
      <c r="AK167" s="167"/>
      <c r="AL167" s="167"/>
      <c r="AM167" s="167"/>
      <c r="AN167" s="168"/>
      <c r="AO167" s="166"/>
      <c r="AP167" s="167"/>
      <c r="AQ167" s="167"/>
      <c r="AR167" s="167"/>
      <c r="AS167" s="167"/>
      <c r="AT167" s="167"/>
      <c r="AU167" s="168"/>
      <c r="AV167" s="166"/>
      <c r="AW167" s="167"/>
      <c r="AX167" s="167"/>
      <c r="AY167" s="167"/>
      <c r="AZ167" s="167"/>
      <c r="BA167" s="167"/>
      <c r="BB167" s="168"/>
      <c r="BC167" s="166"/>
      <c r="BD167" s="167"/>
      <c r="BE167" s="169"/>
      <c r="BF167" s="992"/>
      <c r="BG167" s="993"/>
      <c r="BH167" s="994"/>
      <c r="BI167" s="995"/>
      <c r="BJ167" s="996"/>
      <c r="BK167" s="997"/>
      <c r="BL167" s="997"/>
      <c r="BM167" s="997"/>
      <c r="BN167" s="998"/>
    </row>
    <row r="168" spans="2:66" ht="20.25" customHeight="1" x14ac:dyDescent="0.15">
      <c r="B168" s="1035"/>
      <c r="C168" s="1036"/>
      <c r="D168" s="1037"/>
      <c r="E168" s="1012"/>
      <c r="F168" s="1013"/>
      <c r="G168" s="1038"/>
      <c r="H168" s="1039"/>
      <c r="I168" s="175"/>
      <c r="J168" s="176">
        <f>G167</f>
        <v>0</v>
      </c>
      <c r="K168" s="175"/>
      <c r="L168" s="176">
        <f>M167</f>
        <v>0</v>
      </c>
      <c r="M168" s="1040"/>
      <c r="N168" s="1041"/>
      <c r="O168" s="1042"/>
      <c r="P168" s="1043"/>
      <c r="Q168" s="1043"/>
      <c r="R168" s="1039"/>
      <c r="S168" s="986"/>
      <c r="T168" s="987"/>
      <c r="U168" s="987"/>
      <c r="V168" s="987"/>
      <c r="W168" s="988"/>
      <c r="X168" s="170" t="s">
        <v>195</v>
      </c>
      <c r="Y168" s="171"/>
      <c r="Z168" s="172"/>
      <c r="AA168" s="158" t="str">
        <f>IF(AA167="","",VLOOKUP(AA167,'シフト記号表（従来型・ユニット型共通）'!$C$6:$L$47,10,FALSE))</f>
        <v/>
      </c>
      <c r="AB168" s="159" t="str">
        <f>IF(AB167="","",VLOOKUP(AB167,'シフト記号表（従来型・ユニット型共通）'!$C$6:$L$47,10,FALSE))</f>
        <v/>
      </c>
      <c r="AC168" s="159" t="str">
        <f>IF(AC167="","",VLOOKUP(AC167,'シフト記号表（従来型・ユニット型共通）'!$C$6:$L$47,10,FALSE))</f>
        <v/>
      </c>
      <c r="AD168" s="159" t="str">
        <f>IF(AD167="","",VLOOKUP(AD167,'シフト記号表（従来型・ユニット型共通）'!$C$6:$L$47,10,FALSE))</f>
        <v/>
      </c>
      <c r="AE168" s="159" t="str">
        <f>IF(AE167="","",VLOOKUP(AE167,'シフト記号表（従来型・ユニット型共通）'!$C$6:$L$47,10,FALSE))</f>
        <v/>
      </c>
      <c r="AF168" s="159" t="str">
        <f>IF(AF167="","",VLOOKUP(AF167,'シフト記号表（従来型・ユニット型共通）'!$C$6:$L$47,10,FALSE))</f>
        <v/>
      </c>
      <c r="AG168" s="160" t="str">
        <f>IF(AG167="","",VLOOKUP(AG167,'シフト記号表（従来型・ユニット型共通）'!$C$6:$L$47,10,FALSE))</f>
        <v/>
      </c>
      <c r="AH168" s="158" t="str">
        <f>IF(AH167="","",VLOOKUP(AH167,'シフト記号表（従来型・ユニット型共通）'!$C$6:$L$47,10,FALSE))</f>
        <v/>
      </c>
      <c r="AI168" s="159" t="str">
        <f>IF(AI167="","",VLOOKUP(AI167,'シフト記号表（従来型・ユニット型共通）'!$C$6:$L$47,10,FALSE))</f>
        <v/>
      </c>
      <c r="AJ168" s="159" t="str">
        <f>IF(AJ167="","",VLOOKUP(AJ167,'シフト記号表（従来型・ユニット型共通）'!$C$6:$L$47,10,FALSE))</f>
        <v/>
      </c>
      <c r="AK168" s="159" t="str">
        <f>IF(AK167="","",VLOOKUP(AK167,'シフト記号表（従来型・ユニット型共通）'!$C$6:$L$47,10,FALSE))</f>
        <v/>
      </c>
      <c r="AL168" s="159" t="str">
        <f>IF(AL167="","",VLOOKUP(AL167,'シフト記号表（従来型・ユニット型共通）'!$C$6:$L$47,10,FALSE))</f>
        <v/>
      </c>
      <c r="AM168" s="159" t="str">
        <f>IF(AM167="","",VLOOKUP(AM167,'シフト記号表（従来型・ユニット型共通）'!$C$6:$L$47,10,FALSE))</f>
        <v/>
      </c>
      <c r="AN168" s="160" t="str">
        <f>IF(AN167="","",VLOOKUP(AN167,'シフト記号表（従来型・ユニット型共通）'!$C$6:$L$47,10,FALSE))</f>
        <v/>
      </c>
      <c r="AO168" s="158" t="str">
        <f>IF(AO167="","",VLOOKUP(AO167,'シフト記号表（従来型・ユニット型共通）'!$C$6:$L$47,10,FALSE))</f>
        <v/>
      </c>
      <c r="AP168" s="159" t="str">
        <f>IF(AP167="","",VLOOKUP(AP167,'シフト記号表（従来型・ユニット型共通）'!$C$6:$L$47,10,FALSE))</f>
        <v/>
      </c>
      <c r="AQ168" s="159" t="str">
        <f>IF(AQ167="","",VLOOKUP(AQ167,'シフト記号表（従来型・ユニット型共通）'!$C$6:$L$47,10,FALSE))</f>
        <v/>
      </c>
      <c r="AR168" s="159" t="str">
        <f>IF(AR167="","",VLOOKUP(AR167,'シフト記号表（従来型・ユニット型共通）'!$C$6:$L$47,10,FALSE))</f>
        <v/>
      </c>
      <c r="AS168" s="159" t="str">
        <f>IF(AS167="","",VLOOKUP(AS167,'シフト記号表（従来型・ユニット型共通）'!$C$6:$L$47,10,FALSE))</f>
        <v/>
      </c>
      <c r="AT168" s="159" t="str">
        <f>IF(AT167="","",VLOOKUP(AT167,'シフト記号表（従来型・ユニット型共通）'!$C$6:$L$47,10,FALSE))</f>
        <v/>
      </c>
      <c r="AU168" s="160" t="str">
        <f>IF(AU167="","",VLOOKUP(AU167,'シフト記号表（従来型・ユニット型共通）'!$C$6:$L$47,10,FALSE))</f>
        <v/>
      </c>
      <c r="AV168" s="158" t="str">
        <f>IF(AV167="","",VLOOKUP(AV167,'シフト記号表（従来型・ユニット型共通）'!$C$6:$L$47,10,FALSE))</f>
        <v/>
      </c>
      <c r="AW168" s="159" t="str">
        <f>IF(AW167="","",VLOOKUP(AW167,'シフト記号表（従来型・ユニット型共通）'!$C$6:$L$47,10,FALSE))</f>
        <v/>
      </c>
      <c r="AX168" s="159" t="str">
        <f>IF(AX167="","",VLOOKUP(AX167,'シフト記号表（従来型・ユニット型共通）'!$C$6:$L$47,10,FALSE))</f>
        <v/>
      </c>
      <c r="AY168" s="159" t="str">
        <f>IF(AY167="","",VLOOKUP(AY167,'シフト記号表（従来型・ユニット型共通）'!$C$6:$L$47,10,FALSE))</f>
        <v/>
      </c>
      <c r="AZ168" s="159" t="str">
        <f>IF(AZ167="","",VLOOKUP(AZ167,'シフト記号表（従来型・ユニット型共通）'!$C$6:$L$47,10,FALSE))</f>
        <v/>
      </c>
      <c r="BA168" s="159" t="str">
        <f>IF(BA167="","",VLOOKUP(BA167,'シフト記号表（従来型・ユニット型共通）'!$C$6:$L$47,10,FALSE))</f>
        <v/>
      </c>
      <c r="BB168" s="160" t="str">
        <f>IF(BB167="","",VLOOKUP(BB167,'シフト記号表（従来型・ユニット型共通）'!$C$6:$L$47,10,FALSE))</f>
        <v/>
      </c>
      <c r="BC168" s="158" t="str">
        <f>IF(BC167="","",VLOOKUP(BC167,'シフト記号表（従来型・ユニット型共通）'!$C$6:$L$47,10,FALSE))</f>
        <v/>
      </c>
      <c r="BD168" s="159" t="str">
        <f>IF(BD167="","",VLOOKUP(BD167,'シフト記号表（従来型・ユニット型共通）'!$C$6:$L$47,10,FALSE))</f>
        <v/>
      </c>
      <c r="BE168" s="159" t="str">
        <f>IF(BE167="","",VLOOKUP(BE167,'シフト記号表（従来型・ユニット型共通）'!$C$6:$L$47,10,FALSE))</f>
        <v/>
      </c>
      <c r="BF168" s="1032">
        <f>IF($BI$3="４週",SUM(AA168:BB168),IF($BI$3="暦月",SUM(AA168:BE168),""))</f>
        <v>0</v>
      </c>
      <c r="BG168" s="1033"/>
      <c r="BH168" s="1034">
        <f>IF($BI$3="４週",BF168/4,IF($BI$3="暦月",(BF168/($BI$8/7)),""))</f>
        <v>0</v>
      </c>
      <c r="BI168" s="1033"/>
      <c r="BJ168" s="1029"/>
      <c r="BK168" s="1030"/>
      <c r="BL168" s="1030"/>
      <c r="BM168" s="1030"/>
      <c r="BN168" s="1031"/>
    </row>
    <row r="169" spans="2:66" ht="20.25" customHeight="1" x14ac:dyDescent="0.15">
      <c r="B169" s="1007">
        <f>B167+1</f>
        <v>77</v>
      </c>
      <c r="C169" s="1009"/>
      <c r="D169" s="1011"/>
      <c r="E169" s="1012"/>
      <c r="F169" s="1013"/>
      <c r="G169" s="1017"/>
      <c r="H169" s="1018"/>
      <c r="I169" s="153"/>
      <c r="J169" s="154"/>
      <c r="K169" s="153"/>
      <c r="L169" s="154"/>
      <c r="M169" s="1021"/>
      <c r="N169" s="1022"/>
      <c r="O169" s="1025"/>
      <c r="P169" s="1026"/>
      <c r="Q169" s="1026"/>
      <c r="R169" s="1018"/>
      <c r="S169" s="986"/>
      <c r="T169" s="987"/>
      <c r="U169" s="987"/>
      <c r="V169" s="987"/>
      <c r="W169" s="988"/>
      <c r="X169" s="173" t="s">
        <v>192</v>
      </c>
      <c r="Z169" s="174"/>
      <c r="AA169" s="166"/>
      <c r="AB169" s="167"/>
      <c r="AC169" s="167"/>
      <c r="AD169" s="167"/>
      <c r="AE169" s="167"/>
      <c r="AF169" s="167"/>
      <c r="AG169" s="168"/>
      <c r="AH169" s="166"/>
      <c r="AI169" s="167"/>
      <c r="AJ169" s="167"/>
      <c r="AK169" s="167"/>
      <c r="AL169" s="167"/>
      <c r="AM169" s="167"/>
      <c r="AN169" s="168"/>
      <c r="AO169" s="166"/>
      <c r="AP169" s="167"/>
      <c r="AQ169" s="167"/>
      <c r="AR169" s="167"/>
      <c r="AS169" s="167"/>
      <c r="AT169" s="167"/>
      <c r="AU169" s="168"/>
      <c r="AV169" s="166"/>
      <c r="AW169" s="167"/>
      <c r="AX169" s="167"/>
      <c r="AY169" s="167"/>
      <c r="AZ169" s="167"/>
      <c r="BA169" s="167"/>
      <c r="BB169" s="168"/>
      <c r="BC169" s="166"/>
      <c r="BD169" s="167"/>
      <c r="BE169" s="169"/>
      <c r="BF169" s="992"/>
      <c r="BG169" s="993"/>
      <c r="BH169" s="994"/>
      <c r="BI169" s="995"/>
      <c r="BJ169" s="996"/>
      <c r="BK169" s="997"/>
      <c r="BL169" s="997"/>
      <c r="BM169" s="997"/>
      <c r="BN169" s="998"/>
    </row>
    <row r="170" spans="2:66" ht="20.25" customHeight="1" x14ac:dyDescent="0.15">
      <c r="B170" s="1035"/>
      <c r="C170" s="1036"/>
      <c r="D170" s="1037"/>
      <c r="E170" s="1012"/>
      <c r="F170" s="1013"/>
      <c r="G170" s="1038"/>
      <c r="H170" s="1039"/>
      <c r="I170" s="175"/>
      <c r="J170" s="176">
        <f>G169</f>
        <v>0</v>
      </c>
      <c r="K170" s="175"/>
      <c r="L170" s="176">
        <f>M169</f>
        <v>0</v>
      </c>
      <c r="M170" s="1040"/>
      <c r="N170" s="1041"/>
      <c r="O170" s="1042"/>
      <c r="P170" s="1043"/>
      <c r="Q170" s="1043"/>
      <c r="R170" s="1039"/>
      <c r="S170" s="986"/>
      <c r="T170" s="987"/>
      <c r="U170" s="987"/>
      <c r="V170" s="987"/>
      <c r="W170" s="988"/>
      <c r="X170" s="170" t="s">
        <v>195</v>
      </c>
      <c r="Y170" s="171"/>
      <c r="Z170" s="172"/>
      <c r="AA170" s="158" t="str">
        <f>IF(AA169="","",VLOOKUP(AA169,'シフト記号表（従来型・ユニット型共通）'!$C$6:$L$47,10,FALSE))</f>
        <v/>
      </c>
      <c r="AB170" s="159" t="str">
        <f>IF(AB169="","",VLOOKUP(AB169,'シフト記号表（従来型・ユニット型共通）'!$C$6:$L$47,10,FALSE))</f>
        <v/>
      </c>
      <c r="AC170" s="159" t="str">
        <f>IF(AC169="","",VLOOKUP(AC169,'シフト記号表（従来型・ユニット型共通）'!$C$6:$L$47,10,FALSE))</f>
        <v/>
      </c>
      <c r="AD170" s="159" t="str">
        <f>IF(AD169="","",VLOOKUP(AD169,'シフト記号表（従来型・ユニット型共通）'!$C$6:$L$47,10,FALSE))</f>
        <v/>
      </c>
      <c r="AE170" s="159" t="str">
        <f>IF(AE169="","",VLOOKUP(AE169,'シフト記号表（従来型・ユニット型共通）'!$C$6:$L$47,10,FALSE))</f>
        <v/>
      </c>
      <c r="AF170" s="159" t="str">
        <f>IF(AF169="","",VLOOKUP(AF169,'シフト記号表（従来型・ユニット型共通）'!$C$6:$L$47,10,FALSE))</f>
        <v/>
      </c>
      <c r="AG170" s="160" t="str">
        <f>IF(AG169="","",VLOOKUP(AG169,'シフト記号表（従来型・ユニット型共通）'!$C$6:$L$47,10,FALSE))</f>
        <v/>
      </c>
      <c r="AH170" s="158" t="str">
        <f>IF(AH169="","",VLOOKUP(AH169,'シフト記号表（従来型・ユニット型共通）'!$C$6:$L$47,10,FALSE))</f>
        <v/>
      </c>
      <c r="AI170" s="159" t="str">
        <f>IF(AI169="","",VLOOKUP(AI169,'シフト記号表（従来型・ユニット型共通）'!$C$6:$L$47,10,FALSE))</f>
        <v/>
      </c>
      <c r="AJ170" s="159" t="str">
        <f>IF(AJ169="","",VLOOKUP(AJ169,'シフト記号表（従来型・ユニット型共通）'!$C$6:$L$47,10,FALSE))</f>
        <v/>
      </c>
      <c r="AK170" s="159" t="str">
        <f>IF(AK169="","",VLOOKUP(AK169,'シフト記号表（従来型・ユニット型共通）'!$C$6:$L$47,10,FALSE))</f>
        <v/>
      </c>
      <c r="AL170" s="159" t="str">
        <f>IF(AL169="","",VLOOKUP(AL169,'シフト記号表（従来型・ユニット型共通）'!$C$6:$L$47,10,FALSE))</f>
        <v/>
      </c>
      <c r="AM170" s="159" t="str">
        <f>IF(AM169="","",VLOOKUP(AM169,'シフト記号表（従来型・ユニット型共通）'!$C$6:$L$47,10,FALSE))</f>
        <v/>
      </c>
      <c r="AN170" s="160" t="str">
        <f>IF(AN169="","",VLOOKUP(AN169,'シフト記号表（従来型・ユニット型共通）'!$C$6:$L$47,10,FALSE))</f>
        <v/>
      </c>
      <c r="AO170" s="158" t="str">
        <f>IF(AO169="","",VLOOKUP(AO169,'シフト記号表（従来型・ユニット型共通）'!$C$6:$L$47,10,FALSE))</f>
        <v/>
      </c>
      <c r="AP170" s="159" t="str">
        <f>IF(AP169="","",VLOOKUP(AP169,'シフト記号表（従来型・ユニット型共通）'!$C$6:$L$47,10,FALSE))</f>
        <v/>
      </c>
      <c r="AQ170" s="159" t="str">
        <f>IF(AQ169="","",VLOOKUP(AQ169,'シフト記号表（従来型・ユニット型共通）'!$C$6:$L$47,10,FALSE))</f>
        <v/>
      </c>
      <c r="AR170" s="159" t="str">
        <f>IF(AR169="","",VLOOKUP(AR169,'シフト記号表（従来型・ユニット型共通）'!$C$6:$L$47,10,FALSE))</f>
        <v/>
      </c>
      <c r="AS170" s="159" t="str">
        <f>IF(AS169="","",VLOOKUP(AS169,'シフト記号表（従来型・ユニット型共通）'!$C$6:$L$47,10,FALSE))</f>
        <v/>
      </c>
      <c r="AT170" s="159" t="str">
        <f>IF(AT169="","",VLOOKUP(AT169,'シフト記号表（従来型・ユニット型共通）'!$C$6:$L$47,10,FALSE))</f>
        <v/>
      </c>
      <c r="AU170" s="160" t="str">
        <f>IF(AU169="","",VLOOKUP(AU169,'シフト記号表（従来型・ユニット型共通）'!$C$6:$L$47,10,FALSE))</f>
        <v/>
      </c>
      <c r="AV170" s="158" t="str">
        <f>IF(AV169="","",VLOOKUP(AV169,'シフト記号表（従来型・ユニット型共通）'!$C$6:$L$47,10,FALSE))</f>
        <v/>
      </c>
      <c r="AW170" s="159" t="str">
        <f>IF(AW169="","",VLOOKUP(AW169,'シフト記号表（従来型・ユニット型共通）'!$C$6:$L$47,10,FALSE))</f>
        <v/>
      </c>
      <c r="AX170" s="159" t="str">
        <f>IF(AX169="","",VLOOKUP(AX169,'シフト記号表（従来型・ユニット型共通）'!$C$6:$L$47,10,FALSE))</f>
        <v/>
      </c>
      <c r="AY170" s="159" t="str">
        <f>IF(AY169="","",VLOOKUP(AY169,'シフト記号表（従来型・ユニット型共通）'!$C$6:$L$47,10,FALSE))</f>
        <v/>
      </c>
      <c r="AZ170" s="159" t="str">
        <f>IF(AZ169="","",VLOOKUP(AZ169,'シフト記号表（従来型・ユニット型共通）'!$C$6:$L$47,10,FALSE))</f>
        <v/>
      </c>
      <c r="BA170" s="159" t="str">
        <f>IF(BA169="","",VLOOKUP(BA169,'シフト記号表（従来型・ユニット型共通）'!$C$6:$L$47,10,FALSE))</f>
        <v/>
      </c>
      <c r="BB170" s="160" t="str">
        <f>IF(BB169="","",VLOOKUP(BB169,'シフト記号表（従来型・ユニット型共通）'!$C$6:$L$47,10,FALSE))</f>
        <v/>
      </c>
      <c r="BC170" s="158" t="str">
        <f>IF(BC169="","",VLOOKUP(BC169,'シフト記号表（従来型・ユニット型共通）'!$C$6:$L$47,10,FALSE))</f>
        <v/>
      </c>
      <c r="BD170" s="159" t="str">
        <f>IF(BD169="","",VLOOKUP(BD169,'シフト記号表（従来型・ユニット型共通）'!$C$6:$L$47,10,FALSE))</f>
        <v/>
      </c>
      <c r="BE170" s="159" t="str">
        <f>IF(BE169="","",VLOOKUP(BE169,'シフト記号表（従来型・ユニット型共通）'!$C$6:$L$47,10,FALSE))</f>
        <v/>
      </c>
      <c r="BF170" s="1032">
        <f>IF($BI$3="４週",SUM(AA170:BB170),IF($BI$3="暦月",SUM(AA170:BE170),""))</f>
        <v>0</v>
      </c>
      <c r="BG170" s="1033"/>
      <c r="BH170" s="1034">
        <f>IF($BI$3="４週",BF170/4,IF($BI$3="暦月",(BF170/($BI$8/7)),""))</f>
        <v>0</v>
      </c>
      <c r="BI170" s="1033"/>
      <c r="BJ170" s="1029"/>
      <c r="BK170" s="1030"/>
      <c r="BL170" s="1030"/>
      <c r="BM170" s="1030"/>
      <c r="BN170" s="1031"/>
    </row>
    <row r="171" spans="2:66" ht="20.25" customHeight="1" x14ac:dyDescent="0.15">
      <c r="B171" s="1007">
        <f>B169+1</f>
        <v>78</v>
      </c>
      <c r="C171" s="1009"/>
      <c r="D171" s="1011"/>
      <c r="E171" s="1012"/>
      <c r="F171" s="1013"/>
      <c r="G171" s="1017"/>
      <c r="H171" s="1018"/>
      <c r="I171" s="153"/>
      <c r="J171" s="154"/>
      <c r="K171" s="153"/>
      <c r="L171" s="154"/>
      <c r="M171" s="1021"/>
      <c r="N171" s="1022"/>
      <c r="O171" s="1025"/>
      <c r="P171" s="1026"/>
      <c r="Q171" s="1026"/>
      <c r="R171" s="1018"/>
      <c r="S171" s="986"/>
      <c r="T171" s="987"/>
      <c r="U171" s="987"/>
      <c r="V171" s="987"/>
      <c r="W171" s="988"/>
      <c r="X171" s="173" t="s">
        <v>192</v>
      </c>
      <c r="Z171" s="174"/>
      <c r="AA171" s="166"/>
      <c r="AB171" s="167"/>
      <c r="AC171" s="167"/>
      <c r="AD171" s="167"/>
      <c r="AE171" s="167"/>
      <c r="AF171" s="167"/>
      <c r="AG171" s="168"/>
      <c r="AH171" s="166"/>
      <c r="AI171" s="167"/>
      <c r="AJ171" s="167"/>
      <c r="AK171" s="167"/>
      <c r="AL171" s="167"/>
      <c r="AM171" s="167"/>
      <c r="AN171" s="168"/>
      <c r="AO171" s="166"/>
      <c r="AP171" s="167"/>
      <c r="AQ171" s="167"/>
      <c r="AR171" s="167"/>
      <c r="AS171" s="167"/>
      <c r="AT171" s="167"/>
      <c r="AU171" s="168"/>
      <c r="AV171" s="166"/>
      <c r="AW171" s="167"/>
      <c r="AX171" s="167"/>
      <c r="AY171" s="167"/>
      <c r="AZ171" s="167"/>
      <c r="BA171" s="167"/>
      <c r="BB171" s="168"/>
      <c r="BC171" s="166"/>
      <c r="BD171" s="167"/>
      <c r="BE171" s="169"/>
      <c r="BF171" s="992"/>
      <c r="BG171" s="993"/>
      <c r="BH171" s="994"/>
      <c r="BI171" s="995"/>
      <c r="BJ171" s="996"/>
      <c r="BK171" s="997"/>
      <c r="BL171" s="997"/>
      <c r="BM171" s="997"/>
      <c r="BN171" s="998"/>
    </row>
    <row r="172" spans="2:66" ht="20.25" customHeight="1" x14ac:dyDescent="0.15">
      <c r="B172" s="1035"/>
      <c r="C172" s="1036"/>
      <c r="D172" s="1037"/>
      <c r="E172" s="1012"/>
      <c r="F172" s="1013"/>
      <c r="G172" s="1038"/>
      <c r="H172" s="1039"/>
      <c r="I172" s="175"/>
      <c r="J172" s="176">
        <f>G171</f>
        <v>0</v>
      </c>
      <c r="K172" s="175"/>
      <c r="L172" s="176">
        <f>M171</f>
        <v>0</v>
      </c>
      <c r="M172" s="1040"/>
      <c r="N172" s="1041"/>
      <c r="O172" s="1042"/>
      <c r="P172" s="1043"/>
      <c r="Q172" s="1043"/>
      <c r="R172" s="1039"/>
      <c r="S172" s="986"/>
      <c r="T172" s="987"/>
      <c r="U172" s="987"/>
      <c r="V172" s="987"/>
      <c r="W172" s="988"/>
      <c r="X172" s="170" t="s">
        <v>195</v>
      </c>
      <c r="Y172" s="171"/>
      <c r="Z172" s="172"/>
      <c r="AA172" s="158" t="str">
        <f>IF(AA171="","",VLOOKUP(AA171,'シフト記号表（従来型・ユニット型共通）'!$C$6:$L$47,10,FALSE))</f>
        <v/>
      </c>
      <c r="AB172" s="159" t="str">
        <f>IF(AB171="","",VLOOKUP(AB171,'シフト記号表（従来型・ユニット型共通）'!$C$6:$L$47,10,FALSE))</f>
        <v/>
      </c>
      <c r="AC172" s="159" t="str">
        <f>IF(AC171="","",VLOOKUP(AC171,'シフト記号表（従来型・ユニット型共通）'!$C$6:$L$47,10,FALSE))</f>
        <v/>
      </c>
      <c r="AD172" s="159" t="str">
        <f>IF(AD171="","",VLOOKUP(AD171,'シフト記号表（従来型・ユニット型共通）'!$C$6:$L$47,10,FALSE))</f>
        <v/>
      </c>
      <c r="AE172" s="159" t="str">
        <f>IF(AE171="","",VLOOKUP(AE171,'シフト記号表（従来型・ユニット型共通）'!$C$6:$L$47,10,FALSE))</f>
        <v/>
      </c>
      <c r="AF172" s="159" t="str">
        <f>IF(AF171="","",VLOOKUP(AF171,'シフト記号表（従来型・ユニット型共通）'!$C$6:$L$47,10,FALSE))</f>
        <v/>
      </c>
      <c r="AG172" s="160" t="str">
        <f>IF(AG171="","",VLOOKUP(AG171,'シフト記号表（従来型・ユニット型共通）'!$C$6:$L$47,10,FALSE))</f>
        <v/>
      </c>
      <c r="AH172" s="158" t="str">
        <f>IF(AH171="","",VLOOKUP(AH171,'シフト記号表（従来型・ユニット型共通）'!$C$6:$L$47,10,FALSE))</f>
        <v/>
      </c>
      <c r="AI172" s="159" t="str">
        <f>IF(AI171="","",VLOOKUP(AI171,'シフト記号表（従来型・ユニット型共通）'!$C$6:$L$47,10,FALSE))</f>
        <v/>
      </c>
      <c r="AJ172" s="159" t="str">
        <f>IF(AJ171="","",VLOOKUP(AJ171,'シフト記号表（従来型・ユニット型共通）'!$C$6:$L$47,10,FALSE))</f>
        <v/>
      </c>
      <c r="AK172" s="159" t="str">
        <f>IF(AK171="","",VLOOKUP(AK171,'シフト記号表（従来型・ユニット型共通）'!$C$6:$L$47,10,FALSE))</f>
        <v/>
      </c>
      <c r="AL172" s="159" t="str">
        <f>IF(AL171="","",VLOOKUP(AL171,'シフト記号表（従来型・ユニット型共通）'!$C$6:$L$47,10,FALSE))</f>
        <v/>
      </c>
      <c r="AM172" s="159" t="str">
        <f>IF(AM171="","",VLOOKUP(AM171,'シフト記号表（従来型・ユニット型共通）'!$C$6:$L$47,10,FALSE))</f>
        <v/>
      </c>
      <c r="AN172" s="160" t="str">
        <f>IF(AN171="","",VLOOKUP(AN171,'シフト記号表（従来型・ユニット型共通）'!$C$6:$L$47,10,FALSE))</f>
        <v/>
      </c>
      <c r="AO172" s="158" t="str">
        <f>IF(AO171="","",VLOOKUP(AO171,'シフト記号表（従来型・ユニット型共通）'!$C$6:$L$47,10,FALSE))</f>
        <v/>
      </c>
      <c r="AP172" s="159" t="str">
        <f>IF(AP171="","",VLOOKUP(AP171,'シフト記号表（従来型・ユニット型共通）'!$C$6:$L$47,10,FALSE))</f>
        <v/>
      </c>
      <c r="AQ172" s="159" t="str">
        <f>IF(AQ171="","",VLOOKUP(AQ171,'シフト記号表（従来型・ユニット型共通）'!$C$6:$L$47,10,FALSE))</f>
        <v/>
      </c>
      <c r="AR172" s="159" t="str">
        <f>IF(AR171="","",VLOOKUP(AR171,'シフト記号表（従来型・ユニット型共通）'!$C$6:$L$47,10,FALSE))</f>
        <v/>
      </c>
      <c r="AS172" s="159" t="str">
        <f>IF(AS171="","",VLOOKUP(AS171,'シフト記号表（従来型・ユニット型共通）'!$C$6:$L$47,10,FALSE))</f>
        <v/>
      </c>
      <c r="AT172" s="159" t="str">
        <f>IF(AT171="","",VLOOKUP(AT171,'シフト記号表（従来型・ユニット型共通）'!$C$6:$L$47,10,FALSE))</f>
        <v/>
      </c>
      <c r="AU172" s="160" t="str">
        <f>IF(AU171="","",VLOOKUP(AU171,'シフト記号表（従来型・ユニット型共通）'!$C$6:$L$47,10,FALSE))</f>
        <v/>
      </c>
      <c r="AV172" s="158" t="str">
        <f>IF(AV171="","",VLOOKUP(AV171,'シフト記号表（従来型・ユニット型共通）'!$C$6:$L$47,10,FALSE))</f>
        <v/>
      </c>
      <c r="AW172" s="159" t="str">
        <f>IF(AW171="","",VLOOKUP(AW171,'シフト記号表（従来型・ユニット型共通）'!$C$6:$L$47,10,FALSE))</f>
        <v/>
      </c>
      <c r="AX172" s="159" t="str">
        <f>IF(AX171="","",VLOOKUP(AX171,'シフト記号表（従来型・ユニット型共通）'!$C$6:$L$47,10,FALSE))</f>
        <v/>
      </c>
      <c r="AY172" s="159" t="str">
        <f>IF(AY171="","",VLOOKUP(AY171,'シフト記号表（従来型・ユニット型共通）'!$C$6:$L$47,10,FALSE))</f>
        <v/>
      </c>
      <c r="AZ172" s="159" t="str">
        <f>IF(AZ171="","",VLOOKUP(AZ171,'シフト記号表（従来型・ユニット型共通）'!$C$6:$L$47,10,FALSE))</f>
        <v/>
      </c>
      <c r="BA172" s="159" t="str">
        <f>IF(BA171="","",VLOOKUP(BA171,'シフト記号表（従来型・ユニット型共通）'!$C$6:$L$47,10,FALSE))</f>
        <v/>
      </c>
      <c r="BB172" s="160" t="str">
        <f>IF(BB171="","",VLOOKUP(BB171,'シフト記号表（従来型・ユニット型共通）'!$C$6:$L$47,10,FALSE))</f>
        <v/>
      </c>
      <c r="BC172" s="158" t="str">
        <f>IF(BC171="","",VLOOKUP(BC171,'シフト記号表（従来型・ユニット型共通）'!$C$6:$L$47,10,FALSE))</f>
        <v/>
      </c>
      <c r="BD172" s="159" t="str">
        <f>IF(BD171="","",VLOOKUP(BD171,'シフト記号表（従来型・ユニット型共通）'!$C$6:$L$47,10,FALSE))</f>
        <v/>
      </c>
      <c r="BE172" s="159" t="str">
        <f>IF(BE171="","",VLOOKUP(BE171,'シフト記号表（従来型・ユニット型共通）'!$C$6:$L$47,10,FALSE))</f>
        <v/>
      </c>
      <c r="BF172" s="1032">
        <f>IF($BI$3="４週",SUM(AA172:BB172),IF($BI$3="暦月",SUM(AA172:BE172),""))</f>
        <v>0</v>
      </c>
      <c r="BG172" s="1033"/>
      <c r="BH172" s="1034">
        <f>IF($BI$3="４週",BF172/4,IF($BI$3="暦月",(BF172/($BI$8/7)),""))</f>
        <v>0</v>
      </c>
      <c r="BI172" s="1033"/>
      <c r="BJ172" s="1029"/>
      <c r="BK172" s="1030"/>
      <c r="BL172" s="1030"/>
      <c r="BM172" s="1030"/>
      <c r="BN172" s="1031"/>
    </row>
    <row r="173" spans="2:66" ht="20.25" customHeight="1" x14ac:dyDescent="0.15">
      <c r="B173" s="1007">
        <f>B171+1</f>
        <v>79</v>
      </c>
      <c r="C173" s="1009"/>
      <c r="D173" s="1011"/>
      <c r="E173" s="1012"/>
      <c r="F173" s="1013"/>
      <c r="G173" s="1017"/>
      <c r="H173" s="1018"/>
      <c r="I173" s="153"/>
      <c r="J173" s="154"/>
      <c r="K173" s="153"/>
      <c r="L173" s="154"/>
      <c r="M173" s="1021"/>
      <c r="N173" s="1022"/>
      <c r="O173" s="1025"/>
      <c r="P173" s="1026"/>
      <c r="Q173" s="1026"/>
      <c r="R173" s="1018"/>
      <c r="S173" s="986"/>
      <c r="T173" s="987"/>
      <c r="U173" s="987"/>
      <c r="V173" s="987"/>
      <c r="W173" s="988"/>
      <c r="X173" s="173" t="s">
        <v>192</v>
      </c>
      <c r="Z173" s="174"/>
      <c r="AA173" s="166"/>
      <c r="AB173" s="167"/>
      <c r="AC173" s="167"/>
      <c r="AD173" s="167"/>
      <c r="AE173" s="167"/>
      <c r="AF173" s="167"/>
      <c r="AG173" s="168"/>
      <c r="AH173" s="166"/>
      <c r="AI173" s="167"/>
      <c r="AJ173" s="167"/>
      <c r="AK173" s="167"/>
      <c r="AL173" s="167"/>
      <c r="AM173" s="167"/>
      <c r="AN173" s="168"/>
      <c r="AO173" s="166"/>
      <c r="AP173" s="167"/>
      <c r="AQ173" s="167"/>
      <c r="AR173" s="167"/>
      <c r="AS173" s="167"/>
      <c r="AT173" s="167"/>
      <c r="AU173" s="168"/>
      <c r="AV173" s="166"/>
      <c r="AW173" s="167"/>
      <c r="AX173" s="167"/>
      <c r="AY173" s="167"/>
      <c r="AZ173" s="167"/>
      <c r="BA173" s="167"/>
      <c r="BB173" s="168"/>
      <c r="BC173" s="166"/>
      <c r="BD173" s="167"/>
      <c r="BE173" s="169"/>
      <c r="BF173" s="992"/>
      <c r="BG173" s="993"/>
      <c r="BH173" s="994"/>
      <c r="BI173" s="995"/>
      <c r="BJ173" s="996"/>
      <c r="BK173" s="997"/>
      <c r="BL173" s="997"/>
      <c r="BM173" s="997"/>
      <c r="BN173" s="998"/>
    </row>
    <row r="174" spans="2:66" ht="20.25" customHeight="1" x14ac:dyDescent="0.15">
      <c r="B174" s="1035"/>
      <c r="C174" s="1036"/>
      <c r="D174" s="1037"/>
      <c r="E174" s="1012"/>
      <c r="F174" s="1013"/>
      <c r="G174" s="1038"/>
      <c r="H174" s="1039"/>
      <c r="I174" s="175"/>
      <c r="J174" s="176">
        <f>G173</f>
        <v>0</v>
      </c>
      <c r="K174" s="175"/>
      <c r="L174" s="176">
        <f>M173</f>
        <v>0</v>
      </c>
      <c r="M174" s="1040"/>
      <c r="N174" s="1041"/>
      <c r="O174" s="1042"/>
      <c r="P174" s="1043"/>
      <c r="Q174" s="1043"/>
      <c r="R174" s="1039"/>
      <c r="S174" s="986"/>
      <c r="T174" s="987"/>
      <c r="U174" s="987"/>
      <c r="V174" s="987"/>
      <c r="W174" s="988"/>
      <c r="X174" s="170" t="s">
        <v>195</v>
      </c>
      <c r="Y174" s="171"/>
      <c r="Z174" s="172"/>
      <c r="AA174" s="158" t="str">
        <f>IF(AA173="","",VLOOKUP(AA173,'シフト記号表（従来型・ユニット型共通）'!$C$6:$L$47,10,FALSE))</f>
        <v/>
      </c>
      <c r="AB174" s="159" t="str">
        <f>IF(AB173="","",VLOOKUP(AB173,'シフト記号表（従来型・ユニット型共通）'!$C$6:$L$47,10,FALSE))</f>
        <v/>
      </c>
      <c r="AC174" s="159" t="str">
        <f>IF(AC173="","",VLOOKUP(AC173,'シフト記号表（従来型・ユニット型共通）'!$C$6:$L$47,10,FALSE))</f>
        <v/>
      </c>
      <c r="AD174" s="159" t="str">
        <f>IF(AD173="","",VLOOKUP(AD173,'シフト記号表（従来型・ユニット型共通）'!$C$6:$L$47,10,FALSE))</f>
        <v/>
      </c>
      <c r="AE174" s="159" t="str">
        <f>IF(AE173="","",VLOOKUP(AE173,'シフト記号表（従来型・ユニット型共通）'!$C$6:$L$47,10,FALSE))</f>
        <v/>
      </c>
      <c r="AF174" s="159" t="str">
        <f>IF(AF173="","",VLOOKUP(AF173,'シフト記号表（従来型・ユニット型共通）'!$C$6:$L$47,10,FALSE))</f>
        <v/>
      </c>
      <c r="AG174" s="160" t="str">
        <f>IF(AG173="","",VLOOKUP(AG173,'シフト記号表（従来型・ユニット型共通）'!$C$6:$L$47,10,FALSE))</f>
        <v/>
      </c>
      <c r="AH174" s="158" t="str">
        <f>IF(AH173="","",VLOOKUP(AH173,'シフト記号表（従来型・ユニット型共通）'!$C$6:$L$47,10,FALSE))</f>
        <v/>
      </c>
      <c r="AI174" s="159" t="str">
        <f>IF(AI173="","",VLOOKUP(AI173,'シフト記号表（従来型・ユニット型共通）'!$C$6:$L$47,10,FALSE))</f>
        <v/>
      </c>
      <c r="AJ174" s="159" t="str">
        <f>IF(AJ173="","",VLOOKUP(AJ173,'シフト記号表（従来型・ユニット型共通）'!$C$6:$L$47,10,FALSE))</f>
        <v/>
      </c>
      <c r="AK174" s="159" t="str">
        <f>IF(AK173="","",VLOOKUP(AK173,'シフト記号表（従来型・ユニット型共通）'!$C$6:$L$47,10,FALSE))</f>
        <v/>
      </c>
      <c r="AL174" s="159" t="str">
        <f>IF(AL173="","",VLOOKUP(AL173,'シフト記号表（従来型・ユニット型共通）'!$C$6:$L$47,10,FALSE))</f>
        <v/>
      </c>
      <c r="AM174" s="159" t="str">
        <f>IF(AM173="","",VLOOKUP(AM173,'シフト記号表（従来型・ユニット型共通）'!$C$6:$L$47,10,FALSE))</f>
        <v/>
      </c>
      <c r="AN174" s="160" t="str">
        <f>IF(AN173="","",VLOOKUP(AN173,'シフト記号表（従来型・ユニット型共通）'!$C$6:$L$47,10,FALSE))</f>
        <v/>
      </c>
      <c r="AO174" s="158" t="str">
        <f>IF(AO173="","",VLOOKUP(AO173,'シフト記号表（従来型・ユニット型共通）'!$C$6:$L$47,10,FALSE))</f>
        <v/>
      </c>
      <c r="AP174" s="159" t="str">
        <f>IF(AP173="","",VLOOKUP(AP173,'シフト記号表（従来型・ユニット型共通）'!$C$6:$L$47,10,FALSE))</f>
        <v/>
      </c>
      <c r="AQ174" s="159" t="str">
        <f>IF(AQ173="","",VLOOKUP(AQ173,'シフト記号表（従来型・ユニット型共通）'!$C$6:$L$47,10,FALSE))</f>
        <v/>
      </c>
      <c r="AR174" s="159" t="str">
        <f>IF(AR173="","",VLOOKUP(AR173,'シフト記号表（従来型・ユニット型共通）'!$C$6:$L$47,10,FALSE))</f>
        <v/>
      </c>
      <c r="AS174" s="159" t="str">
        <f>IF(AS173="","",VLOOKUP(AS173,'シフト記号表（従来型・ユニット型共通）'!$C$6:$L$47,10,FALSE))</f>
        <v/>
      </c>
      <c r="AT174" s="159" t="str">
        <f>IF(AT173="","",VLOOKUP(AT173,'シフト記号表（従来型・ユニット型共通）'!$C$6:$L$47,10,FALSE))</f>
        <v/>
      </c>
      <c r="AU174" s="160" t="str">
        <f>IF(AU173="","",VLOOKUP(AU173,'シフト記号表（従来型・ユニット型共通）'!$C$6:$L$47,10,FALSE))</f>
        <v/>
      </c>
      <c r="AV174" s="158" t="str">
        <f>IF(AV173="","",VLOOKUP(AV173,'シフト記号表（従来型・ユニット型共通）'!$C$6:$L$47,10,FALSE))</f>
        <v/>
      </c>
      <c r="AW174" s="159" t="str">
        <f>IF(AW173="","",VLOOKUP(AW173,'シフト記号表（従来型・ユニット型共通）'!$C$6:$L$47,10,FALSE))</f>
        <v/>
      </c>
      <c r="AX174" s="159" t="str">
        <f>IF(AX173="","",VLOOKUP(AX173,'シフト記号表（従来型・ユニット型共通）'!$C$6:$L$47,10,FALSE))</f>
        <v/>
      </c>
      <c r="AY174" s="159" t="str">
        <f>IF(AY173="","",VLOOKUP(AY173,'シフト記号表（従来型・ユニット型共通）'!$C$6:$L$47,10,FALSE))</f>
        <v/>
      </c>
      <c r="AZ174" s="159" t="str">
        <f>IF(AZ173="","",VLOOKUP(AZ173,'シフト記号表（従来型・ユニット型共通）'!$C$6:$L$47,10,FALSE))</f>
        <v/>
      </c>
      <c r="BA174" s="159" t="str">
        <f>IF(BA173="","",VLOOKUP(BA173,'シフト記号表（従来型・ユニット型共通）'!$C$6:$L$47,10,FALSE))</f>
        <v/>
      </c>
      <c r="BB174" s="160" t="str">
        <f>IF(BB173="","",VLOOKUP(BB173,'シフト記号表（従来型・ユニット型共通）'!$C$6:$L$47,10,FALSE))</f>
        <v/>
      </c>
      <c r="BC174" s="158" t="str">
        <f>IF(BC173="","",VLOOKUP(BC173,'シフト記号表（従来型・ユニット型共通）'!$C$6:$L$47,10,FALSE))</f>
        <v/>
      </c>
      <c r="BD174" s="159" t="str">
        <f>IF(BD173="","",VLOOKUP(BD173,'シフト記号表（従来型・ユニット型共通）'!$C$6:$L$47,10,FALSE))</f>
        <v/>
      </c>
      <c r="BE174" s="159" t="str">
        <f>IF(BE173="","",VLOOKUP(BE173,'シフト記号表（従来型・ユニット型共通）'!$C$6:$L$47,10,FALSE))</f>
        <v/>
      </c>
      <c r="BF174" s="1032">
        <f>IF($BI$3="４週",SUM(AA174:BB174),IF($BI$3="暦月",SUM(AA174:BE174),""))</f>
        <v>0</v>
      </c>
      <c r="BG174" s="1033"/>
      <c r="BH174" s="1034">
        <f>IF($BI$3="４週",BF174/4,IF($BI$3="暦月",(BF174/($BI$8/7)),""))</f>
        <v>0</v>
      </c>
      <c r="BI174" s="1033"/>
      <c r="BJ174" s="1029"/>
      <c r="BK174" s="1030"/>
      <c r="BL174" s="1030"/>
      <c r="BM174" s="1030"/>
      <c r="BN174" s="1031"/>
    </row>
    <row r="175" spans="2:66" ht="20.25" customHeight="1" x14ac:dyDescent="0.15">
      <c r="B175" s="1007">
        <f>B173+1</f>
        <v>80</v>
      </c>
      <c r="C175" s="1009"/>
      <c r="D175" s="1011"/>
      <c r="E175" s="1012"/>
      <c r="F175" s="1013"/>
      <c r="G175" s="1017"/>
      <c r="H175" s="1018"/>
      <c r="I175" s="153"/>
      <c r="J175" s="154"/>
      <c r="K175" s="153"/>
      <c r="L175" s="154"/>
      <c r="M175" s="1021"/>
      <c r="N175" s="1022"/>
      <c r="O175" s="1025"/>
      <c r="P175" s="1026"/>
      <c r="Q175" s="1026"/>
      <c r="R175" s="1018"/>
      <c r="S175" s="986"/>
      <c r="T175" s="987"/>
      <c r="U175" s="987"/>
      <c r="V175" s="987"/>
      <c r="W175" s="988"/>
      <c r="X175" s="173" t="s">
        <v>192</v>
      </c>
      <c r="Z175" s="174"/>
      <c r="AA175" s="166"/>
      <c r="AB175" s="167"/>
      <c r="AC175" s="167"/>
      <c r="AD175" s="167"/>
      <c r="AE175" s="167"/>
      <c r="AF175" s="167"/>
      <c r="AG175" s="168"/>
      <c r="AH175" s="166"/>
      <c r="AI175" s="167"/>
      <c r="AJ175" s="167"/>
      <c r="AK175" s="167"/>
      <c r="AL175" s="167"/>
      <c r="AM175" s="167"/>
      <c r="AN175" s="168"/>
      <c r="AO175" s="166"/>
      <c r="AP175" s="167"/>
      <c r="AQ175" s="167"/>
      <c r="AR175" s="167"/>
      <c r="AS175" s="167"/>
      <c r="AT175" s="167"/>
      <c r="AU175" s="168"/>
      <c r="AV175" s="166"/>
      <c r="AW175" s="167"/>
      <c r="AX175" s="167"/>
      <c r="AY175" s="167"/>
      <c r="AZ175" s="167"/>
      <c r="BA175" s="167"/>
      <c r="BB175" s="168"/>
      <c r="BC175" s="166"/>
      <c r="BD175" s="167"/>
      <c r="BE175" s="169"/>
      <c r="BF175" s="992"/>
      <c r="BG175" s="993"/>
      <c r="BH175" s="994"/>
      <c r="BI175" s="995"/>
      <c r="BJ175" s="996"/>
      <c r="BK175" s="997"/>
      <c r="BL175" s="997"/>
      <c r="BM175" s="997"/>
      <c r="BN175" s="998"/>
    </row>
    <row r="176" spans="2:66" ht="20.25" customHeight="1" x14ac:dyDescent="0.15">
      <c r="B176" s="1035"/>
      <c r="C176" s="1036"/>
      <c r="D176" s="1037"/>
      <c r="E176" s="1012"/>
      <c r="F176" s="1013"/>
      <c r="G176" s="1038"/>
      <c r="H176" s="1039"/>
      <c r="I176" s="175"/>
      <c r="J176" s="176">
        <f>G175</f>
        <v>0</v>
      </c>
      <c r="K176" s="175"/>
      <c r="L176" s="176">
        <f>M175</f>
        <v>0</v>
      </c>
      <c r="M176" s="1040"/>
      <c r="N176" s="1041"/>
      <c r="O176" s="1042"/>
      <c r="P176" s="1043"/>
      <c r="Q176" s="1043"/>
      <c r="R176" s="1039"/>
      <c r="S176" s="986"/>
      <c r="T176" s="987"/>
      <c r="U176" s="987"/>
      <c r="V176" s="987"/>
      <c r="W176" s="988"/>
      <c r="X176" s="170" t="s">
        <v>195</v>
      </c>
      <c r="Y176" s="171"/>
      <c r="Z176" s="172"/>
      <c r="AA176" s="158" t="str">
        <f>IF(AA175="","",VLOOKUP(AA175,'シフト記号表（従来型・ユニット型共通）'!$C$6:$L$47,10,FALSE))</f>
        <v/>
      </c>
      <c r="AB176" s="159" t="str">
        <f>IF(AB175="","",VLOOKUP(AB175,'シフト記号表（従来型・ユニット型共通）'!$C$6:$L$47,10,FALSE))</f>
        <v/>
      </c>
      <c r="AC176" s="159" t="str">
        <f>IF(AC175="","",VLOOKUP(AC175,'シフト記号表（従来型・ユニット型共通）'!$C$6:$L$47,10,FALSE))</f>
        <v/>
      </c>
      <c r="AD176" s="159" t="str">
        <f>IF(AD175="","",VLOOKUP(AD175,'シフト記号表（従来型・ユニット型共通）'!$C$6:$L$47,10,FALSE))</f>
        <v/>
      </c>
      <c r="AE176" s="159" t="str">
        <f>IF(AE175="","",VLOOKUP(AE175,'シフト記号表（従来型・ユニット型共通）'!$C$6:$L$47,10,FALSE))</f>
        <v/>
      </c>
      <c r="AF176" s="159" t="str">
        <f>IF(AF175="","",VLOOKUP(AF175,'シフト記号表（従来型・ユニット型共通）'!$C$6:$L$47,10,FALSE))</f>
        <v/>
      </c>
      <c r="AG176" s="160" t="str">
        <f>IF(AG175="","",VLOOKUP(AG175,'シフト記号表（従来型・ユニット型共通）'!$C$6:$L$47,10,FALSE))</f>
        <v/>
      </c>
      <c r="AH176" s="158" t="str">
        <f>IF(AH175="","",VLOOKUP(AH175,'シフト記号表（従来型・ユニット型共通）'!$C$6:$L$47,10,FALSE))</f>
        <v/>
      </c>
      <c r="AI176" s="159" t="str">
        <f>IF(AI175="","",VLOOKUP(AI175,'シフト記号表（従来型・ユニット型共通）'!$C$6:$L$47,10,FALSE))</f>
        <v/>
      </c>
      <c r="AJ176" s="159" t="str">
        <f>IF(AJ175="","",VLOOKUP(AJ175,'シフト記号表（従来型・ユニット型共通）'!$C$6:$L$47,10,FALSE))</f>
        <v/>
      </c>
      <c r="AK176" s="159" t="str">
        <f>IF(AK175="","",VLOOKUP(AK175,'シフト記号表（従来型・ユニット型共通）'!$C$6:$L$47,10,FALSE))</f>
        <v/>
      </c>
      <c r="AL176" s="159" t="str">
        <f>IF(AL175="","",VLOOKUP(AL175,'シフト記号表（従来型・ユニット型共通）'!$C$6:$L$47,10,FALSE))</f>
        <v/>
      </c>
      <c r="AM176" s="159" t="str">
        <f>IF(AM175="","",VLOOKUP(AM175,'シフト記号表（従来型・ユニット型共通）'!$C$6:$L$47,10,FALSE))</f>
        <v/>
      </c>
      <c r="AN176" s="160" t="str">
        <f>IF(AN175="","",VLOOKUP(AN175,'シフト記号表（従来型・ユニット型共通）'!$C$6:$L$47,10,FALSE))</f>
        <v/>
      </c>
      <c r="AO176" s="158" t="str">
        <f>IF(AO175="","",VLOOKUP(AO175,'シフト記号表（従来型・ユニット型共通）'!$C$6:$L$47,10,FALSE))</f>
        <v/>
      </c>
      <c r="AP176" s="159" t="str">
        <f>IF(AP175="","",VLOOKUP(AP175,'シフト記号表（従来型・ユニット型共通）'!$C$6:$L$47,10,FALSE))</f>
        <v/>
      </c>
      <c r="AQ176" s="159" t="str">
        <f>IF(AQ175="","",VLOOKUP(AQ175,'シフト記号表（従来型・ユニット型共通）'!$C$6:$L$47,10,FALSE))</f>
        <v/>
      </c>
      <c r="AR176" s="159" t="str">
        <f>IF(AR175="","",VLOOKUP(AR175,'シフト記号表（従来型・ユニット型共通）'!$C$6:$L$47,10,FALSE))</f>
        <v/>
      </c>
      <c r="AS176" s="159" t="str">
        <f>IF(AS175="","",VLOOKUP(AS175,'シフト記号表（従来型・ユニット型共通）'!$C$6:$L$47,10,FALSE))</f>
        <v/>
      </c>
      <c r="AT176" s="159" t="str">
        <f>IF(AT175="","",VLOOKUP(AT175,'シフト記号表（従来型・ユニット型共通）'!$C$6:$L$47,10,FALSE))</f>
        <v/>
      </c>
      <c r="AU176" s="160" t="str">
        <f>IF(AU175="","",VLOOKUP(AU175,'シフト記号表（従来型・ユニット型共通）'!$C$6:$L$47,10,FALSE))</f>
        <v/>
      </c>
      <c r="AV176" s="158" t="str">
        <f>IF(AV175="","",VLOOKUP(AV175,'シフト記号表（従来型・ユニット型共通）'!$C$6:$L$47,10,FALSE))</f>
        <v/>
      </c>
      <c r="AW176" s="159" t="str">
        <f>IF(AW175="","",VLOOKUP(AW175,'シフト記号表（従来型・ユニット型共通）'!$C$6:$L$47,10,FALSE))</f>
        <v/>
      </c>
      <c r="AX176" s="159" t="str">
        <f>IF(AX175="","",VLOOKUP(AX175,'シフト記号表（従来型・ユニット型共通）'!$C$6:$L$47,10,FALSE))</f>
        <v/>
      </c>
      <c r="AY176" s="159" t="str">
        <f>IF(AY175="","",VLOOKUP(AY175,'シフト記号表（従来型・ユニット型共通）'!$C$6:$L$47,10,FALSE))</f>
        <v/>
      </c>
      <c r="AZ176" s="159" t="str">
        <f>IF(AZ175="","",VLOOKUP(AZ175,'シフト記号表（従来型・ユニット型共通）'!$C$6:$L$47,10,FALSE))</f>
        <v/>
      </c>
      <c r="BA176" s="159" t="str">
        <f>IF(BA175="","",VLOOKUP(BA175,'シフト記号表（従来型・ユニット型共通）'!$C$6:$L$47,10,FALSE))</f>
        <v/>
      </c>
      <c r="BB176" s="160" t="str">
        <f>IF(BB175="","",VLOOKUP(BB175,'シフト記号表（従来型・ユニット型共通）'!$C$6:$L$47,10,FALSE))</f>
        <v/>
      </c>
      <c r="BC176" s="158" t="str">
        <f>IF(BC175="","",VLOOKUP(BC175,'シフト記号表（従来型・ユニット型共通）'!$C$6:$L$47,10,FALSE))</f>
        <v/>
      </c>
      <c r="BD176" s="159" t="str">
        <f>IF(BD175="","",VLOOKUP(BD175,'シフト記号表（従来型・ユニット型共通）'!$C$6:$L$47,10,FALSE))</f>
        <v/>
      </c>
      <c r="BE176" s="159" t="str">
        <f>IF(BE175="","",VLOOKUP(BE175,'シフト記号表（従来型・ユニット型共通）'!$C$6:$L$47,10,FALSE))</f>
        <v/>
      </c>
      <c r="BF176" s="1032">
        <f>IF($BI$3="４週",SUM(AA176:BB176),IF($BI$3="暦月",SUM(AA176:BE176),""))</f>
        <v>0</v>
      </c>
      <c r="BG176" s="1033"/>
      <c r="BH176" s="1034">
        <f>IF($BI$3="４週",BF176/4,IF($BI$3="暦月",(BF176/($BI$8/7)),""))</f>
        <v>0</v>
      </c>
      <c r="BI176" s="1033"/>
      <c r="BJ176" s="1029"/>
      <c r="BK176" s="1030"/>
      <c r="BL176" s="1030"/>
      <c r="BM176" s="1030"/>
      <c r="BN176" s="1031"/>
    </row>
    <row r="177" spans="2:66" ht="20.25" customHeight="1" x14ac:dyDescent="0.15">
      <c r="B177" s="1007">
        <f>B175+1</f>
        <v>81</v>
      </c>
      <c r="C177" s="1009"/>
      <c r="D177" s="1011"/>
      <c r="E177" s="1012"/>
      <c r="F177" s="1013"/>
      <c r="G177" s="1017"/>
      <c r="H177" s="1018"/>
      <c r="I177" s="153"/>
      <c r="J177" s="154"/>
      <c r="K177" s="153"/>
      <c r="L177" s="154"/>
      <c r="M177" s="1021"/>
      <c r="N177" s="1022"/>
      <c r="O177" s="1025"/>
      <c r="P177" s="1026"/>
      <c r="Q177" s="1026"/>
      <c r="R177" s="1018"/>
      <c r="S177" s="986"/>
      <c r="T177" s="987"/>
      <c r="U177" s="987"/>
      <c r="V177" s="987"/>
      <c r="W177" s="988"/>
      <c r="X177" s="173" t="s">
        <v>192</v>
      </c>
      <c r="Z177" s="174"/>
      <c r="AA177" s="166"/>
      <c r="AB177" s="167"/>
      <c r="AC177" s="167"/>
      <c r="AD177" s="167"/>
      <c r="AE177" s="167"/>
      <c r="AF177" s="167"/>
      <c r="AG177" s="168"/>
      <c r="AH177" s="166"/>
      <c r="AI177" s="167"/>
      <c r="AJ177" s="167"/>
      <c r="AK177" s="167"/>
      <c r="AL177" s="167"/>
      <c r="AM177" s="167"/>
      <c r="AN177" s="168"/>
      <c r="AO177" s="166"/>
      <c r="AP177" s="167"/>
      <c r="AQ177" s="167"/>
      <c r="AR177" s="167"/>
      <c r="AS177" s="167"/>
      <c r="AT177" s="167"/>
      <c r="AU177" s="168"/>
      <c r="AV177" s="166"/>
      <c r="AW177" s="167"/>
      <c r="AX177" s="167"/>
      <c r="AY177" s="167"/>
      <c r="AZ177" s="167"/>
      <c r="BA177" s="167"/>
      <c r="BB177" s="168"/>
      <c r="BC177" s="166"/>
      <c r="BD177" s="167"/>
      <c r="BE177" s="169"/>
      <c r="BF177" s="992"/>
      <c r="BG177" s="993"/>
      <c r="BH177" s="994"/>
      <c r="BI177" s="995"/>
      <c r="BJ177" s="996"/>
      <c r="BK177" s="997"/>
      <c r="BL177" s="997"/>
      <c r="BM177" s="997"/>
      <c r="BN177" s="998"/>
    </row>
    <row r="178" spans="2:66" ht="20.25" customHeight="1" x14ac:dyDescent="0.15">
      <c r="B178" s="1035"/>
      <c r="C178" s="1036"/>
      <c r="D178" s="1037"/>
      <c r="E178" s="1012"/>
      <c r="F178" s="1013"/>
      <c r="G178" s="1038"/>
      <c r="H178" s="1039"/>
      <c r="I178" s="175"/>
      <c r="J178" s="176">
        <f>G177</f>
        <v>0</v>
      </c>
      <c r="K178" s="175"/>
      <c r="L178" s="176">
        <f>M177</f>
        <v>0</v>
      </c>
      <c r="M178" s="1040"/>
      <c r="N178" s="1041"/>
      <c r="O178" s="1042"/>
      <c r="P178" s="1043"/>
      <c r="Q178" s="1043"/>
      <c r="R178" s="1039"/>
      <c r="S178" s="986"/>
      <c r="T178" s="987"/>
      <c r="U178" s="987"/>
      <c r="V178" s="987"/>
      <c r="W178" s="988"/>
      <c r="X178" s="170" t="s">
        <v>195</v>
      </c>
      <c r="Y178" s="171"/>
      <c r="Z178" s="172"/>
      <c r="AA178" s="158" t="str">
        <f>IF(AA177="","",VLOOKUP(AA177,'シフト記号表（従来型・ユニット型共通）'!$C$6:$L$47,10,FALSE))</f>
        <v/>
      </c>
      <c r="AB178" s="159" t="str">
        <f>IF(AB177="","",VLOOKUP(AB177,'シフト記号表（従来型・ユニット型共通）'!$C$6:$L$47,10,FALSE))</f>
        <v/>
      </c>
      <c r="AC178" s="159" t="str">
        <f>IF(AC177="","",VLOOKUP(AC177,'シフト記号表（従来型・ユニット型共通）'!$C$6:$L$47,10,FALSE))</f>
        <v/>
      </c>
      <c r="AD178" s="159" t="str">
        <f>IF(AD177="","",VLOOKUP(AD177,'シフト記号表（従来型・ユニット型共通）'!$C$6:$L$47,10,FALSE))</f>
        <v/>
      </c>
      <c r="AE178" s="159" t="str">
        <f>IF(AE177="","",VLOOKUP(AE177,'シフト記号表（従来型・ユニット型共通）'!$C$6:$L$47,10,FALSE))</f>
        <v/>
      </c>
      <c r="AF178" s="159" t="str">
        <f>IF(AF177="","",VLOOKUP(AF177,'シフト記号表（従来型・ユニット型共通）'!$C$6:$L$47,10,FALSE))</f>
        <v/>
      </c>
      <c r="AG178" s="160" t="str">
        <f>IF(AG177="","",VLOOKUP(AG177,'シフト記号表（従来型・ユニット型共通）'!$C$6:$L$47,10,FALSE))</f>
        <v/>
      </c>
      <c r="AH178" s="158" t="str">
        <f>IF(AH177="","",VLOOKUP(AH177,'シフト記号表（従来型・ユニット型共通）'!$C$6:$L$47,10,FALSE))</f>
        <v/>
      </c>
      <c r="AI178" s="159" t="str">
        <f>IF(AI177="","",VLOOKUP(AI177,'シフト記号表（従来型・ユニット型共通）'!$C$6:$L$47,10,FALSE))</f>
        <v/>
      </c>
      <c r="AJ178" s="159" t="str">
        <f>IF(AJ177="","",VLOOKUP(AJ177,'シフト記号表（従来型・ユニット型共通）'!$C$6:$L$47,10,FALSE))</f>
        <v/>
      </c>
      <c r="AK178" s="159" t="str">
        <f>IF(AK177="","",VLOOKUP(AK177,'シフト記号表（従来型・ユニット型共通）'!$C$6:$L$47,10,FALSE))</f>
        <v/>
      </c>
      <c r="AL178" s="159" t="str">
        <f>IF(AL177="","",VLOOKUP(AL177,'シフト記号表（従来型・ユニット型共通）'!$C$6:$L$47,10,FALSE))</f>
        <v/>
      </c>
      <c r="AM178" s="159" t="str">
        <f>IF(AM177="","",VLOOKUP(AM177,'シフト記号表（従来型・ユニット型共通）'!$C$6:$L$47,10,FALSE))</f>
        <v/>
      </c>
      <c r="AN178" s="160" t="str">
        <f>IF(AN177="","",VLOOKUP(AN177,'シフト記号表（従来型・ユニット型共通）'!$C$6:$L$47,10,FALSE))</f>
        <v/>
      </c>
      <c r="AO178" s="158" t="str">
        <f>IF(AO177="","",VLOOKUP(AO177,'シフト記号表（従来型・ユニット型共通）'!$C$6:$L$47,10,FALSE))</f>
        <v/>
      </c>
      <c r="AP178" s="159" t="str">
        <f>IF(AP177="","",VLOOKUP(AP177,'シフト記号表（従来型・ユニット型共通）'!$C$6:$L$47,10,FALSE))</f>
        <v/>
      </c>
      <c r="AQ178" s="159" t="str">
        <f>IF(AQ177="","",VLOOKUP(AQ177,'シフト記号表（従来型・ユニット型共通）'!$C$6:$L$47,10,FALSE))</f>
        <v/>
      </c>
      <c r="AR178" s="159" t="str">
        <f>IF(AR177="","",VLOOKUP(AR177,'シフト記号表（従来型・ユニット型共通）'!$C$6:$L$47,10,FALSE))</f>
        <v/>
      </c>
      <c r="AS178" s="159" t="str">
        <f>IF(AS177="","",VLOOKUP(AS177,'シフト記号表（従来型・ユニット型共通）'!$C$6:$L$47,10,FALSE))</f>
        <v/>
      </c>
      <c r="AT178" s="159" t="str">
        <f>IF(AT177="","",VLOOKUP(AT177,'シフト記号表（従来型・ユニット型共通）'!$C$6:$L$47,10,FALSE))</f>
        <v/>
      </c>
      <c r="AU178" s="160" t="str">
        <f>IF(AU177="","",VLOOKUP(AU177,'シフト記号表（従来型・ユニット型共通）'!$C$6:$L$47,10,FALSE))</f>
        <v/>
      </c>
      <c r="AV178" s="158" t="str">
        <f>IF(AV177="","",VLOOKUP(AV177,'シフト記号表（従来型・ユニット型共通）'!$C$6:$L$47,10,FALSE))</f>
        <v/>
      </c>
      <c r="AW178" s="159" t="str">
        <f>IF(AW177="","",VLOOKUP(AW177,'シフト記号表（従来型・ユニット型共通）'!$C$6:$L$47,10,FALSE))</f>
        <v/>
      </c>
      <c r="AX178" s="159" t="str">
        <f>IF(AX177="","",VLOOKUP(AX177,'シフト記号表（従来型・ユニット型共通）'!$C$6:$L$47,10,FALSE))</f>
        <v/>
      </c>
      <c r="AY178" s="159" t="str">
        <f>IF(AY177="","",VLOOKUP(AY177,'シフト記号表（従来型・ユニット型共通）'!$C$6:$L$47,10,FALSE))</f>
        <v/>
      </c>
      <c r="AZ178" s="159" t="str">
        <f>IF(AZ177="","",VLOOKUP(AZ177,'シフト記号表（従来型・ユニット型共通）'!$C$6:$L$47,10,FALSE))</f>
        <v/>
      </c>
      <c r="BA178" s="159" t="str">
        <f>IF(BA177="","",VLOOKUP(BA177,'シフト記号表（従来型・ユニット型共通）'!$C$6:$L$47,10,FALSE))</f>
        <v/>
      </c>
      <c r="BB178" s="160" t="str">
        <f>IF(BB177="","",VLOOKUP(BB177,'シフト記号表（従来型・ユニット型共通）'!$C$6:$L$47,10,FALSE))</f>
        <v/>
      </c>
      <c r="BC178" s="158" t="str">
        <f>IF(BC177="","",VLOOKUP(BC177,'シフト記号表（従来型・ユニット型共通）'!$C$6:$L$47,10,FALSE))</f>
        <v/>
      </c>
      <c r="BD178" s="159" t="str">
        <f>IF(BD177="","",VLOOKUP(BD177,'シフト記号表（従来型・ユニット型共通）'!$C$6:$L$47,10,FALSE))</f>
        <v/>
      </c>
      <c r="BE178" s="159" t="str">
        <f>IF(BE177="","",VLOOKUP(BE177,'シフト記号表（従来型・ユニット型共通）'!$C$6:$L$47,10,FALSE))</f>
        <v/>
      </c>
      <c r="BF178" s="1032">
        <f>IF($BI$3="４週",SUM(AA178:BB178),IF($BI$3="暦月",SUM(AA178:BE178),""))</f>
        <v>0</v>
      </c>
      <c r="BG178" s="1033"/>
      <c r="BH178" s="1034">
        <f>IF($BI$3="４週",BF178/4,IF($BI$3="暦月",(BF178/($BI$8/7)),""))</f>
        <v>0</v>
      </c>
      <c r="BI178" s="1033"/>
      <c r="BJ178" s="1029"/>
      <c r="BK178" s="1030"/>
      <c r="BL178" s="1030"/>
      <c r="BM178" s="1030"/>
      <c r="BN178" s="1031"/>
    </row>
    <row r="179" spans="2:66" ht="20.25" customHeight="1" x14ac:dyDescent="0.15">
      <c r="B179" s="1007">
        <f>B177+1</f>
        <v>82</v>
      </c>
      <c r="C179" s="1009"/>
      <c r="D179" s="1011"/>
      <c r="E179" s="1012"/>
      <c r="F179" s="1013"/>
      <c r="G179" s="1017"/>
      <c r="H179" s="1018"/>
      <c r="I179" s="153"/>
      <c r="J179" s="154"/>
      <c r="K179" s="153"/>
      <c r="L179" s="154"/>
      <c r="M179" s="1021"/>
      <c r="N179" s="1022"/>
      <c r="O179" s="1025"/>
      <c r="P179" s="1026"/>
      <c r="Q179" s="1026"/>
      <c r="R179" s="1018"/>
      <c r="S179" s="986"/>
      <c r="T179" s="987"/>
      <c r="U179" s="987"/>
      <c r="V179" s="987"/>
      <c r="W179" s="988"/>
      <c r="X179" s="173" t="s">
        <v>192</v>
      </c>
      <c r="Z179" s="174"/>
      <c r="AA179" s="166"/>
      <c r="AB179" s="167"/>
      <c r="AC179" s="167"/>
      <c r="AD179" s="167"/>
      <c r="AE179" s="167"/>
      <c r="AF179" s="167"/>
      <c r="AG179" s="168"/>
      <c r="AH179" s="166"/>
      <c r="AI179" s="167"/>
      <c r="AJ179" s="167"/>
      <c r="AK179" s="167"/>
      <c r="AL179" s="167"/>
      <c r="AM179" s="167"/>
      <c r="AN179" s="168"/>
      <c r="AO179" s="166"/>
      <c r="AP179" s="167"/>
      <c r="AQ179" s="167"/>
      <c r="AR179" s="167"/>
      <c r="AS179" s="167"/>
      <c r="AT179" s="167"/>
      <c r="AU179" s="168"/>
      <c r="AV179" s="166"/>
      <c r="AW179" s="167"/>
      <c r="AX179" s="167"/>
      <c r="AY179" s="167"/>
      <c r="AZ179" s="167"/>
      <c r="BA179" s="167"/>
      <c r="BB179" s="168"/>
      <c r="BC179" s="166"/>
      <c r="BD179" s="167"/>
      <c r="BE179" s="169"/>
      <c r="BF179" s="992"/>
      <c r="BG179" s="993"/>
      <c r="BH179" s="994"/>
      <c r="BI179" s="995"/>
      <c r="BJ179" s="996"/>
      <c r="BK179" s="997"/>
      <c r="BL179" s="997"/>
      <c r="BM179" s="997"/>
      <c r="BN179" s="998"/>
    </row>
    <row r="180" spans="2:66" ht="20.25" customHeight="1" x14ac:dyDescent="0.15">
      <c r="B180" s="1035"/>
      <c r="C180" s="1036"/>
      <c r="D180" s="1037"/>
      <c r="E180" s="1012"/>
      <c r="F180" s="1013"/>
      <c r="G180" s="1038"/>
      <c r="H180" s="1039"/>
      <c r="I180" s="175"/>
      <c r="J180" s="176">
        <f>G179</f>
        <v>0</v>
      </c>
      <c r="K180" s="175"/>
      <c r="L180" s="176">
        <f>M179</f>
        <v>0</v>
      </c>
      <c r="M180" s="1040"/>
      <c r="N180" s="1041"/>
      <c r="O180" s="1042"/>
      <c r="P180" s="1043"/>
      <c r="Q180" s="1043"/>
      <c r="R180" s="1039"/>
      <c r="S180" s="986"/>
      <c r="T180" s="987"/>
      <c r="U180" s="987"/>
      <c r="V180" s="987"/>
      <c r="W180" s="988"/>
      <c r="X180" s="170" t="s">
        <v>195</v>
      </c>
      <c r="Y180" s="171"/>
      <c r="Z180" s="172"/>
      <c r="AA180" s="158" t="str">
        <f>IF(AA179="","",VLOOKUP(AA179,'シフト記号表（従来型・ユニット型共通）'!$C$6:$L$47,10,FALSE))</f>
        <v/>
      </c>
      <c r="AB180" s="159" t="str">
        <f>IF(AB179="","",VLOOKUP(AB179,'シフト記号表（従来型・ユニット型共通）'!$C$6:$L$47,10,FALSE))</f>
        <v/>
      </c>
      <c r="AC180" s="159" t="str">
        <f>IF(AC179="","",VLOOKUP(AC179,'シフト記号表（従来型・ユニット型共通）'!$C$6:$L$47,10,FALSE))</f>
        <v/>
      </c>
      <c r="AD180" s="159" t="str">
        <f>IF(AD179="","",VLOOKUP(AD179,'シフト記号表（従来型・ユニット型共通）'!$C$6:$L$47,10,FALSE))</f>
        <v/>
      </c>
      <c r="AE180" s="159" t="str">
        <f>IF(AE179="","",VLOOKUP(AE179,'シフト記号表（従来型・ユニット型共通）'!$C$6:$L$47,10,FALSE))</f>
        <v/>
      </c>
      <c r="AF180" s="159" t="str">
        <f>IF(AF179="","",VLOOKUP(AF179,'シフト記号表（従来型・ユニット型共通）'!$C$6:$L$47,10,FALSE))</f>
        <v/>
      </c>
      <c r="AG180" s="160" t="str">
        <f>IF(AG179="","",VLOOKUP(AG179,'シフト記号表（従来型・ユニット型共通）'!$C$6:$L$47,10,FALSE))</f>
        <v/>
      </c>
      <c r="AH180" s="158" t="str">
        <f>IF(AH179="","",VLOOKUP(AH179,'シフト記号表（従来型・ユニット型共通）'!$C$6:$L$47,10,FALSE))</f>
        <v/>
      </c>
      <c r="AI180" s="159" t="str">
        <f>IF(AI179="","",VLOOKUP(AI179,'シフト記号表（従来型・ユニット型共通）'!$C$6:$L$47,10,FALSE))</f>
        <v/>
      </c>
      <c r="AJ180" s="159" t="str">
        <f>IF(AJ179="","",VLOOKUP(AJ179,'シフト記号表（従来型・ユニット型共通）'!$C$6:$L$47,10,FALSE))</f>
        <v/>
      </c>
      <c r="AK180" s="159" t="str">
        <f>IF(AK179="","",VLOOKUP(AK179,'シフト記号表（従来型・ユニット型共通）'!$C$6:$L$47,10,FALSE))</f>
        <v/>
      </c>
      <c r="AL180" s="159" t="str">
        <f>IF(AL179="","",VLOOKUP(AL179,'シフト記号表（従来型・ユニット型共通）'!$C$6:$L$47,10,FALSE))</f>
        <v/>
      </c>
      <c r="AM180" s="159" t="str">
        <f>IF(AM179="","",VLOOKUP(AM179,'シフト記号表（従来型・ユニット型共通）'!$C$6:$L$47,10,FALSE))</f>
        <v/>
      </c>
      <c r="AN180" s="160" t="str">
        <f>IF(AN179="","",VLOOKUP(AN179,'シフト記号表（従来型・ユニット型共通）'!$C$6:$L$47,10,FALSE))</f>
        <v/>
      </c>
      <c r="AO180" s="158" t="str">
        <f>IF(AO179="","",VLOOKUP(AO179,'シフト記号表（従来型・ユニット型共通）'!$C$6:$L$47,10,FALSE))</f>
        <v/>
      </c>
      <c r="AP180" s="159" t="str">
        <f>IF(AP179="","",VLOOKUP(AP179,'シフト記号表（従来型・ユニット型共通）'!$C$6:$L$47,10,FALSE))</f>
        <v/>
      </c>
      <c r="AQ180" s="159" t="str">
        <f>IF(AQ179="","",VLOOKUP(AQ179,'シフト記号表（従来型・ユニット型共通）'!$C$6:$L$47,10,FALSE))</f>
        <v/>
      </c>
      <c r="AR180" s="159" t="str">
        <f>IF(AR179="","",VLOOKUP(AR179,'シフト記号表（従来型・ユニット型共通）'!$C$6:$L$47,10,FALSE))</f>
        <v/>
      </c>
      <c r="AS180" s="159" t="str">
        <f>IF(AS179="","",VLOOKUP(AS179,'シフト記号表（従来型・ユニット型共通）'!$C$6:$L$47,10,FALSE))</f>
        <v/>
      </c>
      <c r="AT180" s="159" t="str">
        <f>IF(AT179="","",VLOOKUP(AT179,'シフト記号表（従来型・ユニット型共通）'!$C$6:$L$47,10,FALSE))</f>
        <v/>
      </c>
      <c r="AU180" s="160" t="str">
        <f>IF(AU179="","",VLOOKUP(AU179,'シフト記号表（従来型・ユニット型共通）'!$C$6:$L$47,10,FALSE))</f>
        <v/>
      </c>
      <c r="AV180" s="158" t="str">
        <f>IF(AV179="","",VLOOKUP(AV179,'シフト記号表（従来型・ユニット型共通）'!$C$6:$L$47,10,FALSE))</f>
        <v/>
      </c>
      <c r="AW180" s="159" t="str">
        <f>IF(AW179="","",VLOOKUP(AW179,'シフト記号表（従来型・ユニット型共通）'!$C$6:$L$47,10,FALSE))</f>
        <v/>
      </c>
      <c r="AX180" s="159" t="str">
        <f>IF(AX179="","",VLOOKUP(AX179,'シフト記号表（従来型・ユニット型共通）'!$C$6:$L$47,10,FALSE))</f>
        <v/>
      </c>
      <c r="AY180" s="159" t="str">
        <f>IF(AY179="","",VLOOKUP(AY179,'シフト記号表（従来型・ユニット型共通）'!$C$6:$L$47,10,FALSE))</f>
        <v/>
      </c>
      <c r="AZ180" s="159" t="str">
        <f>IF(AZ179="","",VLOOKUP(AZ179,'シフト記号表（従来型・ユニット型共通）'!$C$6:$L$47,10,FALSE))</f>
        <v/>
      </c>
      <c r="BA180" s="159" t="str">
        <f>IF(BA179="","",VLOOKUP(BA179,'シフト記号表（従来型・ユニット型共通）'!$C$6:$L$47,10,FALSE))</f>
        <v/>
      </c>
      <c r="BB180" s="160" t="str">
        <f>IF(BB179="","",VLOOKUP(BB179,'シフト記号表（従来型・ユニット型共通）'!$C$6:$L$47,10,FALSE))</f>
        <v/>
      </c>
      <c r="BC180" s="158" t="str">
        <f>IF(BC179="","",VLOOKUP(BC179,'シフト記号表（従来型・ユニット型共通）'!$C$6:$L$47,10,FALSE))</f>
        <v/>
      </c>
      <c r="BD180" s="159" t="str">
        <f>IF(BD179="","",VLOOKUP(BD179,'シフト記号表（従来型・ユニット型共通）'!$C$6:$L$47,10,FALSE))</f>
        <v/>
      </c>
      <c r="BE180" s="159" t="str">
        <f>IF(BE179="","",VLOOKUP(BE179,'シフト記号表（従来型・ユニット型共通）'!$C$6:$L$47,10,FALSE))</f>
        <v/>
      </c>
      <c r="BF180" s="1032">
        <f>IF($BI$3="４週",SUM(AA180:BB180),IF($BI$3="暦月",SUM(AA180:BE180),""))</f>
        <v>0</v>
      </c>
      <c r="BG180" s="1033"/>
      <c r="BH180" s="1034">
        <f>IF($BI$3="４週",BF180/4,IF($BI$3="暦月",(BF180/($BI$8/7)),""))</f>
        <v>0</v>
      </c>
      <c r="BI180" s="1033"/>
      <c r="BJ180" s="1029"/>
      <c r="BK180" s="1030"/>
      <c r="BL180" s="1030"/>
      <c r="BM180" s="1030"/>
      <c r="BN180" s="1031"/>
    </row>
    <row r="181" spans="2:66" ht="20.25" customHeight="1" x14ac:dyDescent="0.15">
      <c r="B181" s="1007">
        <f>B179+1</f>
        <v>83</v>
      </c>
      <c r="C181" s="1009"/>
      <c r="D181" s="1011"/>
      <c r="E181" s="1012"/>
      <c r="F181" s="1013"/>
      <c r="G181" s="1017"/>
      <c r="H181" s="1018"/>
      <c r="I181" s="153"/>
      <c r="J181" s="154"/>
      <c r="K181" s="153"/>
      <c r="L181" s="154"/>
      <c r="M181" s="1021"/>
      <c r="N181" s="1022"/>
      <c r="O181" s="1025"/>
      <c r="P181" s="1026"/>
      <c r="Q181" s="1026"/>
      <c r="R181" s="1018"/>
      <c r="S181" s="986"/>
      <c r="T181" s="987"/>
      <c r="U181" s="987"/>
      <c r="V181" s="987"/>
      <c r="W181" s="988"/>
      <c r="X181" s="173" t="s">
        <v>192</v>
      </c>
      <c r="Z181" s="174"/>
      <c r="AA181" s="166"/>
      <c r="AB181" s="167"/>
      <c r="AC181" s="167"/>
      <c r="AD181" s="167"/>
      <c r="AE181" s="167"/>
      <c r="AF181" s="167"/>
      <c r="AG181" s="168"/>
      <c r="AH181" s="166"/>
      <c r="AI181" s="167"/>
      <c r="AJ181" s="167"/>
      <c r="AK181" s="167"/>
      <c r="AL181" s="167"/>
      <c r="AM181" s="167"/>
      <c r="AN181" s="168"/>
      <c r="AO181" s="166"/>
      <c r="AP181" s="167"/>
      <c r="AQ181" s="167"/>
      <c r="AR181" s="167"/>
      <c r="AS181" s="167"/>
      <c r="AT181" s="167"/>
      <c r="AU181" s="168"/>
      <c r="AV181" s="166"/>
      <c r="AW181" s="167"/>
      <c r="AX181" s="167"/>
      <c r="AY181" s="167"/>
      <c r="AZ181" s="167"/>
      <c r="BA181" s="167"/>
      <c r="BB181" s="168"/>
      <c r="BC181" s="166"/>
      <c r="BD181" s="167"/>
      <c r="BE181" s="169"/>
      <c r="BF181" s="992"/>
      <c r="BG181" s="993"/>
      <c r="BH181" s="994"/>
      <c r="BI181" s="995"/>
      <c r="BJ181" s="996"/>
      <c r="BK181" s="997"/>
      <c r="BL181" s="997"/>
      <c r="BM181" s="997"/>
      <c r="BN181" s="998"/>
    </row>
    <row r="182" spans="2:66" ht="20.25" customHeight="1" x14ac:dyDescent="0.15">
      <c r="B182" s="1035"/>
      <c r="C182" s="1036"/>
      <c r="D182" s="1037"/>
      <c r="E182" s="1012"/>
      <c r="F182" s="1013"/>
      <c r="G182" s="1038"/>
      <c r="H182" s="1039"/>
      <c r="I182" s="175"/>
      <c r="J182" s="176">
        <f>G181</f>
        <v>0</v>
      </c>
      <c r="K182" s="175"/>
      <c r="L182" s="176">
        <f>M181</f>
        <v>0</v>
      </c>
      <c r="M182" s="1040"/>
      <c r="N182" s="1041"/>
      <c r="O182" s="1042"/>
      <c r="P182" s="1043"/>
      <c r="Q182" s="1043"/>
      <c r="R182" s="1039"/>
      <c r="S182" s="986"/>
      <c r="T182" s="987"/>
      <c r="U182" s="987"/>
      <c r="V182" s="987"/>
      <c r="W182" s="988"/>
      <c r="X182" s="170" t="s">
        <v>195</v>
      </c>
      <c r="Y182" s="171"/>
      <c r="Z182" s="172"/>
      <c r="AA182" s="158" t="str">
        <f>IF(AA181="","",VLOOKUP(AA181,'シフト記号表（従来型・ユニット型共通）'!$C$6:$L$47,10,FALSE))</f>
        <v/>
      </c>
      <c r="AB182" s="159" t="str">
        <f>IF(AB181="","",VLOOKUP(AB181,'シフト記号表（従来型・ユニット型共通）'!$C$6:$L$47,10,FALSE))</f>
        <v/>
      </c>
      <c r="AC182" s="159" t="str">
        <f>IF(AC181="","",VLOOKUP(AC181,'シフト記号表（従来型・ユニット型共通）'!$C$6:$L$47,10,FALSE))</f>
        <v/>
      </c>
      <c r="AD182" s="159" t="str">
        <f>IF(AD181="","",VLOOKUP(AD181,'シフト記号表（従来型・ユニット型共通）'!$C$6:$L$47,10,FALSE))</f>
        <v/>
      </c>
      <c r="AE182" s="159" t="str">
        <f>IF(AE181="","",VLOOKUP(AE181,'シフト記号表（従来型・ユニット型共通）'!$C$6:$L$47,10,FALSE))</f>
        <v/>
      </c>
      <c r="AF182" s="159" t="str">
        <f>IF(AF181="","",VLOOKUP(AF181,'シフト記号表（従来型・ユニット型共通）'!$C$6:$L$47,10,FALSE))</f>
        <v/>
      </c>
      <c r="AG182" s="160" t="str">
        <f>IF(AG181="","",VLOOKUP(AG181,'シフト記号表（従来型・ユニット型共通）'!$C$6:$L$47,10,FALSE))</f>
        <v/>
      </c>
      <c r="AH182" s="158" t="str">
        <f>IF(AH181="","",VLOOKUP(AH181,'シフト記号表（従来型・ユニット型共通）'!$C$6:$L$47,10,FALSE))</f>
        <v/>
      </c>
      <c r="AI182" s="159" t="str">
        <f>IF(AI181="","",VLOOKUP(AI181,'シフト記号表（従来型・ユニット型共通）'!$C$6:$L$47,10,FALSE))</f>
        <v/>
      </c>
      <c r="AJ182" s="159" t="str">
        <f>IF(AJ181="","",VLOOKUP(AJ181,'シフト記号表（従来型・ユニット型共通）'!$C$6:$L$47,10,FALSE))</f>
        <v/>
      </c>
      <c r="AK182" s="159" t="str">
        <f>IF(AK181="","",VLOOKUP(AK181,'シフト記号表（従来型・ユニット型共通）'!$C$6:$L$47,10,FALSE))</f>
        <v/>
      </c>
      <c r="AL182" s="159" t="str">
        <f>IF(AL181="","",VLOOKUP(AL181,'シフト記号表（従来型・ユニット型共通）'!$C$6:$L$47,10,FALSE))</f>
        <v/>
      </c>
      <c r="AM182" s="159" t="str">
        <f>IF(AM181="","",VLOOKUP(AM181,'シフト記号表（従来型・ユニット型共通）'!$C$6:$L$47,10,FALSE))</f>
        <v/>
      </c>
      <c r="AN182" s="160" t="str">
        <f>IF(AN181="","",VLOOKUP(AN181,'シフト記号表（従来型・ユニット型共通）'!$C$6:$L$47,10,FALSE))</f>
        <v/>
      </c>
      <c r="AO182" s="158" t="str">
        <f>IF(AO181="","",VLOOKUP(AO181,'シフト記号表（従来型・ユニット型共通）'!$C$6:$L$47,10,FALSE))</f>
        <v/>
      </c>
      <c r="AP182" s="159" t="str">
        <f>IF(AP181="","",VLOOKUP(AP181,'シフト記号表（従来型・ユニット型共通）'!$C$6:$L$47,10,FALSE))</f>
        <v/>
      </c>
      <c r="AQ182" s="159" t="str">
        <f>IF(AQ181="","",VLOOKUP(AQ181,'シフト記号表（従来型・ユニット型共通）'!$C$6:$L$47,10,FALSE))</f>
        <v/>
      </c>
      <c r="AR182" s="159" t="str">
        <f>IF(AR181="","",VLOOKUP(AR181,'シフト記号表（従来型・ユニット型共通）'!$C$6:$L$47,10,FALSE))</f>
        <v/>
      </c>
      <c r="AS182" s="159" t="str">
        <f>IF(AS181="","",VLOOKUP(AS181,'シフト記号表（従来型・ユニット型共通）'!$C$6:$L$47,10,FALSE))</f>
        <v/>
      </c>
      <c r="AT182" s="159" t="str">
        <f>IF(AT181="","",VLOOKUP(AT181,'シフト記号表（従来型・ユニット型共通）'!$C$6:$L$47,10,FALSE))</f>
        <v/>
      </c>
      <c r="AU182" s="160" t="str">
        <f>IF(AU181="","",VLOOKUP(AU181,'シフト記号表（従来型・ユニット型共通）'!$C$6:$L$47,10,FALSE))</f>
        <v/>
      </c>
      <c r="AV182" s="158" t="str">
        <f>IF(AV181="","",VLOOKUP(AV181,'シフト記号表（従来型・ユニット型共通）'!$C$6:$L$47,10,FALSE))</f>
        <v/>
      </c>
      <c r="AW182" s="159" t="str">
        <f>IF(AW181="","",VLOOKUP(AW181,'シフト記号表（従来型・ユニット型共通）'!$C$6:$L$47,10,FALSE))</f>
        <v/>
      </c>
      <c r="AX182" s="159" t="str">
        <f>IF(AX181="","",VLOOKUP(AX181,'シフト記号表（従来型・ユニット型共通）'!$C$6:$L$47,10,FALSE))</f>
        <v/>
      </c>
      <c r="AY182" s="159" t="str">
        <f>IF(AY181="","",VLOOKUP(AY181,'シフト記号表（従来型・ユニット型共通）'!$C$6:$L$47,10,FALSE))</f>
        <v/>
      </c>
      <c r="AZ182" s="159" t="str">
        <f>IF(AZ181="","",VLOOKUP(AZ181,'シフト記号表（従来型・ユニット型共通）'!$C$6:$L$47,10,FALSE))</f>
        <v/>
      </c>
      <c r="BA182" s="159" t="str">
        <f>IF(BA181="","",VLOOKUP(BA181,'シフト記号表（従来型・ユニット型共通）'!$C$6:$L$47,10,FALSE))</f>
        <v/>
      </c>
      <c r="BB182" s="160" t="str">
        <f>IF(BB181="","",VLOOKUP(BB181,'シフト記号表（従来型・ユニット型共通）'!$C$6:$L$47,10,FALSE))</f>
        <v/>
      </c>
      <c r="BC182" s="158" t="str">
        <f>IF(BC181="","",VLOOKUP(BC181,'シフト記号表（従来型・ユニット型共通）'!$C$6:$L$47,10,FALSE))</f>
        <v/>
      </c>
      <c r="BD182" s="159" t="str">
        <f>IF(BD181="","",VLOOKUP(BD181,'シフト記号表（従来型・ユニット型共通）'!$C$6:$L$47,10,FALSE))</f>
        <v/>
      </c>
      <c r="BE182" s="159" t="str">
        <f>IF(BE181="","",VLOOKUP(BE181,'シフト記号表（従来型・ユニット型共通）'!$C$6:$L$47,10,FALSE))</f>
        <v/>
      </c>
      <c r="BF182" s="1032">
        <f>IF($BI$3="４週",SUM(AA182:BB182),IF($BI$3="暦月",SUM(AA182:BE182),""))</f>
        <v>0</v>
      </c>
      <c r="BG182" s="1033"/>
      <c r="BH182" s="1034">
        <f>IF($BI$3="４週",BF182/4,IF($BI$3="暦月",(BF182/($BI$8/7)),""))</f>
        <v>0</v>
      </c>
      <c r="BI182" s="1033"/>
      <c r="BJ182" s="1029"/>
      <c r="BK182" s="1030"/>
      <c r="BL182" s="1030"/>
      <c r="BM182" s="1030"/>
      <c r="BN182" s="1031"/>
    </row>
    <row r="183" spans="2:66" ht="20.25" customHeight="1" x14ac:dyDescent="0.15">
      <c r="B183" s="1007">
        <f>B181+1</f>
        <v>84</v>
      </c>
      <c r="C183" s="1009"/>
      <c r="D183" s="1011"/>
      <c r="E183" s="1012"/>
      <c r="F183" s="1013"/>
      <c r="G183" s="1017"/>
      <c r="H183" s="1018"/>
      <c r="I183" s="153"/>
      <c r="J183" s="154"/>
      <c r="K183" s="153"/>
      <c r="L183" s="154"/>
      <c r="M183" s="1021"/>
      <c r="N183" s="1022"/>
      <c r="O183" s="1025"/>
      <c r="P183" s="1026"/>
      <c r="Q183" s="1026"/>
      <c r="R183" s="1018"/>
      <c r="S183" s="986"/>
      <c r="T183" s="987"/>
      <c r="U183" s="987"/>
      <c r="V183" s="987"/>
      <c r="W183" s="988"/>
      <c r="X183" s="173" t="s">
        <v>192</v>
      </c>
      <c r="Z183" s="174"/>
      <c r="AA183" s="166"/>
      <c r="AB183" s="167"/>
      <c r="AC183" s="167"/>
      <c r="AD183" s="167"/>
      <c r="AE183" s="167"/>
      <c r="AF183" s="167"/>
      <c r="AG183" s="168"/>
      <c r="AH183" s="166"/>
      <c r="AI183" s="167"/>
      <c r="AJ183" s="167"/>
      <c r="AK183" s="167"/>
      <c r="AL183" s="167"/>
      <c r="AM183" s="167"/>
      <c r="AN183" s="168"/>
      <c r="AO183" s="166"/>
      <c r="AP183" s="167"/>
      <c r="AQ183" s="167"/>
      <c r="AR183" s="167"/>
      <c r="AS183" s="167"/>
      <c r="AT183" s="167"/>
      <c r="AU183" s="168"/>
      <c r="AV183" s="166"/>
      <c r="AW183" s="167"/>
      <c r="AX183" s="167"/>
      <c r="AY183" s="167"/>
      <c r="AZ183" s="167"/>
      <c r="BA183" s="167"/>
      <c r="BB183" s="168"/>
      <c r="BC183" s="166"/>
      <c r="BD183" s="167"/>
      <c r="BE183" s="169"/>
      <c r="BF183" s="992"/>
      <c r="BG183" s="993"/>
      <c r="BH183" s="994"/>
      <c r="BI183" s="995"/>
      <c r="BJ183" s="996"/>
      <c r="BK183" s="997"/>
      <c r="BL183" s="997"/>
      <c r="BM183" s="997"/>
      <c r="BN183" s="998"/>
    </row>
    <row r="184" spans="2:66" ht="20.25" customHeight="1" x14ac:dyDescent="0.15">
      <c r="B184" s="1035"/>
      <c r="C184" s="1036"/>
      <c r="D184" s="1037"/>
      <c r="E184" s="1012"/>
      <c r="F184" s="1013"/>
      <c r="G184" s="1038"/>
      <c r="H184" s="1039"/>
      <c r="I184" s="175"/>
      <c r="J184" s="176">
        <f>G183</f>
        <v>0</v>
      </c>
      <c r="K184" s="175"/>
      <c r="L184" s="176">
        <f>M183</f>
        <v>0</v>
      </c>
      <c r="M184" s="1040"/>
      <c r="N184" s="1041"/>
      <c r="O184" s="1042"/>
      <c r="P184" s="1043"/>
      <c r="Q184" s="1043"/>
      <c r="R184" s="1039"/>
      <c r="S184" s="986"/>
      <c r="T184" s="987"/>
      <c r="U184" s="987"/>
      <c r="V184" s="987"/>
      <c r="W184" s="988"/>
      <c r="X184" s="170" t="s">
        <v>195</v>
      </c>
      <c r="Y184" s="171"/>
      <c r="Z184" s="172"/>
      <c r="AA184" s="158" t="str">
        <f>IF(AA183="","",VLOOKUP(AA183,'シフト記号表（従来型・ユニット型共通）'!$C$6:$L$47,10,FALSE))</f>
        <v/>
      </c>
      <c r="AB184" s="159" t="str">
        <f>IF(AB183="","",VLOOKUP(AB183,'シフト記号表（従来型・ユニット型共通）'!$C$6:$L$47,10,FALSE))</f>
        <v/>
      </c>
      <c r="AC184" s="159" t="str">
        <f>IF(AC183="","",VLOOKUP(AC183,'シフト記号表（従来型・ユニット型共通）'!$C$6:$L$47,10,FALSE))</f>
        <v/>
      </c>
      <c r="AD184" s="159" t="str">
        <f>IF(AD183="","",VLOOKUP(AD183,'シフト記号表（従来型・ユニット型共通）'!$C$6:$L$47,10,FALSE))</f>
        <v/>
      </c>
      <c r="AE184" s="159" t="str">
        <f>IF(AE183="","",VLOOKUP(AE183,'シフト記号表（従来型・ユニット型共通）'!$C$6:$L$47,10,FALSE))</f>
        <v/>
      </c>
      <c r="AF184" s="159" t="str">
        <f>IF(AF183="","",VLOOKUP(AF183,'シフト記号表（従来型・ユニット型共通）'!$C$6:$L$47,10,FALSE))</f>
        <v/>
      </c>
      <c r="AG184" s="160" t="str">
        <f>IF(AG183="","",VLOOKUP(AG183,'シフト記号表（従来型・ユニット型共通）'!$C$6:$L$47,10,FALSE))</f>
        <v/>
      </c>
      <c r="AH184" s="158" t="str">
        <f>IF(AH183="","",VLOOKUP(AH183,'シフト記号表（従来型・ユニット型共通）'!$C$6:$L$47,10,FALSE))</f>
        <v/>
      </c>
      <c r="AI184" s="159" t="str">
        <f>IF(AI183="","",VLOOKUP(AI183,'シフト記号表（従来型・ユニット型共通）'!$C$6:$L$47,10,FALSE))</f>
        <v/>
      </c>
      <c r="AJ184" s="159" t="str">
        <f>IF(AJ183="","",VLOOKUP(AJ183,'シフト記号表（従来型・ユニット型共通）'!$C$6:$L$47,10,FALSE))</f>
        <v/>
      </c>
      <c r="AK184" s="159" t="str">
        <f>IF(AK183="","",VLOOKUP(AK183,'シフト記号表（従来型・ユニット型共通）'!$C$6:$L$47,10,FALSE))</f>
        <v/>
      </c>
      <c r="AL184" s="159" t="str">
        <f>IF(AL183="","",VLOOKUP(AL183,'シフト記号表（従来型・ユニット型共通）'!$C$6:$L$47,10,FALSE))</f>
        <v/>
      </c>
      <c r="AM184" s="159" t="str">
        <f>IF(AM183="","",VLOOKUP(AM183,'シフト記号表（従来型・ユニット型共通）'!$C$6:$L$47,10,FALSE))</f>
        <v/>
      </c>
      <c r="AN184" s="160" t="str">
        <f>IF(AN183="","",VLOOKUP(AN183,'シフト記号表（従来型・ユニット型共通）'!$C$6:$L$47,10,FALSE))</f>
        <v/>
      </c>
      <c r="AO184" s="158" t="str">
        <f>IF(AO183="","",VLOOKUP(AO183,'シフト記号表（従来型・ユニット型共通）'!$C$6:$L$47,10,FALSE))</f>
        <v/>
      </c>
      <c r="AP184" s="159" t="str">
        <f>IF(AP183="","",VLOOKUP(AP183,'シフト記号表（従来型・ユニット型共通）'!$C$6:$L$47,10,FALSE))</f>
        <v/>
      </c>
      <c r="AQ184" s="159" t="str">
        <f>IF(AQ183="","",VLOOKUP(AQ183,'シフト記号表（従来型・ユニット型共通）'!$C$6:$L$47,10,FALSE))</f>
        <v/>
      </c>
      <c r="AR184" s="159" t="str">
        <f>IF(AR183="","",VLOOKUP(AR183,'シフト記号表（従来型・ユニット型共通）'!$C$6:$L$47,10,FALSE))</f>
        <v/>
      </c>
      <c r="AS184" s="159" t="str">
        <f>IF(AS183="","",VLOOKUP(AS183,'シフト記号表（従来型・ユニット型共通）'!$C$6:$L$47,10,FALSE))</f>
        <v/>
      </c>
      <c r="AT184" s="159" t="str">
        <f>IF(AT183="","",VLOOKUP(AT183,'シフト記号表（従来型・ユニット型共通）'!$C$6:$L$47,10,FALSE))</f>
        <v/>
      </c>
      <c r="AU184" s="160" t="str">
        <f>IF(AU183="","",VLOOKUP(AU183,'シフト記号表（従来型・ユニット型共通）'!$C$6:$L$47,10,FALSE))</f>
        <v/>
      </c>
      <c r="AV184" s="158" t="str">
        <f>IF(AV183="","",VLOOKUP(AV183,'シフト記号表（従来型・ユニット型共通）'!$C$6:$L$47,10,FALSE))</f>
        <v/>
      </c>
      <c r="AW184" s="159" t="str">
        <f>IF(AW183="","",VLOOKUP(AW183,'シフト記号表（従来型・ユニット型共通）'!$C$6:$L$47,10,FALSE))</f>
        <v/>
      </c>
      <c r="AX184" s="159" t="str">
        <f>IF(AX183="","",VLOOKUP(AX183,'シフト記号表（従来型・ユニット型共通）'!$C$6:$L$47,10,FALSE))</f>
        <v/>
      </c>
      <c r="AY184" s="159" t="str">
        <f>IF(AY183="","",VLOOKUP(AY183,'シフト記号表（従来型・ユニット型共通）'!$C$6:$L$47,10,FALSE))</f>
        <v/>
      </c>
      <c r="AZ184" s="159" t="str">
        <f>IF(AZ183="","",VLOOKUP(AZ183,'シフト記号表（従来型・ユニット型共通）'!$C$6:$L$47,10,FALSE))</f>
        <v/>
      </c>
      <c r="BA184" s="159" t="str">
        <f>IF(BA183="","",VLOOKUP(BA183,'シフト記号表（従来型・ユニット型共通）'!$C$6:$L$47,10,FALSE))</f>
        <v/>
      </c>
      <c r="BB184" s="160" t="str">
        <f>IF(BB183="","",VLOOKUP(BB183,'シフト記号表（従来型・ユニット型共通）'!$C$6:$L$47,10,FALSE))</f>
        <v/>
      </c>
      <c r="BC184" s="158" t="str">
        <f>IF(BC183="","",VLOOKUP(BC183,'シフト記号表（従来型・ユニット型共通）'!$C$6:$L$47,10,FALSE))</f>
        <v/>
      </c>
      <c r="BD184" s="159" t="str">
        <f>IF(BD183="","",VLOOKUP(BD183,'シフト記号表（従来型・ユニット型共通）'!$C$6:$L$47,10,FALSE))</f>
        <v/>
      </c>
      <c r="BE184" s="159" t="str">
        <f>IF(BE183="","",VLOOKUP(BE183,'シフト記号表（従来型・ユニット型共通）'!$C$6:$L$47,10,FALSE))</f>
        <v/>
      </c>
      <c r="BF184" s="1032">
        <f>IF($BI$3="４週",SUM(AA184:BB184),IF($BI$3="暦月",SUM(AA184:BE184),""))</f>
        <v>0</v>
      </c>
      <c r="BG184" s="1033"/>
      <c r="BH184" s="1034">
        <f>IF($BI$3="４週",BF184/4,IF($BI$3="暦月",(BF184/($BI$8/7)),""))</f>
        <v>0</v>
      </c>
      <c r="BI184" s="1033"/>
      <c r="BJ184" s="1029"/>
      <c r="BK184" s="1030"/>
      <c r="BL184" s="1030"/>
      <c r="BM184" s="1030"/>
      <c r="BN184" s="1031"/>
    </row>
    <row r="185" spans="2:66" ht="20.25" customHeight="1" x14ac:dyDescent="0.15">
      <c r="B185" s="1007">
        <f>B183+1</f>
        <v>85</v>
      </c>
      <c r="C185" s="1009"/>
      <c r="D185" s="1011"/>
      <c r="E185" s="1012"/>
      <c r="F185" s="1013"/>
      <c r="G185" s="1017"/>
      <c r="H185" s="1018"/>
      <c r="I185" s="153"/>
      <c r="J185" s="154"/>
      <c r="K185" s="153"/>
      <c r="L185" s="154"/>
      <c r="M185" s="1021"/>
      <c r="N185" s="1022"/>
      <c r="O185" s="1025"/>
      <c r="P185" s="1026"/>
      <c r="Q185" s="1026"/>
      <c r="R185" s="1018"/>
      <c r="S185" s="986"/>
      <c r="T185" s="987"/>
      <c r="U185" s="987"/>
      <c r="V185" s="987"/>
      <c r="W185" s="988"/>
      <c r="X185" s="173" t="s">
        <v>192</v>
      </c>
      <c r="Z185" s="174"/>
      <c r="AA185" s="166"/>
      <c r="AB185" s="167"/>
      <c r="AC185" s="167"/>
      <c r="AD185" s="167"/>
      <c r="AE185" s="167"/>
      <c r="AF185" s="167"/>
      <c r="AG185" s="168"/>
      <c r="AH185" s="166"/>
      <c r="AI185" s="167"/>
      <c r="AJ185" s="167"/>
      <c r="AK185" s="167"/>
      <c r="AL185" s="167"/>
      <c r="AM185" s="167"/>
      <c r="AN185" s="168"/>
      <c r="AO185" s="166"/>
      <c r="AP185" s="167"/>
      <c r="AQ185" s="167"/>
      <c r="AR185" s="167"/>
      <c r="AS185" s="167"/>
      <c r="AT185" s="167"/>
      <c r="AU185" s="168"/>
      <c r="AV185" s="166"/>
      <c r="AW185" s="167"/>
      <c r="AX185" s="167"/>
      <c r="AY185" s="167"/>
      <c r="AZ185" s="167"/>
      <c r="BA185" s="167"/>
      <c r="BB185" s="168"/>
      <c r="BC185" s="166"/>
      <c r="BD185" s="167"/>
      <c r="BE185" s="169"/>
      <c r="BF185" s="992"/>
      <c r="BG185" s="993"/>
      <c r="BH185" s="994"/>
      <c r="BI185" s="995"/>
      <c r="BJ185" s="996"/>
      <c r="BK185" s="997"/>
      <c r="BL185" s="997"/>
      <c r="BM185" s="997"/>
      <c r="BN185" s="998"/>
    </row>
    <row r="186" spans="2:66" ht="20.25" customHeight="1" x14ac:dyDescent="0.15">
      <c r="B186" s="1035"/>
      <c r="C186" s="1036"/>
      <c r="D186" s="1037"/>
      <c r="E186" s="1012"/>
      <c r="F186" s="1013"/>
      <c r="G186" s="1038"/>
      <c r="H186" s="1039"/>
      <c r="I186" s="175"/>
      <c r="J186" s="176">
        <f>G185</f>
        <v>0</v>
      </c>
      <c r="K186" s="175"/>
      <c r="L186" s="176">
        <f>M185</f>
        <v>0</v>
      </c>
      <c r="M186" s="1040"/>
      <c r="N186" s="1041"/>
      <c r="O186" s="1042"/>
      <c r="P186" s="1043"/>
      <c r="Q186" s="1043"/>
      <c r="R186" s="1039"/>
      <c r="S186" s="986"/>
      <c r="T186" s="987"/>
      <c r="U186" s="987"/>
      <c r="V186" s="987"/>
      <c r="W186" s="988"/>
      <c r="X186" s="170" t="s">
        <v>195</v>
      </c>
      <c r="Y186" s="171"/>
      <c r="Z186" s="172"/>
      <c r="AA186" s="158" t="str">
        <f>IF(AA185="","",VLOOKUP(AA185,'シフト記号表（従来型・ユニット型共通）'!$C$6:$L$47,10,FALSE))</f>
        <v/>
      </c>
      <c r="AB186" s="159" t="str">
        <f>IF(AB185="","",VLOOKUP(AB185,'シフト記号表（従来型・ユニット型共通）'!$C$6:$L$47,10,FALSE))</f>
        <v/>
      </c>
      <c r="AC186" s="159" t="str">
        <f>IF(AC185="","",VLOOKUP(AC185,'シフト記号表（従来型・ユニット型共通）'!$C$6:$L$47,10,FALSE))</f>
        <v/>
      </c>
      <c r="AD186" s="159" t="str">
        <f>IF(AD185="","",VLOOKUP(AD185,'シフト記号表（従来型・ユニット型共通）'!$C$6:$L$47,10,FALSE))</f>
        <v/>
      </c>
      <c r="AE186" s="159" t="str">
        <f>IF(AE185="","",VLOOKUP(AE185,'シフト記号表（従来型・ユニット型共通）'!$C$6:$L$47,10,FALSE))</f>
        <v/>
      </c>
      <c r="AF186" s="159" t="str">
        <f>IF(AF185="","",VLOOKUP(AF185,'シフト記号表（従来型・ユニット型共通）'!$C$6:$L$47,10,FALSE))</f>
        <v/>
      </c>
      <c r="AG186" s="160" t="str">
        <f>IF(AG185="","",VLOOKUP(AG185,'シフト記号表（従来型・ユニット型共通）'!$C$6:$L$47,10,FALSE))</f>
        <v/>
      </c>
      <c r="AH186" s="158" t="str">
        <f>IF(AH185="","",VLOOKUP(AH185,'シフト記号表（従来型・ユニット型共通）'!$C$6:$L$47,10,FALSE))</f>
        <v/>
      </c>
      <c r="AI186" s="159" t="str">
        <f>IF(AI185="","",VLOOKUP(AI185,'シフト記号表（従来型・ユニット型共通）'!$C$6:$L$47,10,FALSE))</f>
        <v/>
      </c>
      <c r="AJ186" s="159" t="str">
        <f>IF(AJ185="","",VLOOKUP(AJ185,'シフト記号表（従来型・ユニット型共通）'!$C$6:$L$47,10,FALSE))</f>
        <v/>
      </c>
      <c r="AK186" s="159" t="str">
        <f>IF(AK185="","",VLOOKUP(AK185,'シフト記号表（従来型・ユニット型共通）'!$C$6:$L$47,10,FALSE))</f>
        <v/>
      </c>
      <c r="AL186" s="159" t="str">
        <f>IF(AL185="","",VLOOKUP(AL185,'シフト記号表（従来型・ユニット型共通）'!$C$6:$L$47,10,FALSE))</f>
        <v/>
      </c>
      <c r="AM186" s="159" t="str">
        <f>IF(AM185="","",VLOOKUP(AM185,'シフト記号表（従来型・ユニット型共通）'!$C$6:$L$47,10,FALSE))</f>
        <v/>
      </c>
      <c r="AN186" s="160" t="str">
        <f>IF(AN185="","",VLOOKUP(AN185,'シフト記号表（従来型・ユニット型共通）'!$C$6:$L$47,10,FALSE))</f>
        <v/>
      </c>
      <c r="AO186" s="158" t="str">
        <f>IF(AO185="","",VLOOKUP(AO185,'シフト記号表（従来型・ユニット型共通）'!$C$6:$L$47,10,FALSE))</f>
        <v/>
      </c>
      <c r="AP186" s="159" t="str">
        <f>IF(AP185="","",VLOOKUP(AP185,'シフト記号表（従来型・ユニット型共通）'!$C$6:$L$47,10,FALSE))</f>
        <v/>
      </c>
      <c r="AQ186" s="159" t="str">
        <f>IF(AQ185="","",VLOOKUP(AQ185,'シフト記号表（従来型・ユニット型共通）'!$C$6:$L$47,10,FALSE))</f>
        <v/>
      </c>
      <c r="AR186" s="159" t="str">
        <f>IF(AR185="","",VLOOKUP(AR185,'シフト記号表（従来型・ユニット型共通）'!$C$6:$L$47,10,FALSE))</f>
        <v/>
      </c>
      <c r="AS186" s="159" t="str">
        <f>IF(AS185="","",VLOOKUP(AS185,'シフト記号表（従来型・ユニット型共通）'!$C$6:$L$47,10,FALSE))</f>
        <v/>
      </c>
      <c r="AT186" s="159" t="str">
        <f>IF(AT185="","",VLOOKUP(AT185,'シフト記号表（従来型・ユニット型共通）'!$C$6:$L$47,10,FALSE))</f>
        <v/>
      </c>
      <c r="AU186" s="160" t="str">
        <f>IF(AU185="","",VLOOKUP(AU185,'シフト記号表（従来型・ユニット型共通）'!$C$6:$L$47,10,FALSE))</f>
        <v/>
      </c>
      <c r="AV186" s="158" t="str">
        <f>IF(AV185="","",VLOOKUP(AV185,'シフト記号表（従来型・ユニット型共通）'!$C$6:$L$47,10,FALSE))</f>
        <v/>
      </c>
      <c r="AW186" s="159" t="str">
        <f>IF(AW185="","",VLOOKUP(AW185,'シフト記号表（従来型・ユニット型共通）'!$C$6:$L$47,10,FALSE))</f>
        <v/>
      </c>
      <c r="AX186" s="159" t="str">
        <f>IF(AX185="","",VLOOKUP(AX185,'シフト記号表（従来型・ユニット型共通）'!$C$6:$L$47,10,FALSE))</f>
        <v/>
      </c>
      <c r="AY186" s="159" t="str">
        <f>IF(AY185="","",VLOOKUP(AY185,'シフト記号表（従来型・ユニット型共通）'!$C$6:$L$47,10,FALSE))</f>
        <v/>
      </c>
      <c r="AZ186" s="159" t="str">
        <f>IF(AZ185="","",VLOOKUP(AZ185,'シフト記号表（従来型・ユニット型共通）'!$C$6:$L$47,10,FALSE))</f>
        <v/>
      </c>
      <c r="BA186" s="159" t="str">
        <f>IF(BA185="","",VLOOKUP(BA185,'シフト記号表（従来型・ユニット型共通）'!$C$6:$L$47,10,FALSE))</f>
        <v/>
      </c>
      <c r="BB186" s="160" t="str">
        <f>IF(BB185="","",VLOOKUP(BB185,'シフト記号表（従来型・ユニット型共通）'!$C$6:$L$47,10,FALSE))</f>
        <v/>
      </c>
      <c r="BC186" s="158" t="str">
        <f>IF(BC185="","",VLOOKUP(BC185,'シフト記号表（従来型・ユニット型共通）'!$C$6:$L$47,10,FALSE))</f>
        <v/>
      </c>
      <c r="BD186" s="159" t="str">
        <f>IF(BD185="","",VLOOKUP(BD185,'シフト記号表（従来型・ユニット型共通）'!$C$6:$L$47,10,FALSE))</f>
        <v/>
      </c>
      <c r="BE186" s="159" t="str">
        <f>IF(BE185="","",VLOOKUP(BE185,'シフト記号表（従来型・ユニット型共通）'!$C$6:$L$47,10,FALSE))</f>
        <v/>
      </c>
      <c r="BF186" s="1032">
        <f>IF($BI$3="４週",SUM(AA186:BB186),IF($BI$3="暦月",SUM(AA186:BE186),""))</f>
        <v>0</v>
      </c>
      <c r="BG186" s="1033"/>
      <c r="BH186" s="1034">
        <f>IF($BI$3="４週",BF186/4,IF($BI$3="暦月",(BF186/($BI$8/7)),""))</f>
        <v>0</v>
      </c>
      <c r="BI186" s="1033"/>
      <c r="BJ186" s="1029"/>
      <c r="BK186" s="1030"/>
      <c r="BL186" s="1030"/>
      <c r="BM186" s="1030"/>
      <c r="BN186" s="1031"/>
    </row>
    <row r="187" spans="2:66" ht="20.25" customHeight="1" x14ac:dyDescent="0.15">
      <c r="B187" s="1007">
        <f>B185+1</f>
        <v>86</v>
      </c>
      <c r="C187" s="1009"/>
      <c r="D187" s="1011"/>
      <c r="E187" s="1012"/>
      <c r="F187" s="1013"/>
      <c r="G187" s="1017"/>
      <c r="H187" s="1018"/>
      <c r="I187" s="153"/>
      <c r="J187" s="154"/>
      <c r="K187" s="153"/>
      <c r="L187" s="154"/>
      <c r="M187" s="1021"/>
      <c r="N187" s="1022"/>
      <c r="O187" s="1025"/>
      <c r="P187" s="1026"/>
      <c r="Q187" s="1026"/>
      <c r="R187" s="1018"/>
      <c r="S187" s="986"/>
      <c r="T187" s="987"/>
      <c r="U187" s="987"/>
      <c r="V187" s="987"/>
      <c r="W187" s="988"/>
      <c r="X187" s="173" t="s">
        <v>192</v>
      </c>
      <c r="Z187" s="174"/>
      <c r="AA187" s="166"/>
      <c r="AB187" s="167"/>
      <c r="AC187" s="167"/>
      <c r="AD187" s="167"/>
      <c r="AE187" s="167"/>
      <c r="AF187" s="167"/>
      <c r="AG187" s="168"/>
      <c r="AH187" s="166"/>
      <c r="AI187" s="167"/>
      <c r="AJ187" s="167"/>
      <c r="AK187" s="167"/>
      <c r="AL187" s="167"/>
      <c r="AM187" s="167"/>
      <c r="AN187" s="168"/>
      <c r="AO187" s="166"/>
      <c r="AP187" s="167"/>
      <c r="AQ187" s="167"/>
      <c r="AR187" s="167"/>
      <c r="AS187" s="167"/>
      <c r="AT187" s="167"/>
      <c r="AU187" s="168"/>
      <c r="AV187" s="166"/>
      <c r="AW187" s="167"/>
      <c r="AX187" s="167"/>
      <c r="AY187" s="167"/>
      <c r="AZ187" s="167"/>
      <c r="BA187" s="167"/>
      <c r="BB187" s="168"/>
      <c r="BC187" s="166"/>
      <c r="BD187" s="167"/>
      <c r="BE187" s="169"/>
      <c r="BF187" s="992"/>
      <c r="BG187" s="993"/>
      <c r="BH187" s="994"/>
      <c r="BI187" s="995"/>
      <c r="BJ187" s="996"/>
      <c r="BK187" s="997"/>
      <c r="BL187" s="997"/>
      <c r="BM187" s="997"/>
      <c r="BN187" s="998"/>
    </row>
    <row r="188" spans="2:66" ht="20.25" customHeight="1" x14ac:dyDescent="0.15">
      <c r="B188" s="1035"/>
      <c r="C188" s="1036"/>
      <c r="D188" s="1037"/>
      <c r="E188" s="1012"/>
      <c r="F188" s="1013"/>
      <c r="G188" s="1038"/>
      <c r="H188" s="1039"/>
      <c r="I188" s="175"/>
      <c r="J188" s="176">
        <f>G187</f>
        <v>0</v>
      </c>
      <c r="K188" s="175"/>
      <c r="L188" s="176">
        <f>M187</f>
        <v>0</v>
      </c>
      <c r="M188" s="1040"/>
      <c r="N188" s="1041"/>
      <c r="O188" s="1042"/>
      <c r="P188" s="1043"/>
      <c r="Q188" s="1043"/>
      <c r="R188" s="1039"/>
      <c r="S188" s="986"/>
      <c r="T188" s="987"/>
      <c r="U188" s="987"/>
      <c r="V188" s="987"/>
      <c r="W188" s="988"/>
      <c r="X188" s="170" t="s">
        <v>195</v>
      </c>
      <c r="Y188" s="171"/>
      <c r="Z188" s="172"/>
      <c r="AA188" s="158" t="str">
        <f>IF(AA187="","",VLOOKUP(AA187,'シフト記号表（従来型・ユニット型共通）'!$C$6:$L$47,10,FALSE))</f>
        <v/>
      </c>
      <c r="AB188" s="159" t="str">
        <f>IF(AB187="","",VLOOKUP(AB187,'シフト記号表（従来型・ユニット型共通）'!$C$6:$L$47,10,FALSE))</f>
        <v/>
      </c>
      <c r="AC188" s="159" t="str">
        <f>IF(AC187="","",VLOOKUP(AC187,'シフト記号表（従来型・ユニット型共通）'!$C$6:$L$47,10,FALSE))</f>
        <v/>
      </c>
      <c r="AD188" s="159" t="str">
        <f>IF(AD187="","",VLOOKUP(AD187,'シフト記号表（従来型・ユニット型共通）'!$C$6:$L$47,10,FALSE))</f>
        <v/>
      </c>
      <c r="AE188" s="159" t="str">
        <f>IF(AE187="","",VLOOKUP(AE187,'シフト記号表（従来型・ユニット型共通）'!$C$6:$L$47,10,FALSE))</f>
        <v/>
      </c>
      <c r="AF188" s="159" t="str">
        <f>IF(AF187="","",VLOOKUP(AF187,'シフト記号表（従来型・ユニット型共通）'!$C$6:$L$47,10,FALSE))</f>
        <v/>
      </c>
      <c r="AG188" s="160" t="str">
        <f>IF(AG187="","",VLOOKUP(AG187,'シフト記号表（従来型・ユニット型共通）'!$C$6:$L$47,10,FALSE))</f>
        <v/>
      </c>
      <c r="AH188" s="158" t="str">
        <f>IF(AH187="","",VLOOKUP(AH187,'シフト記号表（従来型・ユニット型共通）'!$C$6:$L$47,10,FALSE))</f>
        <v/>
      </c>
      <c r="AI188" s="159" t="str">
        <f>IF(AI187="","",VLOOKUP(AI187,'シフト記号表（従来型・ユニット型共通）'!$C$6:$L$47,10,FALSE))</f>
        <v/>
      </c>
      <c r="AJ188" s="159" t="str">
        <f>IF(AJ187="","",VLOOKUP(AJ187,'シフト記号表（従来型・ユニット型共通）'!$C$6:$L$47,10,FALSE))</f>
        <v/>
      </c>
      <c r="AK188" s="159" t="str">
        <f>IF(AK187="","",VLOOKUP(AK187,'シフト記号表（従来型・ユニット型共通）'!$C$6:$L$47,10,FALSE))</f>
        <v/>
      </c>
      <c r="AL188" s="159" t="str">
        <f>IF(AL187="","",VLOOKUP(AL187,'シフト記号表（従来型・ユニット型共通）'!$C$6:$L$47,10,FALSE))</f>
        <v/>
      </c>
      <c r="AM188" s="159" t="str">
        <f>IF(AM187="","",VLOOKUP(AM187,'シフト記号表（従来型・ユニット型共通）'!$C$6:$L$47,10,FALSE))</f>
        <v/>
      </c>
      <c r="AN188" s="160" t="str">
        <f>IF(AN187="","",VLOOKUP(AN187,'シフト記号表（従来型・ユニット型共通）'!$C$6:$L$47,10,FALSE))</f>
        <v/>
      </c>
      <c r="AO188" s="158" t="str">
        <f>IF(AO187="","",VLOOKUP(AO187,'シフト記号表（従来型・ユニット型共通）'!$C$6:$L$47,10,FALSE))</f>
        <v/>
      </c>
      <c r="AP188" s="159" t="str">
        <f>IF(AP187="","",VLOOKUP(AP187,'シフト記号表（従来型・ユニット型共通）'!$C$6:$L$47,10,FALSE))</f>
        <v/>
      </c>
      <c r="AQ188" s="159" t="str">
        <f>IF(AQ187="","",VLOOKUP(AQ187,'シフト記号表（従来型・ユニット型共通）'!$C$6:$L$47,10,FALSE))</f>
        <v/>
      </c>
      <c r="AR188" s="159" t="str">
        <f>IF(AR187="","",VLOOKUP(AR187,'シフト記号表（従来型・ユニット型共通）'!$C$6:$L$47,10,FALSE))</f>
        <v/>
      </c>
      <c r="AS188" s="159" t="str">
        <f>IF(AS187="","",VLOOKUP(AS187,'シフト記号表（従来型・ユニット型共通）'!$C$6:$L$47,10,FALSE))</f>
        <v/>
      </c>
      <c r="AT188" s="159" t="str">
        <f>IF(AT187="","",VLOOKUP(AT187,'シフト記号表（従来型・ユニット型共通）'!$C$6:$L$47,10,FALSE))</f>
        <v/>
      </c>
      <c r="AU188" s="160" t="str">
        <f>IF(AU187="","",VLOOKUP(AU187,'シフト記号表（従来型・ユニット型共通）'!$C$6:$L$47,10,FALSE))</f>
        <v/>
      </c>
      <c r="AV188" s="158" t="str">
        <f>IF(AV187="","",VLOOKUP(AV187,'シフト記号表（従来型・ユニット型共通）'!$C$6:$L$47,10,FALSE))</f>
        <v/>
      </c>
      <c r="AW188" s="159" t="str">
        <f>IF(AW187="","",VLOOKUP(AW187,'シフト記号表（従来型・ユニット型共通）'!$C$6:$L$47,10,FALSE))</f>
        <v/>
      </c>
      <c r="AX188" s="159" t="str">
        <f>IF(AX187="","",VLOOKUP(AX187,'シフト記号表（従来型・ユニット型共通）'!$C$6:$L$47,10,FALSE))</f>
        <v/>
      </c>
      <c r="AY188" s="159" t="str">
        <f>IF(AY187="","",VLOOKUP(AY187,'シフト記号表（従来型・ユニット型共通）'!$C$6:$L$47,10,FALSE))</f>
        <v/>
      </c>
      <c r="AZ188" s="159" t="str">
        <f>IF(AZ187="","",VLOOKUP(AZ187,'シフト記号表（従来型・ユニット型共通）'!$C$6:$L$47,10,FALSE))</f>
        <v/>
      </c>
      <c r="BA188" s="159" t="str">
        <f>IF(BA187="","",VLOOKUP(BA187,'シフト記号表（従来型・ユニット型共通）'!$C$6:$L$47,10,FALSE))</f>
        <v/>
      </c>
      <c r="BB188" s="160" t="str">
        <f>IF(BB187="","",VLOOKUP(BB187,'シフト記号表（従来型・ユニット型共通）'!$C$6:$L$47,10,FALSE))</f>
        <v/>
      </c>
      <c r="BC188" s="158" t="str">
        <f>IF(BC187="","",VLOOKUP(BC187,'シフト記号表（従来型・ユニット型共通）'!$C$6:$L$47,10,FALSE))</f>
        <v/>
      </c>
      <c r="BD188" s="159" t="str">
        <f>IF(BD187="","",VLOOKUP(BD187,'シフト記号表（従来型・ユニット型共通）'!$C$6:$L$47,10,FALSE))</f>
        <v/>
      </c>
      <c r="BE188" s="159" t="str">
        <f>IF(BE187="","",VLOOKUP(BE187,'シフト記号表（従来型・ユニット型共通）'!$C$6:$L$47,10,FALSE))</f>
        <v/>
      </c>
      <c r="BF188" s="1032">
        <f>IF($BI$3="４週",SUM(AA188:BB188),IF($BI$3="暦月",SUM(AA188:BE188),""))</f>
        <v>0</v>
      </c>
      <c r="BG188" s="1033"/>
      <c r="BH188" s="1034">
        <f>IF($BI$3="４週",BF188/4,IF($BI$3="暦月",(BF188/($BI$8/7)),""))</f>
        <v>0</v>
      </c>
      <c r="BI188" s="1033"/>
      <c r="BJ188" s="1029"/>
      <c r="BK188" s="1030"/>
      <c r="BL188" s="1030"/>
      <c r="BM188" s="1030"/>
      <c r="BN188" s="1031"/>
    </row>
    <row r="189" spans="2:66" ht="20.25" customHeight="1" x14ac:dyDescent="0.15">
      <c r="B189" s="1007">
        <f>B187+1</f>
        <v>87</v>
      </c>
      <c r="C189" s="1009"/>
      <c r="D189" s="1011"/>
      <c r="E189" s="1012"/>
      <c r="F189" s="1013"/>
      <c r="G189" s="1017"/>
      <c r="H189" s="1018"/>
      <c r="I189" s="153"/>
      <c r="J189" s="154"/>
      <c r="K189" s="153"/>
      <c r="L189" s="154"/>
      <c r="M189" s="1021"/>
      <c r="N189" s="1022"/>
      <c r="O189" s="1025"/>
      <c r="P189" s="1026"/>
      <c r="Q189" s="1026"/>
      <c r="R189" s="1018"/>
      <c r="S189" s="986"/>
      <c r="T189" s="987"/>
      <c r="U189" s="987"/>
      <c r="V189" s="987"/>
      <c r="W189" s="988"/>
      <c r="X189" s="173" t="s">
        <v>192</v>
      </c>
      <c r="Z189" s="174"/>
      <c r="AA189" s="166"/>
      <c r="AB189" s="167"/>
      <c r="AC189" s="167"/>
      <c r="AD189" s="167"/>
      <c r="AE189" s="167"/>
      <c r="AF189" s="167"/>
      <c r="AG189" s="168"/>
      <c r="AH189" s="166"/>
      <c r="AI189" s="167"/>
      <c r="AJ189" s="167"/>
      <c r="AK189" s="167"/>
      <c r="AL189" s="167"/>
      <c r="AM189" s="167"/>
      <c r="AN189" s="168"/>
      <c r="AO189" s="166"/>
      <c r="AP189" s="167"/>
      <c r="AQ189" s="167"/>
      <c r="AR189" s="167"/>
      <c r="AS189" s="167"/>
      <c r="AT189" s="167"/>
      <c r="AU189" s="168"/>
      <c r="AV189" s="166"/>
      <c r="AW189" s="167"/>
      <c r="AX189" s="167"/>
      <c r="AY189" s="167"/>
      <c r="AZ189" s="167"/>
      <c r="BA189" s="167"/>
      <c r="BB189" s="168"/>
      <c r="BC189" s="166"/>
      <c r="BD189" s="167"/>
      <c r="BE189" s="169"/>
      <c r="BF189" s="992"/>
      <c r="BG189" s="993"/>
      <c r="BH189" s="994"/>
      <c r="BI189" s="995"/>
      <c r="BJ189" s="996"/>
      <c r="BK189" s="997"/>
      <c r="BL189" s="997"/>
      <c r="BM189" s="997"/>
      <c r="BN189" s="998"/>
    </row>
    <row r="190" spans="2:66" ht="20.25" customHeight="1" x14ac:dyDescent="0.15">
      <c r="B190" s="1035"/>
      <c r="C190" s="1036"/>
      <c r="D190" s="1037"/>
      <c r="E190" s="1012"/>
      <c r="F190" s="1013"/>
      <c r="G190" s="1038"/>
      <c r="H190" s="1039"/>
      <c r="I190" s="175"/>
      <c r="J190" s="176">
        <f>G189</f>
        <v>0</v>
      </c>
      <c r="K190" s="175"/>
      <c r="L190" s="176">
        <f>M189</f>
        <v>0</v>
      </c>
      <c r="M190" s="1040"/>
      <c r="N190" s="1041"/>
      <c r="O190" s="1042"/>
      <c r="P190" s="1043"/>
      <c r="Q190" s="1043"/>
      <c r="R190" s="1039"/>
      <c r="S190" s="986"/>
      <c r="T190" s="987"/>
      <c r="U190" s="987"/>
      <c r="V190" s="987"/>
      <c r="W190" s="988"/>
      <c r="X190" s="170" t="s">
        <v>195</v>
      </c>
      <c r="Y190" s="171"/>
      <c r="Z190" s="172"/>
      <c r="AA190" s="158" t="str">
        <f>IF(AA189="","",VLOOKUP(AA189,'シフト記号表（従来型・ユニット型共通）'!$C$6:$L$47,10,FALSE))</f>
        <v/>
      </c>
      <c r="AB190" s="159" t="str">
        <f>IF(AB189="","",VLOOKUP(AB189,'シフト記号表（従来型・ユニット型共通）'!$C$6:$L$47,10,FALSE))</f>
        <v/>
      </c>
      <c r="AC190" s="159" t="str">
        <f>IF(AC189="","",VLOOKUP(AC189,'シフト記号表（従来型・ユニット型共通）'!$C$6:$L$47,10,FALSE))</f>
        <v/>
      </c>
      <c r="AD190" s="159" t="str">
        <f>IF(AD189="","",VLOOKUP(AD189,'シフト記号表（従来型・ユニット型共通）'!$C$6:$L$47,10,FALSE))</f>
        <v/>
      </c>
      <c r="AE190" s="159" t="str">
        <f>IF(AE189="","",VLOOKUP(AE189,'シフト記号表（従来型・ユニット型共通）'!$C$6:$L$47,10,FALSE))</f>
        <v/>
      </c>
      <c r="AF190" s="159" t="str">
        <f>IF(AF189="","",VLOOKUP(AF189,'シフト記号表（従来型・ユニット型共通）'!$C$6:$L$47,10,FALSE))</f>
        <v/>
      </c>
      <c r="AG190" s="160" t="str">
        <f>IF(AG189="","",VLOOKUP(AG189,'シフト記号表（従来型・ユニット型共通）'!$C$6:$L$47,10,FALSE))</f>
        <v/>
      </c>
      <c r="AH190" s="158" t="str">
        <f>IF(AH189="","",VLOOKUP(AH189,'シフト記号表（従来型・ユニット型共通）'!$C$6:$L$47,10,FALSE))</f>
        <v/>
      </c>
      <c r="AI190" s="159" t="str">
        <f>IF(AI189="","",VLOOKUP(AI189,'シフト記号表（従来型・ユニット型共通）'!$C$6:$L$47,10,FALSE))</f>
        <v/>
      </c>
      <c r="AJ190" s="159" t="str">
        <f>IF(AJ189="","",VLOOKUP(AJ189,'シフト記号表（従来型・ユニット型共通）'!$C$6:$L$47,10,FALSE))</f>
        <v/>
      </c>
      <c r="AK190" s="159" t="str">
        <f>IF(AK189="","",VLOOKUP(AK189,'シフト記号表（従来型・ユニット型共通）'!$C$6:$L$47,10,FALSE))</f>
        <v/>
      </c>
      <c r="AL190" s="159" t="str">
        <f>IF(AL189="","",VLOOKUP(AL189,'シフト記号表（従来型・ユニット型共通）'!$C$6:$L$47,10,FALSE))</f>
        <v/>
      </c>
      <c r="AM190" s="159" t="str">
        <f>IF(AM189="","",VLOOKUP(AM189,'シフト記号表（従来型・ユニット型共通）'!$C$6:$L$47,10,FALSE))</f>
        <v/>
      </c>
      <c r="AN190" s="160" t="str">
        <f>IF(AN189="","",VLOOKUP(AN189,'シフト記号表（従来型・ユニット型共通）'!$C$6:$L$47,10,FALSE))</f>
        <v/>
      </c>
      <c r="AO190" s="158" t="str">
        <f>IF(AO189="","",VLOOKUP(AO189,'シフト記号表（従来型・ユニット型共通）'!$C$6:$L$47,10,FALSE))</f>
        <v/>
      </c>
      <c r="AP190" s="159" t="str">
        <f>IF(AP189="","",VLOOKUP(AP189,'シフト記号表（従来型・ユニット型共通）'!$C$6:$L$47,10,FALSE))</f>
        <v/>
      </c>
      <c r="AQ190" s="159" t="str">
        <f>IF(AQ189="","",VLOOKUP(AQ189,'シフト記号表（従来型・ユニット型共通）'!$C$6:$L$47,10,FALSE))</f>
        <v/>
      </c>
      <c r="AR190" s="159" t="str">
        <f>IF(AR189="","",VLOOKUP(AR189,'シフト記号表（従来型・ユニット型共通）'!$C$6:$L$47,10,FALSE))</f>
        <v/>
      </c>
      <c r="AS190" s="159" t="str">
        <f>IF(AS189="","",VLOOKUP(AS189,'シフト記号表（従来型・ユニット型共通）'!$C$6:$L$47,10,FALSE))</f>
        <v/>
      </c>
      <c r="AT190" s="159" t="str">
        <f>IF(AT189="","",VLOOKUP(AT189,'シフト記号表（従来型・ユニット型共通）'!$C$6:$L$47,10,FALSE))</f>
        <v/>
      </c>
      <c r="AU190" s="160" t="str">
        <f>IF(AU189="","",VLOOKUP(AU189,'シフト記号表（従来型・ユニット型共通）'!$C$6:$L$47,10,FALSE))</f>
        <v/>
      </c>
      <c r="AV190" s="158" t="str">
        <f>IF(AV189="","",VLOOKUP(AV189,'シフト記号表（従来型・ユニット型共通）'!$C$6:$L$47,10,FALSE))</f>
        <v/>
      </c>
      <c r="AW190" s="159" t="str">
        <f>IF(AW189="","",VLOOKUP(AW189,'シフト記号表（従来型・ユニット型共通）'!$C$6:$L$47,10,FALSE))</f>
        <v/>
      </c>
      <c r="AX190" s="159" t="str">
        <f>IF(AX189="","",VLOOKUP(AX189,'シフト記号表（従来型・ユニット型共通）'!$C$6:$L$47,10,FALSE))</f>
        <v/>
      </c>
      <c r="AY190" s="159" t="str">
        <f>IF(AY189="","",VLOOKUP(AY189,'シフト記号表（従来型・ユニット型共通）'!$C$6:$L$47,10,FALSE))</f>
        <v/>
      </c>
      <c r="AZ190" s="159" t="str">
        <f>IF(AZ189="","",VLOOKUP(AZ189,'シフト記号表（従来型・ユニット型共通）'!$C$6:$L$47,10,FALSE))</f>
        <v/>
      </c>
      <c r="BA190" s="159" t="str">
        <f>IF(BA189="","",VLOOKUP(BA189,'シフト記号表（従来型・ユニット型共通）'!$C$6:$L$47,10,FALSE))</f>
        <v/>
      </c>
      <c r="BB190" s="160" t="str">
        <f>IF(BB189="","",VLOOKUP(BB189,'シフト記号表（従来型・ユニット型共通）'!$C$6:$L$47,10,FALSE))</f>
        <v/>
      </c>
      <c r="BC190" s="158" t="str">
        <f>IF(BC189="","",VLOOKUP(BC189,'シフト記号表（従来型・ユニット型共通）'!$C$6:$L$47,10,FALSE))</f>
        <v/>
      </c>
      <c r="BD190" s="159" t="str">
        <f>IF(BD189="","",VLOOKUP(BD189,'シフト記号表（従来型・ユニット型共通）'!$C$6:$L$47,10,FALSE))</f>
        <v/>
      </c>
      <c r="BE190" s="159" t="str">
        <f>IF(BE189="","",VLOOKUP(BE189,'シフト記号表（従来型・ユニット型共通）'!$C$6:$L$47,10,FALSE))</f>
        <v/>
      </c>
      <c r="BF190" s="1032">
        <f>IF($BI$3="４週",SUM(AA190:BB190),IF($BI$3="暦月",SUM(AA190:BE190),""))</f>
        <v>0</v>
      </c>
      <c r="BG190" s="1033"/>
      <c r="BH190" s="1034">
        <f>IF($BI$3="４週",BF190/4,IF($BI$3="暦月",(BF190/($BI$8/7)),""))</f>
        <v>0</v>
      </c>
      <c r="BI190" s="1033"/>
      <c r="BJ190" s="1029"/>
      <c r="BK190" s="1030"/>
      <c r="BL190" s="1030"/>
      <c r="BM190" s="1030"/>
      <c r="BN190" s="1031"/>
    </row>
    <row r="191" spans="2:66" ht="20.25" customHeight="1" x14ac:dyDescent="0.15">
      <c r="B191" s="1007">
        <f>B189+1</f>
        <v>88</v>
      </c>
      <c r="C191" s="1009"/>
      <c r="D191" s="1011"/>
      <c r="E191" s="1012"/>
      <c r="F191" s="1013"/>
      <c r="G191" s="1017"/>
      <c r="H191" s="1018"/>
      <c r="I191" s="153"/>
      <c r="J191" s="154"/>
      <c r="K191" s="153"/>
      <c r="L191" s="154"/>
      <c r="M191" s="1021"/>
      <c r="N191" s="1022"/>
      <c r="O191" s="1025"/>
      <c r="P191" s="1026"/>
      <c r="Q191" s="1026"/>
      <c r="R191" s="1018"/>
      <c r="S191" s="986"/>
      <c r="T191" s="987"/>
      <c r="U191" s="987"/>
      <c r="V191" s="987"/>
      <c r="W191" s="988"/>
      <c r="X191" s="173" t="s">
        <v>192</v>
      </c>
      <c r="Z191" s="174"/>
      <c r="AA191" s="166"/>
      <c r="AB191" s="167"/>
      <c r="AC191" s="167"/>
      <c r="AD191" s="167"/>
      <c r="AE191" s="167"/>
      <c r="AF191" s="167"/>
      <c r="AG191" s="168"/>
      <c r="AH191" s="166"/>
      <c r="AI191" s="167"/>
      <c r="AJ191" s="167"/>
      <c r="AK191" s="167"/>
      <c r="AL191" s="167"/>
      <c r="AM191" s="167"/>
      <c r="AN191" s="168"/>
      <c r="AO191" s="166"/>
      <c r="AP191" s="167"/>
      <c r="AQ191" s="167"/>
      <c r="AR191" s="167"/>
      <c r="AS191" s="167"/>
      <c r="AT191" s="167"/>
      <c r="AU191" s="168"/>
      <c r="AV191" s="166"/>
      <c r="AW191" s="167"/>
      <c r="AX191" s="167"/>
      <c r="AY191" s="167"/>
      <c r="AZ191" s="167"/>
      <c r="BA191" s="167"/>
      <c r="BB191" s="168"/>
      <c r="BC191" s="166"/>
      <c r="BD191" s="167"/>
      <c r="BE191" s="169"/>
      <c r="BF191" s="992"/>
      <c r="BG191" s="993"/>
      <c r="BH191" s="994"/>
      <c r="BI191" s="995"/>
      <c r="BJ191" s="996"/>
      <c r="BK191" s="997"/>
      <c r="BL191" s="997"/>
      <c r="BM191" s="997"/>
      <c r="BN191" s="998"/>
    </row>
    <row r="192" spans="2:66" ht="20.25" customHeight="1" x14ac:dyDescent="0.15">
      <c r="B192" s="1035"/>
      <c r="C192" s="1036"/>
      <c r="D192" s="1037"/>
      <c r="E192" s="1012"/>
      <c r="F192" s="1013"/>
      <c r="G192" s="1038"/>
      <c r="H192" s="1039"/>
      <c r="I192" s="175"/>
      <c r="J192" s="176">
        <f>G191</f>
        <v>0</v>
      </c>
      <c r="K192" s="175"/>
      <c r="L192" s="176">
        <f>M191</f>
        <v>0</v>
      </c>
      <c r="M192" s="1040"/>
      <c r="N192" s="1041"/>
      <c r="O192" s="1042"/>
      <c r="P192" s="1043"/>
      <c r="Q192" s="1043"/>
      <c r="R192" s="1039"/>
      <c r="S192" s="986"/>
      <c r="T192" s="987"/>
      <c r="U192" s="987"/>
      <c r="V192" s="987"/>
      <c r="W192" s="988"/>
      <c r="X192" s="170" t="s">
        <v>195</v>
      </c>
      <c r="Y192" s="171"/>
      <c r="Z192" s="172"/>
      <c r="AA192" s="158" t="str">
        <f>IF(AA191="","",VLOOKUP(AA191,'シフト記号表（従来型・ユニット型共通）'!$C$6:$L$47,10,FALSE))</f>
        <v/>
      </c>
      <c r="AB192" s="159" t="str">
        <f>IF(AB191="","",VLOOKUP(AB191,'シフト記号表（従来型・ユニット型共通）'!$C$6:$L$47,10,FALSE))</f>
        <v/>
      </c>
      <c r="AC192" s="159" t="str">
        <f>IF(AC191="","",VLOOKUP(AC191,'シフト記号表（従来型・ユニット型共通）'!$C$6:$L$47,10,FALSE))</f>
        <v/>
      </c>
      <c r="AD192" s="159" t="str">
        <f>IF(AD191="","",VLOOKUP(AD191,'シフト記号表（従来型・ユニット型共通）'!$C$6:$L$47,10,FALSE))</f>
        <v/>
      </c>
      <c r="AE192" s="159" t="str">
        <f>IF(AE191="","",VLOOKUP(AE191,'シフト記号表（従来型・ユニット型共通）'!$C$6:$L$47,10,FALSE))</f>
        <v/>
      </c>
      <c r="AF192" s="159" t="str">
        <f>IF(AF191="","",VLOOKUP(AF191,'シフト記号表（従来型・ユニット型共通）'!$C$6:$L$47,10,FALSE))</f>
        <v/>
      </c>
      <c r="AG192" s="160" t="str">
        <f>IF(AG191="","",VLOOKUP(AG191,'シフト記号表（従来型・ユニット型共通）'!$C$6:$L$47,10,FALSE))</f>
        <v/>
      </c>
      <c r="AH192" s="158" t="str">
        <f>IF(AH191="","",VLOOKUP(AH191,'シフト記号表（従来型・ユニット型共通）'!$C$6:$L$47,10,FALSE))</f>
        <v/>
      </c>
      <c r="AI192" s="159" t="str">
        <f>IF(AI191="","",VLOOKUP(AI191,'シフト記号表（従来型・ユニット型共通）'!$C$6:$L$47,10,FALSE))</f>
        <v/>
      </c>
      <c r="AJ192" s="159" t="str">
        <f>IF(AJ191="","",VLOOKUP(AJ191,'シフト記号表（従来型・ユニット型共通）'!$C$6:$L$47,10,FALSE))</f>
        <v/>
      </c>
      <c r="AK192" s="159" t="str">
        <f>IF(AK191="","",VLOOKUP(AK191,'シフト記号表（従来型・ユニット型共通）'!$C$6:$L$47,10,FALSE))</f>
        <v/>
      </c>
      <c r="AL192" s="159" t="str">
        <f>IF(AL191="","",VLOOKUP(AL191,'シフト記号表（従来型・ユニット型共通）'!$C$6:$L$47,10,FALSE))</f>
        <v/>
      </c>
      <c r="AM192" s="159" t="str">
        <f>IF(AM191="","",VLOOKUP(AM191,'シフト記号表（従来型・ユニット型共通）'!$C$6:$L$47,10,FALSE))</f>
        <v/>
      </c>
      <c r="AN192" s="160" t="str">
        <f>IF(AN191="","",VLOOKUP(AN191,'シフト記号表（従来型・ユニット型共通）'!$C$6:$L$47,10,FALSE))</f>
        <v/>
      </c>
      <c r="AO192" s="158" t="str">
        <f>IF(AO191="","",VLOOKUP(AO191,'シフト記号表（従来型・ユニット型共通）'!$C$6:$L$47,10,FALSE))</f>
        <v/>
      </c>
      <c r="AP192" s="159" t="str">
        <f>IF(AP191="","",VLOOKUP(AP191,'シフト記号表（従来型・ユニット型共通）'!$C$6:$L$47,10,FALSE))</f>
        <v/>
      </c>
      <c r="AQ192" s="159" t="str">
        <f>IF(AQ191="","",VLOOKUP(AQ191,'シフト記号表（従来型・ユニット型共通）'!$C$6:$L$47,10,FALSE))</f>
        <v/>
      </c>
      <c r="AR192" s="159" t="str">
        <f>IF(AR191="","",VLOOKUP(AR191,'シフト記号表（従来型・ユニット型共通）'!$C$6:$L$47,10,FALSE))</f>
        <v/>
      </c>
      <c r="AS192" s="159" t="str">
        <f>IF(AS191="","",VLOOKUP(AS191,'シフト記号表（従来型・ユニット型共通）'!$C$6:$L$47,10,FALSE))</f>
        <v/>
      </c>
      <c r="AT192" s="159" t="str">
        <f>IF(AT191="","",VLOOKUP(AT191,'シフト記号表（従来型・ユニット型共通）'!$C$6:$L$47,10,FALSE))</f>
        <v/>
      </c>
      <c r="AU192" s="160" t="str">
        <f>IF(AU191="","",VLOOKUP(AU191,'シフト記号表（従来型・ユニット型共通）'!$C$6:$L$47,10,FALSE))</f>
        <v/>
      </c>
      <c r="AV192" s="158" t="str">
        <f>IF(AV191="","",VLOOKUP(AV191,'シフト記号表（従来型・ユニット型共通）'!$C$6:$L$47,10,FALSE))</f>
        <v/>
      </c>
      <c r="AW192" s="159" t="str">
        <f>IF(AW191="","",VLOOKUP(AW191,'シフト記号表（従来型・ユニット型共通）'!$C$6:$L$47,10,FALSE))</f>
        <v/>
      </c>
      <c r="AX192" s="159" t="str">
        <f>IF(AX191="","",VLOOKUP(AX191,'シフト記号表（従来型・ユニット型共通）'!$C$6:$L$47,10,FALSE))</f>
        <v/>
      </c>
      <c r="AY192" s="159" t="str">
        <f>IF(AY191="","",VLOOKUP(AY191,'シフト記号表（従来型・ユニット型共通）'!$C$6:$L$47,10,FALSE))</f>
        <v/>
      </c>
      <c r="AZ192" s="159" t="str">
        <f>IF(AZ191="","",VLOOKUP(AZ191,'シフト記号表（従来型・ユニット型共通）'!$C$6:$L$47,10,FALSE))</f>
        <v/>
      </c>
      <c r="BA192" s="159" t="str">
        <f>IF(BA191="","",VLOOKUP(BA191,'シフト記号表（従来型・ユニット型共通）'!$C$6:$L$47,10,FALSE))</f>
        <v/>
      </c>
      <c r="BB192" s="160" t="str">
        <f>IF(BB191="","",VLOOKUP(BB191,'シフト記号表（従来型・ユニット型共通）'!$C$6:$L$47,10,FALSE))</f>
        <v/>
      </c>
      <c r="BC192" s="158" t="str">
        <f>IF(BC191="","",VLOOKUP(BC191,'シフト記号表（従来型・ユニット型共通）'!$C$6:$L$47,10,FALSE))</f>
        <v/>
      </c>
      <c r="BD192" s="159" t="str">
        <f>IF(BD191="","",VLOOKUP(BD191,'シフト記号表（従来型・ユニット型共通）'!$C$6:$L$47,10,FALSE))</f>
        <v/>
      </c>
      <c r="BE192" s="159" t="str">
        <f>IF(BE191="","",VLOOKUP(BE191,'シフト記号表（従来型・ユニット型共通）'!$C$6:$L$47,10,FALSE))</f>
        <v/>
      </c>
      <c r="BF192" s="1032">
        <f>IF($BI$3="４週",SUM(AA192:BB192),IF($BI$3="暦月",SUM(AA192:BE192),""))</f>
        <v>0</v>
      </c>
      <c r="BG192" s="1033"/>
      <c r="BH192" s="1034">
        <f>IF($BI$3="４週",BF192/4,IF($BI$3="暦月",(BF192/($BI$8/7)),""))</f>
        <v>0</v>
      </c>
      <c r="BI192" s="1033"/>
      <c r="BJ192" s="1029"/>
      <c r="BK192" s="1030"/>
      <c r="BL192" s="1030"/>
      <c r="BM192" s="1030"/>
      <c r="BN192" s="1031"/>
    </row>
    <row r="193" spans="2:66" ht="20.25" customHeight="1" x14ac:dyDescent="0.15">
      <c r="B193" s="1007">
        <f>B191+1</f>
        <v>89</v>
      </c>
      <c r="C193" s="1009"/>
      <c r="D193" s="1011"/>
      <c r="E193" s="1012"/>
      <c r="F193" s="1013"/>
      <c r="G193" s="1017"/>
      <c r="H193" s="1018"/>
      <c r="I193" s="153"/>
      <c r="J193" s="154"/>
      <c r="K193" s="153"/>
      <c r="L193" s="154"/>
      <c r="M193" s="1021"/>
      <c r="N193" s="1022"/>
      <c r="O193" s="1025"/>
      <c r="P193" s="1026"/>
      <c r="Q193" s="1026"/>
      <c r="R193" s="1018"/>
      <c r="S193" s="986"/>
      <c r="T193" s="987"/>
      <c r="U193" s="987"/>
      <c r="V193" s="987"/>
      <c r="W193" s="988"/>
      <c r="X193" s="173" t="s">
        <v>192</v>
      </c>
      <c r="Z193" s="174"/>
      <c r="AA193" s="166"/>
      <c r="AB193" s="167"/>
      <c r="AC193" s="167"/>
      <c r="AD193" s="167"/>
      <c r="AE193" s="167"/>
      <c r="AF193" s="167"/>
      <c r="AG193" s="168"/>
      <c r="AH193" s="166"/>
      <c r="AI193" s="167"/>
      <c r="AJ193" s="167"/>
      <c r="AK193" s="167"/>
      <c r="AL193" s="167"/>
      <c r="AM193" s="167"/>
      <c r="AN193" s="168"/>
      <c r="AO193" s="166"/>
      <c r="AP193" s="167"/>
      <c r="AQ193" s="167"/>
      <c r="AR193" s="167"/>
      <c r="AS193" s="167"/>
      <c r="AT193" s="167"/>
      <c r="AU193" s="168"/>
      <c r="AV193" s="166"/>
      <c r="AW193" s="167"/>
      <c r="AX193" s="167"/>
      <c r="AY193" s="167"/>
      <c r="AZ193" s="167"/>
      <c r="BA193" s="167"/>
      <c r="BB193" s="168"/>
      <c r="BC193" s="166"/>
      <c r="BD193" s="167"/>
      <c r="BE193" s="169"/>
      <c r="BF193" s="992"/>
      <c r="BG193" s="993"/>
      <c r="BH193" s="994"/>
      <c r="BI193" s="995"/>
      <c r="BJ193" s="996"/>
      <c r="BK193" s="997"/>
      <c r="BL193" s="997"/>
      <c r="BM193" s="997"/>
      <c r="BN193" s="998"/>
    </row>
    <row r="194" spans="2:66" ht="20.25" customHeight="1" x14ac:dyDescent="0.15">
      <c r="B194" s="1035"/>
      <c r="C194" s="1036"/>
      <c r="D194" s="1037"/>
      <c r="E194" s="1012"/>
      <c r="F194" s="1013"/>
      <c r="G194" s="1038"/>
      <c r="H194" s="1039"/>
      <c r="I194" s="175"/>
      <c r="J194" s="176">
        <f>G193</f>
        <v>0</v>
      </c>
      <c r="K194" s="175"/>
      <c r="L194" s="176">
        <f>M193</f>
        <v>0</v>
      </c>
      <c r="M194" s="1040"/>
      <c r="N194" s="1041"/>
      <c r="O194" s="1042"/>
      <c r="P194" s="1043"/>
      <c r="Q194" s="1043"/>
      <c r="R194" s="1039"/>
      <c r="S194" s="986"/>
      <c r="T194" s="987"/>
      <c r="U194" s="987"/>
      <c r="V194" s="987"/>
      <c r="W194" s="988"/>
      <c r="X194" s="170" t="s">
        <v>195</v>
      </c>
      <c r="Y194" s="171"/>
      <c r="Z194" s="172"/>
      <c r="AA194" s="158" t="str">
        <f>IF(AA193="","",VLOOKUP(AA193,'シフト記号表（従来型・ユニット型共通）'!$C$6:$L$47,10,FALSE))</f>
        <v/>
      </c>
      <c r="AB194" s="159" t="str">
        <f>IF(AB193="","",VLOOKUP(AB193,'シフト記号表（従来型・ユニット型共通）'!$C$6:$L$47,10,FALSE))</f>
        <v/>
      </c>
      <c r="AC194" s="159" t="str">
        <f>IF(AC193="","",VLOOKUP(AC193,'シフト記号表（従来型・ユニット型共通）'!$C$6:$L$47,10,FALSE))</f>
        <v/>
      </c>
      <c r="AD194" s="159" t="str">
        <f>IF(AD193="","",VLOOKUP(AD193,'シフト記号表（従来型・ユニット型共通）'!$C$6:$L$47,10,FALSE))</f>
        <v/>
      </c>
      <c r="AE194" s="159" t="str">
        <f>IF(AE193="","",VLOOKUP(AE193,'シフト記号表（従来型・ユニット型共通）'!$C$6:$L$47,10,FALSE))</f>
        <v/>
      </c>
      <c r="AF194" s="159" t="str">
        <f>IF(AF193="","",VLOOKUP(AF193,'シフト記号表（従来型・ユニット型共通）'!$C$6:$L$47,10,FALSE))</f>
        <v/>
      </c>
      <c r="AG194" s="160" t="str">
        <f>IF(AG193="","",VLOOKUP(AG193,'シフト記号表（従来型・ユニット型共通）'!$C$6:$L$47,10,FALSE))</f>
        <v/>
      </c>
      <c r="AH194" s="158" t="str">
        <f>IF(AH193="","",VLOOKUP(AH193,'シフト記号表（従来型・ユニット型共通）'!$C$6:$L$47,10,FALSE))</f>
        <v/>
      </c>
      <c r="AI194" s="159" t="str">
        <f>IF(AI193="","",VLOOKUP(AI193,'シフト記号表（従来型・ユニット型共通）'!$C$6:$L$47,10,FALSE))</f>
        <v/>
      </c>
      <c r="AJ194" s="159" t="str">
        <f>IF(AJ193="","",VLOOKUP(AJ193,'シフト記号表（従来型・ユニット型共通）'!$C$6:$L$47,10,FALSE))</f>
        <v/>
      </c>
      <c r="AK194" s="159" t="str">
        <f>IF(AK193="","",VLOOKUP(AK193,'シフト記号表（従来型・ユニット型共通）'!$C$6:$L$47,10,FALSE))</f>
        <v/>
      </c>
      <c r="AL194" s="159" t="str">
        <f>IF(AL193="","",VLOOKUP(AL193,'シフト記号表（従来型・ユニット型共通）'!$C$6:$L$47,10,FALSE))</f>
        <v/>
      </c>
      <c r="AM194" s="159" t="str">
        <f>IF(AM193="","",VLOOKUP(AM193,'シフト記号表（従来型・ユニット型共通）'!$C$6:$L$47,10,FALSE))</f>
        <v/>
      </c>
      <c r="AN194" s="160" t="str">
        <f>IF(AN193="","",VLOOKUP(AN193,'シフト記号表（従来型・ユニット型共通）'!$C$6:$L$47,10,FALSE))</f>
        <v/>
      </c>
      <c r="AO194" s="158" t="str">
        <f>IF(AO193="","",VLOOKUP(AO193,'シフト記号表（従来型・ユニット型共通）'!$C$6:$L$47,10,FALSE))</f>
        <v/>
      </c>
      <c r="AP194" s="159" t="str">
        <f>IF(AP193="","",VLOOKUP(AP193,'シフト記号表（従来型・ユニット型共通）'!$C$6:$L$47,10,FALSE))</f>
        <v/>
      </c>
      <c r="AQ194" s="159" t="str">
        <f>IF(AQ193="","",VLOOKUP(AQ193,'シフト記号表（従来型・ユニット型共通）'!$C$6:$L$47,10,FALSE))</f>
        <v/>
      </c>
      <c r="AR194" s="159" t="str">
        <f>IF(AR193="","",VLOOKUP(AR193,'シフト記号表（従来型・ユニット型共通）'!$C$6:$L$47,10,FALSE))</f>
        <v/>
      </c>
      <c r="AS194" s="159" t="str">
        <f>IF(AS193="","",VLOOKUP(AS193,'シフト記号表（従来型・ユニット型共通）'!$C$6:$L$47,10,FALSE))</f>
        <v/>
      </c>
      <c r="AT194" s="159" t="str">
        <f>IF(AT193="","",VLOOKUP(AT193,'シフト記号表（従来型・ユニット型共通）'!$C$6:$L$47,10,FALSE))</f>
        <v/>
      </c>
      <c r="AU194" s="160" t="str">
        <f>IF(AU193="","",VLOOKUP(AU193,'シフト記号表（従来型・ユニット型共通）'!$C$6:$L$47,10,FALSE))</f>
        <v/>
      </c>
      <c r="AV194" s="158" t="str">
        <f>IF(AV193="","",VLOOKUP(AV193,'シフト記号表（従来型・ユニット型共通）'!$C$6:$L$47,10,FALSE))</f>
        <v/>
      </c>
      <c r="AW194" s="159" t="str">
        <f>IF(AW193="","",VLOOKUP(AW193,'シフト記号表（従来型・ユニット型共通）'!$C$6:$L$47,10,FALSE))</f>
        <v/>
      </c>
      <c r="AX194" s="159" t="str">
        <f>IF(AX193="","",VLOOKUP(AX193,'シフト記号表（従来型・ユニット型共通）'!$C$6:$L$47,10,FALSE))</f>
        <v/>
      </c>
      <c r="AY194" s="159" t="str">
        <f>IF(AY193="","",VLOOKUP(AY193,'シフト記号表（従来型・ユニット型共通）'!$C$6:$L$47,10,FALSE))</f>
        <v/>
      </c>
      <c r="AZ194" s="159" t="str">
        <f>IF(AZ193="","",VLOOKUP(AZ193,'シフト記号表（従来型・ユニット型共通）'!$C$6:$L$47,10,FALSE))</f>
        <v/>
      </c>
      <c r="BA194" s="159" t="str">
        <f>IF(BA193="","",VLOOKUP(BA193,'シフト記号表（従来型・ユニット型共通）'!$C$6:$L$47,10,FALSE))</f>
        <v/>
      </c>
      <c r="BB194" s="160" t="str">
        <f>IF(BB193="","",VLOOKUP(BB193,'シフト記号表（従来型・ユニット型共通）'!$C$6:$L$47,10,FALSE))</f>
        <v/>
      </c>
      <c r="BC194" s="158" t="str">
        <f>IF(BC193="","",VLOOKUP(BC193,'シフト記号表（従来型・ユニット型共通）'!$C$6:$L$47,10,FALSE))</f>
        <v/>
      </c>
      <c r="BD194" s="159" t="str">
        <f>IF(BD193="","",VLOOKUP(BD193,'シフト記号表（従来型・ユニット型共通）'!$C$6:$L$47,10,FALSE))</f>
        <v/>
      </c>
      <c r="BE194" s="159" t="str">
        <f>IF(BE193="","",VLOOKUP(BE193,'シフト記号表（従来型・ユニット型共通）'!$C$6:$L$47,10,FALSE))</f>
        <v/>
      </c>
      <c r="BF194" s="1032">
        <f>IF($BI$3="４週",SUM(AA194:BB194),IF($BI$3="暦月",SUM(AA194:BE194),""))</f>
        <v>0</v>
      </c>
      <c r="BG194" s="1033"/>
      <c r="BH194" s="1034">
        <f>IF($BI$3="４週",BF194/4,IF($BI$3="暦月",(BF194/($BI$8/7)),""))</f>
        <v>0</v>
      </c>
      <c r="BI194" s="1033"/>
      <c r="BJ194" s="1029"/>
      <c r="BK194" s="1030"/>
      <c r="BL194" s="1030"/>
      <c r="BM194" s="1030"/>
      <c r="BN194" s="1031"/>
    </row>
    <row r="195" spans="2:66" ht="20.25" customHeight="1" x14ac:dyDescent="0.15">
      <c r="B195" s="1007">
        <f>B193+1</f>
        <v>90</v>
      </c>
      <c r="C195" s="1009"/>
      <c r="D195" s="1011"/>
      <c r="E195" s="1012"/>
      <c r="F195" s="1013"/>
      <c r="G195" s="1017"/>
      <c r="H195" s="1018"/>
      <c r="I195" s="153"/>
      <c r="J195" s="154"/>
      <c r="K195" s="153"/>
      <c r="L195" s="154"/>
      <c r="M195" s="1021"/>
      <c r="N195" s="1022"/>
      <c r="O195" s="1025"/>
      <c r="P195" s="1026"/>
      <c r="Q195" s="1026"/>
      <c r="R195" s="1018"/>
      <c r="S195" s="986"/>
      <c r="T195" s="987"/>
      <c r="U195" s="987"/>
      <c r="V195" s="987"/>
      <c r="W195" s="988"/>
      <c r="X195" s="173" t="s">
        <v>192</v>
      </c>
      <c r="Z195" s="174"/>
      <c r="AA195" s="166"/>
      <c r="AB195" s="167"/>
      <c r="AC195" s="167"/>
      <c r="AD195" s="167"/>
      <c r="AE195" s="167"/>
      <c r="AF195" s="167"/>
      <c r="AG195" s="168"/>
      <c r="AH195" s="166"/>
      <c r="AI195" s="167"/>
      <c r="AJ195" s="167"/>
      <c r="AK195" s="167"/>
      <c r="AL195" s="167"/>
      <c r="AM195" s="167"/>
      <c r="AN195" s="168"/>
      <c r="AO195" s="166"/>
      <c r="AP195" s="167"/>
      <c r="AQ195" s="167"/>
      <c r="AR195" s="167"/>
      <c r="AS195" s="167"/>
      <c r="AT195" s="167"/>
      <c r="AU195" s="168"/>
      <c r="AV195" s="166"/>
      <c r="AW195" s="167"/>
      <c r="AX195" s="167"/>
      <c r="AY195" s="167"/>
      <c r="AZ195" s="167"/>
      <c r="BA195" s="167"/>
      <c r="BB195" s="168"/>
      <c r="BC195" s="166"/>
      <c r="BD195" s="167"/>
      <c r="BE195" s="169"/>
      <c r="BF195" s="992"/>
      <c r="BG195" s="993"/>
      <c r="BH195" s="994"/>
      <c r="BI195" s="995"/>
      <c r="BJ195" s="996"/>
      <c r="BK195" s="997"/>
      <c r="BL195" s="997"/>
      <c r="BM195" s="997"/>
      <c r="BN195" s="998"/>
    </row>
    <row r="196" spans="2:66" ht="20.25" customHeight="1" x14ac:dyDescent="0.15">
      <c r="B196" s="1035"/>
      <c r="C196" s="1036"/>
      <c r="D196" s="1037"/>
      <c r="E196" s="1012"/>
      <c r="F196" s="1013"/>
      <c r="G196" s="1038"/>
      <c r="H196" s="1039"/>
      <c r="I196" s="175"/>
      <c r="J196" s="176">
        <f>G195</f>
        <v>0</v>
      </c>
      <c r="K196" s="175"/>
      <c r="L196" s="176">
        <f>M195</f>
        <v>0</v>
      </c>
      <c r="M196" s="1040"/>
      <c r="N196" s="1041"/>
      <c r="O196" s="1042"/>
      <c r="P196" s="1043"/>
      <c r="Q196" s="1043"/>
      <c r="R196" s="1039"/>
      <c r="S196" s="986"/>
      <c r="T196" s="987"/>
      <c r="U196" s="987"/>
      <c r="V196" s="987"/>
      <c r="W196" s="988"/>
      <c r="X196" s="170" t="s">
        <v>195</v>
      </c>
      <c r="Y196" s="171"/>
      <c r="Z196" s="172"/>
      <c r="AA196" s="158" t="str">
        <f>IF(AA195="","",VLOOKUP(AA195,'シフト記号表（従来型・ユニット型共通）'!$C$6:$L$47,10,FALSE))</f>
        <v/>
      </c>
      <c r="AB196" s="159" t="str">
        <f>IF(AB195="","",VLOOKUP(AB195,'シフト記号表（従来型・ユニット型共通）'!$C$6:$L$47,10,FALSE))</f>
        <v/>
      </c>
      <c r="AC196" s="159" t="str">
        <f>IF(AC195="","",VLOOKUP(AC195,'シフト記号表（従来型・ユニット型共通）'!$C$6:$L$47,10,FALSE))</f>
        <v/>
      </c>
      <c r="AD196" s="159" t="str">
        <f>IF(AD195="","",VLOOKUP(AD195,'シフト記号表（従来型・ユニット型共通）'!$C$6:$L$47,10,FALSE))</f>
        <v/>
      </c>
      <c r="AE196" s="159" t="str">
        <f>IF(AE195="","",VLOOKUP(AE195,'シフト記号表（従来型・ユニット型共通）'!$C$6:$L$47,10,FALSE))</f>
        <v/>
      </c>
      <c r="AF196" s="159" t="str">
        <f>IF(AF195="","",VLOOKUP(AF195,'シフト記号表（従来型・ユニット型共通）'!$C$6:$L$47,10,FALSE))</f>
        <v/>
      </c>
      <c r="AG196" s="160" t="str">
        <f>IF(AG195="","",VLOOKUP(AG195,'シフト記号表（従来型・ユニット型共通）'!$C$6:$L$47,10,FALSE))</f>
        <v/>
      </c>
      <c r="AH196" s="158" t="str">
        <f>IF(AH195="","",VLOOKUP(AH195,'シフト記号表（従来型・ユニット型共通）'!$C$6:$L$47,10,FALSE))</f>
        <v/>
      </c>
      <c r="AI196" s="159" t="str">
        <f>IF(AI195="","",VLOOKUP(AI195,'シフト記号表（従来型・ユニット型共通）'!$C$6:$L$47,10,FALSE))</f>
        <v/>
      </c>
      <c r="AJ196" s="159" t="str">
        <f>IF(AJ195="","",VLOOKUP(AJ195,'シフト記号表（従来型・ユニット型共通）'!$C$6:$L$47,10,FALSE))</f>
        <v/>
      </c>
      <c r="AK196" s="159" t="str">
        <f>IF(AK195="","",VLOOKUP(AK195,'シフト記号表（従来型・ユニット型共通）'!$C$6:$L$47,10,FALSE))</f>
        <v/>
      </c>
      <c r="AL196" s="159" t="str">
        <f>IF(AL195="","",VLOOKUP(AL195,'シフト記号表（従来型・ユニット型共通）'!$C$6:$L$47,10,FALSE))</f>
        <v/>
      </c>
      <c r="AM196" s="159" t="str">
        <f>IF(AM195="","",VLOOKUP(AM195,'シフト記号表（従来型・ユニット型共通）'!$C$6:$L$47,10,FALSE))</f>
        <v/>
      </c>
      <c r="AN196" s="160" t="str">
        <f>IF(AN195="","",VLOOKUP(AN195,'シフト記号表（従来型・ユニット型共通）'!$C$6:$L$47,10,FALSE))</f>
        <v/>
      </c>
      <c r="AO196" s="158" t="str">
        <f>IF(AO195="","",VLOOKUP(AO195,'シフト記号表（従来型・ユニット型共通）'!$C$6:$L$47,10,FALSE))</f>
        <v/>
      </c>
      <c r="AP196" s="159" t="str">
        <f>IF(AP195="","",VLOOKUP(AP195,'シフト記号表（従来型・ユニット型共通）'!$C$6:$L$47,10,FALSE))</f>
        <v/>
      </c>
      <c r="AQ196" s="159" t="str">
        <f>IF(AQ195="","",VLOOKUP(AQ195,'シフト記号表（従来型・ユニット型共通）'!$C$6:$L$47,10,FALSE))</f>
        <v/>
      </c>
      <c r="AR196" s="159" t="str">
        <f>IF(AR195="","",VLOOKUP(AR195,'シフト記号表（従来型・ユニット型共通）'!$C$6:$L$47,10,FALSE))</f>
        <v/>
      </c>
      <c r="AS196" s="159" t="str">
        <f>IF(AS195="","",VLOOKUP(AS195,'シフト記号表（従来型・ユニット型共通）'!$C$6:$L$47,10,FALSE))</f>
        <v/>
      </c>
      <c r="AT196" s="159" t="str">
        <f>IF(AT195="","",VLOOKUP(AT195,'シフト記号表（従来型・ユニット型共通）'!$C$6:$L$47,10,FALSE))</f>
        <v/>
      </c>
      <c r="AU196" s="160" t="str">
        <f>IF(AU195="","",VLOOKUP(AU195,'シフト記号表（従来型・ユニット型共通）'!$C$6:$L$47,10,FALSE))</f>
        <v/>
      </c>
      <c r="AV196" s="158" t="str">
        <f>IF(AV195="","",VLOOKUP(AV195,'シフト記号表（従来型・ユニット型共通）'!$C$6:$L$47,10,FALSE))</f>
        <v/>
      </c>
      <c r="AW196" s="159" t="str">
        <f>IF(AW195="","",VLOOKUP(AW195,'シフト記号表（従来型・ユニット型共通）'!$C$6:$L$47,10,FALSE))</f>
        <v/>
      </c>
      <c r="AX196" s="159" t="str">
        <f>IF(AX195="","",VLOOKUP(AX195,'シフト記号表（従来型・ユニット型共通）'!$C$6:$L$47,10,FALSE))</f>
        <v/>
      </c>
      <c r="AY196" s="159" t="str">
        <f>IF(AY195="","",VLOOKUP(AY195,'シフト記号表（従来型・ユニット型共通）'!$C$6:$L$47,10,FALSE))</f>
        <v/>
      </c>
      <c r="AZ196" s="159" t="str">
        <f>IF(AZ195="","",VLOOKUP(AZ195,'シフト記号表（従来型・ユニット型共通）'!$C$6:$L$47,10,FALSE))</f>
        <v/>
      </c>
      <c r="BA196" s="159" t="str">
        <f>IF(BA195="","",VLOOKUP(BA195,'シフト記号表（従来型・ユニット型共通）'!$C$6:$L$47,10,FALSE))</f>
        <v/>
      </c>
      <c r="BB196" s="160" t="str">
        <f>IF(BB195="","",VLOOKUP(BB195,'シフト記号表（従来型・ユニット型共通）'!$C$6:$L$47,10,FALSE))</f>
        <v/>
      </c>
      <c r="BC196" s="158" t="str">
        <f>IF(BC195="","",VLOOKUP(BC195,'シフト記号表（従来型・ユニット型共通）'!$C$6:$L$47,10,FALSE))</f>
        <v/>
      </c>
      <c r="BD196" s="159" t="str">
        <f>IF(BD195="","",VLOOKUP(BD195,'シフト記号表（従来型・ユニット型共通）'!$C$6:$L$47,10,FALSE))</f>
        <v/>
      </c>
      <c r="BE196" s="159" t="str">
        <f>IF(BE195="","",VLOOKUP(BE195,'シフト記号表（従来型・ユニット型共通）'!$C$6:$L$47,10,FALSE))</f>
        <v/>
      </c>
      <c r="BF196" s="1032">
        <f>IF($BI$3="４週",SUM(AA196:BB196),IF($BI$3="暦月",SUM(AA196:BE196),""))</f>
        <v>0</v>
      </c>
      <c r="BG196" s="1033"/>
      <c r="BH196" s="1034">
        <f>IF($BI$3="４週",BF196/4,IF($BI$3="暦月",(BF196/($BI$8/7)),""))</f>
        <v>0</v>
      </c>
      <c r="BI196" s="1033"/>
      <c r="BJ196" s="1029"/>
      <c r="BK196" s="1030"/>
      <c r="BL196" s="1030"/>
      <c r="BM196" s="1030"/>
      <c r="BN196" s="1031"/>
    </row>
    <row r="197" spans="2:66" ht="20.25" customHeight="1" x14ac:dyDescent="0.15">
      <c r="B197" s="1007">
        <f>B195+1</f>
        <v>91</v>
      </c>
      <c r="C197" s="1009"/>
      <c r="D197" s="1011"/>
      <c r="E197" s="1012"/>
      <c r="F197" s="1013"/>
      <c r="G197" s="1017"/>
      <c r="H197" s="1018"/>
      <c r="I197" s="153"/>
      <c r="J197" s="154"/>
      <c r="K197" s="153"/>
      <c r="L197" s="154"/>
      <c r="M197" s="1021"/>
      <c r="N197" s="1022"/>
      <c r="O197" s="1025"/>
      <c r="P197" s="1026"/>
      <c r="Q197" s="1026"/>
      <c r="R197" s="1018"/>
      <c r="S197" s="986"/>
      <c r="T197" s="987"/>
      <c r="U197" s="987"/>
      <c r="V197" s="987"/>
      <c r="W197" s="988"/>
      <c r="X197" s="173" t="s">
        <v>192</v>
      </c>
      <c r="Z197" s="174"/>
      <c r="AA197" s="166"/>
      <c r="AB197" s="167"/>
      <c r="AC197" s="167"/>
      <c r="AD197" s="167"/>
      <c r="AE197" s="167"/>
      <c r="AF197" s="167"/>
      <c r="AG197" s="168"/>
      <c r="AH197" s="166"/>
      <c r="AI197" s="167"/>
      <c r="AJ197" s="167"/>
      <c r="AK197" s="167"/>
      <c r="AL197" s="167"/>
      <c r="AM197" s="167"/>
      <c r="AN197" s="168"/>
      <c r="AO197" s="166"/>
      <c r="AP197" s="167"/>
      <c r="AQ197" s="167"/>
      <c r="AR197" s="167"/>
      <c r="AS197" s="167"/>
      <c r="AT197" s="167"/>
      <c r="AU197" s="168"/>
      <c r="AV197" s="166"/>
      <c r="AW197" s="167"/>
      <c r="AX197" s="167"/>
      <c r="AY197" s="167"/>
      <c r="AZ197" s="167"/>
      <c r="BA197" s="167"/>
      <c r="BB197" s="168"/>
      <c r="BC197" s="166"/>
      <c r="BD197" s="167"/>
      <c r="BE197" s="169"/>
      <c r="BF197" s="992"/>
      <c r="BG197" s="993"/>
      <c r="BH197" s="994"/>
      <c r="BI197" s="995"/>
      <c r="BJ197" s="996"/>
      <c r="BK197" s="997"/>
      <c r="BL197" s="997"/>
      <c r="BM197" s="997"/>
      <c r="BN197" s="998"/>
    </row>
    <row r="198" spans="2:66" ht="20.25" customHeight="1" x14ac:dyDescent="0.15">
      <c r="B198" s="1035"/>
      <c r="C198" s="1036"/>
      <c r="D198" s="1037"/>
      <c r="E198" s="1012"/>
      <c r="F198" s="1013"/>
      <c r="G198" s="1038"/>
      <c r="H198" s="1039"/>
      <c r="I198" s="175"/>
      <c r="J198" s="176">
        <f>G197</f>
        <v>0</v>
      </c>
      <c r="K198" s="175"/>
      <c r="L198" s="176">
        <f>M197</f>
        <v>0</v>
      </c>
      <c r="M198" s="1040"/>
      <c r="N198" s="1041"/>
      <c r="O198" s="1042"/>
      <c r="P198" s="1043"/>
      <c r="Q198" s="1043"/>
      <c r="R198" s="1039"/>
      <c r="S198" s="986"/>
      <c r="T198" s="987"/>
      <c r="U198" s="987"/>
      <c r="V198" s="987"/>
      <c r="W198" s="988"/>
      <c r="X198" s="170" t="s">
        <v>195</v>
      </c>
      <c r="Y198" s="171"/>
      <c r="Z198" s="172"/>
      <c r="AA198" s="158" t="str">
        <f>IF(AA197="","",VLOOKUP(AA197,'シフト記号表（従来型・ユニット型共通）'!$C$6:$L$47,10,FALSE))</f>
        <v/>
      </c>
      <c r="AB198" s="159" t="str">
        <f>IF(AB197="","",VLOOKUP(AB197,'シフト記号表（従来型・ユニット型共通）'!$C$6:$L$47,10,FALSE))</f>
        <v/>
      </c>
      <c r="AC198" s="159" t="str">
        <f>IF(AC197="","",VLOOKUP(AC197,'シフト記号表（従来型・ユニット型共通）'!$C$6:$L$47,10,FALSE))</f>
        <v/>
      </c>
      <c r="AD198" s="159" t="str">
        <f>IF(AD197="","",VLOOKUP(AD197,'シフト記号表（従来型・ユニット型共通）'!$C$6:$L$47,10,FALSE))</f>
        <v/>
      </c>
      <c r="AE198" s="159" t="str">
        <f>IF(AE197="","",VLOOKUP(AE197,'シフト記号表（従来型・ユニット型共通）'!$C$6:$L$47,10,FALSE))</f>
        <v/>
      </c>
      <c r="AF198" s="159" t="str">
        <f>IF(AF197="","",VLOOKUP(AF197,'シフト記号表（従来型・ユニット型共通）'!$C$6:$L$47,10,FALSE))</f>
        <v/>
      </c>
      <c r="AG198" s="160" t="str">
        <f>IF(AG197="","",VLOOKUP(AG197,'シフト記号表（従来型・ユニット型共通）'!$C$6:$L$47,10,FALSE))</f>
        <v/>
      </c>
      <c r="AH198" s="158" t="str">
        <f>IF(AH197="","",VLOOKUP(AH197,'シフト記号表（従来型・ユニット型共通）'!$C$6:$L$47,10,FALSE))</f>
        <v/>
      </c>
      <c r="AI198" s="159" t="str">
        <f>IF(AI197="","",VLOOKUP(AI197,'シフト記号表（従来型・ユニット型共通）'!$C$6:$L$47,10,FALSE))</f>
        <v/>
      </c>
      <c r="AJ198" s="159" t="str">
        <f>IF(AJ197="","",VLOOKUP(AJ197,'シフト記号表（従来型・ユニット型共通）'!$C$6:$L$47,10,FALSE))</f>
        <v/>
      </c>
      <c r="AK198" s="159" t="str">
        <f>IF(AK197="","",VLOOKUP(AK197,'シフト記号表（従来型・ユニット型共通）'!$C$6:$L$47,10,FALSE))</f>
        <v/>
      </c>
      <c r="AL198" s="159" t="str">
        <f>IF(AL197="","",VLOOKUP(AL197,'シフト記号表（従来型・ユニット型共通）'!$C$6:$L$47,10,FALSE))</f>
        <v/>
      </c>
      <c r="AM198" s="159" t="str">
        <f>IF(AM197="","",VLOOKUP(AM197,'シフト記号表（従来型・ユニット型共通）'!$C$6:$L$47,10,FALSE))</f>
        <v/>
      </c>
      <c r="AN198" s="160" t="str">
        <f>IF(AN197="","",VLOOKUP(AN197,'シフト記号表（従来型・ユニット型共通）'!$C$6:$L$47,10,FALSE))</f>
        <v/>
      </c>
      <c r="AO198" s="158" t="str">
        <f>IF(AO197="","",VLOOKUP(AO197,'シフト記号表（従来型・ユニット型共通）'!$C$6:$L$47,10,FALSE))</f>
        <v/>
      </c>
      <c r="AP198" s="159" t="str">
        <f>IF(AP197="","",VLOOKUP(AP197,'シフト記号表（従来型・ユニット型共通）'!$C$6:$L$47,10,FALSE))</f>
        <v/>
      </c>
      <c r="AQ198" s="159" t="str">
        <f>IF(AQ197="","",VLOOKUP(AQ197,'シフト記号表（従来型・ユニット型共通）'!$C$6:$L$47,10,FALSE))</f>
        <v/>
      </c>
      <c r="AR198" s="159" t="str">
        <f>IF(AR197="","",VLOOKUP(AR197,'シフト記号表（従来型・ユニット型共通）'!$C$6:$L$47,10,FALSE))</f>
        <v/>
      </c>
      <c r="AS198" s="159" t="str">
        <f>IF(AS197="","",VLOOKUP(AS197,'シフト記号表（従来型・ユニット型共通）'!$C$6:$L$47,10,FALSE))</f>
        <v/>
      </c>
      <c r="AT198" s="159" t="str">
        <f>IF(AT197="","",VLOOKUP(AT197,'シフト記号表（従来型・ユニット型共通）'!$C$6:$L$47,10,FALSE))</f>
        <v/>
      </c>
      <c r="AU198" s="160" t="str">
        <f>IF(AU197="","",VLOOKUP(AU197,'シフト記号表（従来型・ユニット型共通）'!$C$6:$L$47,10,FALSE))</f>
        <v/>
      </c>
      <c r="AV198" s="158" t="str">
        <f>IF(AV197="","",VLOOKUP(AV197,'シフト記号表（従来型・ユニット型共通）'!$C$6:$L$47,10,FALSE))</f>
        <v/>
      </c>
      <c r="AW198" s="159" t="str">
        <f>IF(AW197="","",VLOOKUP(AW197,'シフト記号表（従来型・ユニット型共通）'!$C$6:$L$47,10,FALSE))</f>
        <v/>
      </c>
      <c r="AX198" s="159" t="str">
        <f>IF(AX197="","",VLOOKUP(AX197,'シフト記号表（従来型・ユニット型共通）'!$C$6:$L$47,10,FALSE))</f>
        <v/>
      </c>
      <c r="AY198" s="159" t="str">
        <f>IF(AY197="","",VLOOKUP(AY197,'シフト記号表（従来型・ユニット型共通）'!$C$6:$L$47,10,FALSE))</f>
        <v/>
      </c>
      <c r="AZ198" s="159" t="str">
        <f>IF(AZ197="","",VLOOKUP(AZ197,'シフト記号表（従来型・ユニット型共通）'!$C$6:$L$47,10,FALSE))</f>
        <v/>
      </c>
      <c r="BA198" s="159" t="str">
        <f>IF(BA197="","",VLOOKUP(BA197,'シフト記号表（従来型・ユニット型共通）'!$C$6:$L$47,10,FALSE))</f>
        <v/>
      </c>
      <c r="BB198" s="160" t="str">
        <f>IF(BB197="","",VLOOKUP(BB197,'シフト記号表（従来型・ユニット型共通）'!$C$6:$L$47,10,FALSE))</f>
        <v/>
      </c>
      <c r="BC198" s="158" t="str">
        <f>IF(BC197="","",VLOOKUP(BC197,'シフト記号表（従来型・ユニット型共通）'!$C$6:$L$47,10,FALSE))</f>
        <v/>
      </c>
      <c r="BD198" s="159" t="str">
        <f>IF(BD197="","",VLOOKUP(BD197,'シフト記号表（従来型・ユニット型共通）'!$C$6:$L$47,10,FALSE))</f>
        <v/>
      </c>
      <c r="BE198" s="159" t="str">
        <f>IF(BE197="","",VLOOKUP(BE197,'シフト記号表（従来型・ユニット型共通）'!$C$6:$L$47,10,FALSE))</f>
        <v/>
      </c>
      <c r="BF198" s="1032">
        <f>IF($BI$3="４週",SUM(AA198:BB198),IF($BI$3="暦月",SUM(AA198:BE198),""))</f>
        <v>0</v>
      </c>
      <c r="BG198" s="1033"/>
      <c r="BH198" s="1034">
        <f>IF($BI$3="４週",BF198/4,IF($BI$3="暦月",(BF198/($BI$8/7)),""))</f>
        <v>0</v>
      </c>
      <c r="BI198" s="1033"/>
      <c r="BJ198" s="1029"/>
      <c r="BK198" s="1030"/>
      <c r="BL198" s="1030"/>
      <c r="BM198" s="1030"/>
      <c r="BN198" s="1031"/>
    </row>
    <row r="199" spans="2:66" ht="20.25" customHeight="1" x14ac:dyDescent="0.15">
      <c r="B199" s="1007">
        <f>B197+1</f>
        <v>92</v>
      </c>
      <c r="C199" s="1009"/>
      <c r="D199" s="1011"/>
      <c r="E199" s="1012"/>
      <c r="F199" s="1013"/>
      <c r="G199" s="1017"/>
      <c r="H199" s="1018"/>
      <c r="I199" s="153"/>
      <c r="J199" s="154"/>
      <c r="K199" s="153"/>
      <c r="L199" s="154"/>
      <c r="M199" s="1021"/>
      <c r="N199" s="1022"/>
      <c r="O199" s="1025"/>
      <c r="P199" s="1026"/>
      <c r="Q199" s="1026"/>
      <c r="R199" s="1018"/>
      <c r="S199" s="986"/>
      <c r="T199" s="987"/>
      <c r="U199" s="987"/>
      <c r="V199" s="987"/>
      <c r="W199" s="988"/>
      <c r="X199" s="173" t="s">
        <v>192</v>
      </c>
      <c r="Z199" s="174"/>
      <c r="AA199" s="166"/>
      <c r="AB199" s="167"/>
      <c r="AC199" s="167"/>
      <c r="AD199" s="167"/>
      <c r="AE199" s="167"/>
      <c r="AF199" s="167"/>
      <c r="AG199" s="168"/>
      <c r="AH199" s="166"/>
      <c r="AI199" s="167"/>
      <c r="AJ199" s="167"/>
      <c r="AK199" s="167"/>
      <c r="AL199" s="167"/>
      <c r="AM199" s="167"/>
      <c r="AN199" s="168"/>
      <c r="AO199" s="166"/>
      <c r="AP199" s="167"/>
      <c r="AQ199" s="167"/>
      <c r="AR199" s="167"/>
      <c r="AS199" s="167"/>
      <c r="AT199" s="167"/>
      <c r="AU199" s="168"/>
      <c r="AV199" s="166"/>
      <c r="AW199" s="167"/>
      <c r="AX199" s="167"/>
      <c r="AY199" s="167"/>
      <c r="AZ199" s="167"/>
      <c r="BA199" s="167"/>
      <c r="BB199" s="168"/>
      <c r="BC199" s="166"/>
      <c r="BD199" s="167"/>
      <c r="BE199" s="169"/>
      <c r="BF199" s="992"/>
      <c r="BG199" s="993"/>
      <c r="BH199" s="994"/>
      <c r="BI199" s="995"/>
      <c r="BJ199" s="996"/>
      <c r="BK199" s="997"/>
      <c r="BL199" s="997"/>
      <c r="BM199" s="997"/>
      <c r="BN199" s="998"/>
    </row>
    <row r="200" spans="2:66" ht="20.25" customHeight="1" x14ac:dyDescent="0.15">
      <c r="B200" s="1035"/>
      <c r="C200" s="1036"/>
      <c r="D200" s="1037"/>
      <c r="E200" s="1012"/>
      <c r="F200" s="1013"/>
      <c r="G200" s="1038"/>
      <c r="H200" s="1039"/>
      <c r="I200" s="175"/>
      <c r="J200" s="176">
        <f>G199</f>
        <v>0</v>
      </c>
      <c r="K200" s="175"/>
      <c r="L200" s="176">
        <f>M199</f>
        <v>0</v>
      </c>
      <c r="M200" s="1040"/>
      <c r="N200" s="1041"/>
      <c r="O200" s="1042"/>
      <c r="P200" s="1043"/>
      <c r="Q200" s="1043"/>
      <c r="R200" s="1039"/>
      <c r="S200" s="986"/>
      <c r="T200" s="987"/>
      <c r="U200" s="987"/>
      <c r="V200" s="987"/>
      <c r="W200" s="988"/>
      <c r="X200" s="170" t="s">
        <v>195</v>
      </c>
      <c r="Y200" s="171"/>
      <c r="Z200" s="172"/>
      <c r="AA200" s="158" t="str">
        <f>IF(AA199="","",VLOOKUP(AA199,'シフト記号表（従来型・ユニット型共通）'!$C$6:$L$47,10,FALSE))</f>
        <v/>
      </c>
      <c r="AB200" s="159" t="str">
        <f>IF(AB199="","",VLOOKUP(AB199,'シフト記号表（従来型・ユニット型共通）'!$C$6:$L$47,10,FALSE))</f>
        <v/>
      </c>
      <c r="AC200" s="159" t="str">
        <f>IF(AC199="","",VLOOKUP(AC199,'シフト記号表（従来型・ユニット型共通）'!$C$6:$L$47,10,FALSE))</f>
        <v/>
      </c>
      <c r="AD200" s="159" t="str">
        <f>IF(AD199="","",VLOOKUP(AD199,'シフト記号表（従来型・ユニット型共通）'!$C$6:$L$47,10,FALSE))</f>
        <v/>
      </c>
      <c r="AE200" s="159" t="str">
        <f>IF(AE199="","",VLOOKUP(AE199,'シフト記号表（従来型・ユニット型共通）'!$C$6:$L$47,10,FALSE))</f>
        <v/>
      </c>
      <c r="AF200" s="159" t="str">
        <f>IF(AF199="","",VLOOKUP(AF199,'シフト記号表（従来型・ユニット型共通）'!$C$6:$L$47,10,FALSE))</f>
        <v/>
      </c>
      <c r="AG200" s="160" t="str">
        <f>IF(AG199="","",VLOOKUP(AG199,'シフト記号表（従来型・ユニット型共通）'!$C$6:$L$47,10,FALSE))</f>
        <v/>
      </c>
      <c r="AH200" s="158" t="str">
        <f>IF(AH199="","",VLOOKUP(AH199,'シフト記号表（従来型・ユニット型共通）'!$C$6:$L$47,10,FALSE))</f>
        <v/>
      </c>
      <c r="AI200" s="159" t="str">
        <f>IF(AI199="","",VLOOKUP(AI199,'シフト記号表（従来型・ユニット型共通）'!$C$6:$L$47,10,FALSE))</f>
        <v/>
      </c>
      <c r="AJ200" s="159" t="str">
        <f>IF(AJ199="","",VLOOKUP(AJ199,'シフト記号表（従来型・ユニット型共通）'!$C$6:$L$47,10,FALSE))</f>
        <v/>
      </c>
      <c r="AK200" s="159" t="str">
        <f>IF(AK199="","",VLOOKUP(AK199,'シフト記号表（従来型・ユニット型共通）'!$C$6:$L$47,10,FALSE))</f>
        <v/>
      </c>
      <c r="AL200" s="159" t="str">
        <f>IF(AL199="","",VLOOKUP(AL199,'シフト記号表（従来型・ユニット型共通）'!$C$6:$L$47,10,FALSE))</f>
        <v/>
      </c>
      <c r="AM200" s="159" t="str">
        <f>IF(AM199="","",VLOOKUP(AM199,'シフト記号表（従来型・ユニット型共通）'!$C$6:$L$47,10,FALSE))</f>
        <v/>
      </c>
      <c r="AN200" s="160" t="str">
        <f>IF(AN199="","",VLOOKUP(AN199,'シフト記号表（従来型・ユニット型共通）'!$C$6:$L$47,10,FALSE))</f>
        <v/>
      </c>
      <c r="AO200" s="158" t="str">
        <f>IF(AO199="","",VLOOKUP(AO199,'シフト記号表（従来型・ユニット型共通）'!$C$6:$L$47,10,FALSE))</f>
        <v/>
      </c>
      <c r="AP200" s="159" t="str">
        <f>IF(AP199="","",VLOOKUP(AP199,'シフト記号表（従来型・ユニット型共通）'!$C$6:$L$47,10,FALSE))</f>
        <v/>
      </c>
      <c r="AQ200" s="159" t="str">
        <f>IF(AQ199="","",VLOOKUP(AQ199,'シフト記号表（従来型・ユニット型共通）'!$C$6:$L$47,10,FALSE))</f>
        <v/>
      </c>
      <c r="AR200" s="159" t="str">
        <f>IF(AR199="","",VLOOKUP(AR199,'シフト記号表（従来型・ユニット型共通）'!$C$6:$L$47,10,FALSE))</f>
        <v/>
      </c>
      <c r="AS200" s="159" t="str">
        <f>IF(AS199="","",VLOOKUP(AS199,'シフト記号表（従来型・ユニット型共通）'!$C$6:$L$47,10,FALSE))</f>
        <v/>
      </c>
      <c r="AT200" s="159" t="str">
        <f>IF(AT199="","",VLOOKUP(AT199,'シフト記号表（従来型・ユニット型共通）'!$C$6:$L$47,10,FALSE))</f>
        <v/>
      </c>
      <c r="AU200" s="160" t="str">
        <f>IF(AU199="","",VLOOKUP(AU199,'シフト記号表（従来型・ユニット型共通）'!$C$6:$L$47,10,FALSE))</f>
        <v/>
      </c>
      <c r="AV200" s="158" t="str">
        <f>IF(AV199="","",VLOOKUP(AV199,'シフト記号表（従来型・ユニット型共通）'!$C$6:$L$47,10,FALSE))</f>
        <v/>
      </c>
      <c r="AW200" s="159" t="str">
        <f>IF(AW199="","",VLOOKUP(AW199,'シフト記号表（従来型・ユニット型共通）'!$C$6:$L$47,10,FALSE))</f>
        <v/>
      </c>
      <c r="AX200" s="159" t="str">
        <f>IF(AX199="","",VLOOKUP(AX199,'シフト記号表（従来型・ユニット型共通）'!$C$6:$L$47,10,FALSE))</f>
        <v/>
      </c>
      <c r="AY200" s="159" t="str">
        <f>IF(AY199="","",VLOOKUP(AY199,'シフト記号表（従来型・ユニット型共通）'!$C$6:$L$47,10,FALSE))</f>
        <v/>
      </c>
      <c r="AZ200" s="159" t="str">
        <f>IF(AZ199="","",VLOOKUP(AZ199,'シフト記号表（従来型・ユニット型共通）'!$C$6:$L$47,10,FALSE))</f>
        <v/>
      </c>
      <c r="BA200" s="159" t="str">
        <f>IF(BA199="","",VLOOKUP(BA199,'シフト記号表（従来型・ユニット型共通）'!$C$6:$L$47,10,FALSE))</f>
        <v/>
      </c>
      <c r="BB200" s="160" t="str">
        <f>IF(BB199="","",VLOOKUP(BB199,'シフト記号表（従来型・ユニット型共通）'!$C$6:$L$47,10,FALSE))</f>
        <v/>
      </c>
      <c r="BC200" s="158" t="str">
        <f>IF(BC199="","",VLOOKUP(BC199,'シフト記号表（従来型・ユニット型共通）'!$C$6:$L$47,10,FALSE))</f>
        <v/>
      </c>
      <c r="BD200" s="159" t="str">
        <f>IF(BD199="","",VLOOKUP(BD199,'シフト記号表（従来型・ユニット型共通）'!$C$6:$L$47,10,FALSE))</f>
        <v/>
      </c>
      <c r="BE200" s="159" t="str">
        <f>IF(BE199="","",VLOOKUP(BE199,'シフト記号表（従来型・ユニット型共通）'!$C$6:$L$47,10,FALSE))</f>
        <v/>
      </c>
      <c r="BF200" s="1032">
        <f>IF($BI$3="４週",SUM(AA200:BB200),IF($BI$3="暦月",SUM(AA200:BE200),""))</f>
        <v>0</v>
      </c>
      <c r="BG200" s="1033"/>
      <c r="BH200" s="1034">
        <f>IF($BI$3="４週",BF200/4,IF($BI$3="暦月",(BF200/($BI$8/7)),""))</f>
        <v>0</v>
      </c>
      <c r="BI200" s="1033"/>
      <c r="BJ200" s="1029"/>
      <c r="BK200" s="1030"/>
      <c r="BL200" s="1030"/>
      <c r="BM200" s="1030"/>
      <c r="BN200" s="1031"/>
    </row>
    <row r="201" spans="2:66" ht="20.25" customHeight="1" x14ac:dyDescent="0.15">
      <c r="B201" s="1007">
        <f>B199+1</f>
        <v>93</v>
      </c>
      <c r="C201" s="1009"/>
      <c r="D201" s="1011"/>
      <c r="E201" s="1012"/>
      <c r="F201" s="1013"/>
      <c r="G201" s="1017"/>
      <c r="H201" s="1018"/>
      <c r="I201" s="153"/>
      <c r="J201" s="154"/>
      <c r="K201" s="153"/>
      <c r="L201" s="154"/>
      <c r="M201" s="1021"/>
      <c r="N201" s="1022"/>
      <c r="O201" s="1025"/>
      <c r="P201" s="1026"/>
      <c r="Q201" s="1026"/>
      <c r="R201" s="1018"/>
      <c r="S201" s="986"/>
      <c r="T201" s="987"/>
      <c r="U201" s="987"/>
      <c r="V201" s="987"/>
      <c r="W201" s="988"/>
      <c r="X201" s="173" t="s">
        <v>192</v>
      </c>
      <c r="Z201" s="174"/>
      <c r="AA201" s="166"/>
      <c r="AB201" s="167"/>
      <c r="AC201" s="167"/>
      <c r="AD201" s="167"/>
      <c r="AE201" s="167"/>
      <c r="AF201" s="167"/>
      <c r="AG201" s="168"/>
      <c r="AH201" s="166"/>
      <c r="AI201" s="167"/>
      <c r="AJ201" s="167"/>
      <c r="AK201" s="167"/>
      <c r="AL201" s="167"/>
      <c r="AM201" s="167"/>
      <c r="AN201" s="168"/>
      <c r="AO201" s="166"/>
      <c r="AP201" s="167"/>
      <c r="AQ201" s="167"/>
      <c r="AR201" s="167"/>
      <c r="AS201" s="167"/>
      <c r="AT201" s="167"/>
      <c r="AU201" s="168"/>
      <c r="AV201" s="166"/>
      <c r="AW201" s="167"/>
      <c r="AX201" s="167"/>
      <c r="AY201" s="167"/>
      <c r="AZ201" s="167"/>
      <c r="BA201" s="167"/>
      <c r="BB201" s="168"/>
      <c r="BC201" s="166"/>
      <c r="BD201" s="167"/>
      <c r="BE201" s="169"/>
      <c r="BF201" s="992"/>
      <c r="BG201" s="993"/>
      <c r="BH201" s="994"/>
      <c r="BI201" s="995"/>
      <c r="BJ201" s="996"/>
      <c r="BK201" s="997"/>
      <c r="BL201" s="997"/>
      <c r="BM201" s="997"/>
      <c r="BN201" s="998"/>
    </row>
    <row r="202" spans="2:66" ht="20.25" customHeight="1" x14ac:dyDescent="0.15">
      <c r="B202" s="1035"/>
      <c r="C202" s="1036"/>
      <c r="D202" s="1037"/>
      <c r="E202" s="1012"/>
      <c r="F202" s="1013"/>
      <c r="G202" s="1038"/>
      <c r="H202" s="1039"/>
      <c r="I202" s="175"/>
      <c r="J202" s="176">
        <f>G201</f>
        <v>0</v>
      </c>
      <c r="K202" s="175"/>
      <c r="L202" s="176">
        <f>M201</f>
        <v>0</v>
      </c>
      <c r="M202" s="1040"/>
      <c r="N202" s="1041"/>
      <c r="O202" s="1042"/>
      <c r="P202" s="1043"/>
      <c r="Q202" s="1043"/>
      <c r="R202" s="1039"/>
      <c r="S202" s="986"/>
      <c r="T202" s="987"/>
      <c r="U202" s="987"/>
      <c r="V202" s="987"/>
      <c r="W202" s="988"/>
      <c r="X202" s="170" t="s">
        <v>195</v>
      </c>
      <c r="Y202" s="171"/>
      <c r="Z202" s="172"/>
      <c r="AA202" s="158" t="str">
        <f>IF(AA201="","",VLOOKUP(AA201,'シフト記号表（従来型・ユニット型共通）'!$C$6:$L$47,10,FALSE))</f>
        <v/>
      </c>
      <c r="AB202" s="159" t="str">
        <f>IF(AB201="","",VLOOKUP(AB201,'シフト記号表（従来型・ユニット型共通）'!$C$6:$L$47,10,FALSE))</f>
        <v/>
      </c>
      <c r="AC202" s="159" t="str">
        <f>IF(AC201="","",VLOOKUP(AC201,'シフト記号表（従来型・ユニット型共通）'!$C$6:$L$47,10,FALSE))</f>
        <v/>
      </c>
      <c r="AD202" s="159" t="str">
        <f>IF(AD201="","",VLOOKUP(AD201,'シフト記号表（従来型・ユニット型共通）'!$C$6:$L$47,10,FALSE))</f>
        <v/>
      </c>
      <c r="AE202" s="159" t="str">
        <f>IF(AE201="","",VLOOKUP(AE201,'シフト記号表（従来型・ユニット型共通）'!$C$6:$L$47,10,FALSE))</f>
        <v/>
      </c>
      <c r="AF202" s="159" t="str">
        <f>IF(AF201="","",VLOOKUP(AF201,'シフト記号表（従来型・ユニット型共通）'!$C$6:$L$47,10,FALSE))</f>
        <v/>
      </c>
      <c r="AG202" s="160" t="str">
        <f>IF(AG201="","",VLOOKUP(AG201,'シフト記号表（従来型・ユニット型共通）'!$C$6:$L$47,10,FALSE))</f>
        <v/>
      </c>
      <c r="AH202" s="158" t="str">
        <f>IF(AH201="","",VLOOKUP(AH201,'シフト記号表（従来型・ユニット型共通）'!$C$6:$L$47,10,FALSE))</f>
        <v/>
      </c>
      <c r="AI202" s="159" t="str">
        <f>IF(AI201="","",VLOOKUP(AI201,'シフト記号表（従来型・ユニット型共通）'!$C$6:$L$47,10,FALSE))</f>
        <v/>
      </c>
      <c r="AJ202" s="159" t="str">
        <f>IF(AJ201="","",VLOOKUP(AJ201,'シフト記号表（従来型・ユニット型共通）'!$C$6:$L$47,10,FALSE))</f>
        <v/>
      </c>
      <c r="AK202" s="159" t="str">
        <f>IF(AK201="","",VLOOKUP(AK201,'シフト記号表（従来型・ユニット型共通）'!$C$6:$L$47,10,FALSE))</f>
        <v/>
      </c>
      <c r="AL202" s="159" t="str">
        <f>IF(AL201="","",VLOOKUP(AL201,'シフト記号表（従来型・ユニット型共通）'!$C$6:$L$47,10,FALSE))</f>
        <v/>
      </c>
      <c r="AM202" s="159" t="str">
        <f>IF(AM201="","",VLOOKUP(AM201,'シフト記号表（従来型・ユニット型共通）'!$C$6:$L$47,10,FALSE))</f>
        <v/>
      </c>
      <c r="AN202" s="160" t="str">
        <f>IF(AN201="","",VLOOKUP(AN201,'シフト記号表（従来型・ユニット型共通）'!$C$6:$L$47,10,FALSE))</f>
        <v/>
      </c>
      <c r="AO202" s="158" t="str">
        <f>IF(AO201="","",VLOOKUP(AO201,'シフト記号表（従来型・ユニット型共通）'!$C$6:$L$47,10,FALSE))</f>
        <v/>
      </c>
      <c r="AP202" s="159" t="str">
        <f>IF(AP201="","",VLOOKUP(AP201,'シフト記号表（従来型・ユニット型共通）'!$C$6:$L$47,10,FALSE))</f>
        <v/>
      </c>
      <c r="AQ202" s="159" t="str">
        <f>IF(AQ201="","",VLOOKUP(AQ201,'シフト記号表（従来型・ユニット型共通）'!$C$6:$L$47,10,FALSE))</f>
        <v/>
      </c>
      <c r="AR202" s="159" t="str">
        <f>IF(AR201="","",VLOOKUP(AR201,'シフト記号表（従来型・ユニット型共通）'!$C$6:$L$47,10,FALSE))</f>
        <v/>
      </c>
      <c r="AS202" s="159" t="str">
        <f>IF(AS201="","",VLOOKUP(AS201,'シフト記号表（従来型・ユニット型共通）'!$C$6:$L$47,10,FALSE))</f>
        <v/>
      </c>
      <c r="AT202" s="159" t="str">
        <f>IF(AT201="","",VLOOKUP(AT201,'シフト記号表（従来型・ユニット型共通）'!$C$6:$L$47,10,FALSE))</f>
        <v/>
      </c>
      <c r="AU202" s="160" t="str">
        <f>IF(AU201="","",VLOOKUP(AU201,'シフト記号表（従来型・ユニット型共通）'!$C$6:$L$47,10,FALSE))</f>
        <v/>
      </c>
      <c r="AV202" s="158" t="str">
        <f>IF(AV201="","",VLOOKUP(AV201,'シフト記号表（従来型・ユニット型共通）'!$C$6:$L$47,10,FALSE))</f>
        <v/>
      </c>
      <c r="AW202" s="159" t="str">
        <f>IF(AW201="","",VLOOKUP(AW201,'シフト記号表（従来型・ユニット型共通）'!$C$6:$L$47,10,FALSE))</f>
        <v/>
      </c>
      <c r="AX202" s="159" t="str">
        <f>IF(AX201="","",VLOOKUP(AX201,'シフト記号表（従来型・ユニット型共通）'!$C$6:$L$47,10,FALSE))</f>
        <v/>
      </c>
      <c r="AY202" s="159" t="str">
        <f>IF(AY201="","",VLOOKUP(AY201,'シフト記号表（従来型・ユニット型共通）'!$C$6:$L$47,10,FALSE))</f>
        <v/>
      </c>
      <c r="AZ202" s="159" t="str">
        <f>IF(AZ201="","",VLOOKUP(AZ201,'シフト記号表（従来型・ユニット型共通）'!$C$6:$L$47,10,FALSE))</f>
        <v/>
      </c>
      <c r="BA202" s="159" t="str">
        <f>IF(BA201="","",VLOOKUP(BA201,'シフト記号表（従来型・ユニット型共通）'!$C$6:$L$47,10,FALSE))</f>
        <v/>
      </c>
      <c r="BB202" s="160" t="str">
        <f>IF(BB201="","",VLOOKUP(BB201,'シフト記号表（従来型・ユニット型共通）'!$C$6:$L$47,10,FALSE))</f>
        <v/>
      </c>
      <c r="BC202" s="158" t="str">
        <f>IF(BC201="","",VLOOKUP(BC201,'シフト記号表（従来型・ユニット型共通）'!$C$6:$L$47,10,FALSE))</f>
        <v/>
      </c>
      <c r="BD202" s="159" t="str">
        <f>IF(BD201="","",VLOOKUP(BD201,'シフト記号表（従来型・ユニット型共通）'!$C$6:$L$47,10,FALSE))</f>
        <v/>
      </c>
      <c r="BE202" s="159" t="str">
        <f>IF(BE201="","",VLOOKUP(BE201,'シフト記号表（従来型・ユニット型共通）'!$C$6:$L$47,10,FALSE))</f>
        <v/>
      </c>
      <c r="BF202" s="1032">
        <f>IF($BI$3="４週",SUM(AA202:BB202),IF($BI$3="暦月",SUM(AA202:BE202),""))</f>
        <v>0</v>
      </c>
      <c r="BG202" s="1033"/>
      <c r="BH202" s="1034">
        <f>IF($BI$3="４週",BF202/4,IF($BI$3="暦月",(BF202/($BI$8/7)),""))</f>
        <v>0</v>
      </c>
      <c r="BI202" s="1033"/>
      <c r="BJ202" s="1029"/>
      <c r="BK202" s="1030"/>
      <c r="BL202" s="1030"/>
      <c r="BM202" s="1030"/>
      <c r="BN202" s="1031"/>
    </row>
    <row r="203" spans="2:66" ht="20.25" customHeight="1" x14ac:dyDescent="0.15">
      <c r="B203" s="1007">
        <f>B201+1</f>
        <v>94</v>
      </c>
      <c r="C203" s="1009"/>
      <c r="D203" s="1011"/>
      <c r="E203" s="1012"/>
      <c r="F203" s="1013"/>
      <c r="G203" s="1017"/>
      <c r="H203" s="1018"/>
      <c r="I203" s="153"/>
      <c r="J203" s="154"/>
      <c r="K203" s="153"/>
      <c r="L203" s="154"/>
      <c r="M203" s="1021"/>
      <c r="N203" s="1022"/>
      <c r="O203" s="1025"/>
      <c r="P203" s="1026"/>
      <c r="Q203" s="1026"/>
      <c r="R203" s="1018"/>
      <c r="S203" s="986"/>
      <c r="T203" s="987"/>
      <c r="U203" s="987"/>
      <c r="V203" s="987"/>
      <c r="W203" s="988"/>
      <c r="X203" s="173" t="s">
        <v>192</v>
      </c>
      <c r="Z203" s="174"/>
      <c r="AA203" s="166"/>
      <c r="AB203" s="167"/>
      <c r="AC203" s="167"/>
      <c r="AD203" s="167"/>
      <c r="AE203" s="167"/>
      <c r="AF203" s="167"/>
      <c r="AG203" s="168"/>
      <c r="AH203" s="166"/>
      <c r="AI203" s="167"/>
      <c r="AJ203" s="167"/>
      <c r="AK203" s="167"/>
      <c r="AL203" s="167"/>
      <c r="AM203" s="167"/>
      <c r="AN203" s="168"/>
      <c r="AO203" s="166"/>
      <c r="AP203" s="167"/>
      <c r="AQ203" s="167"/>
      <c r="AR203" s="167"/>
      <c r="AS203" s="167"/>
      <c r="AT203" s="167"/>
      <c r="AU203" s="168"/>
      <c r="AV203" s="166"/>
      <c r="AW203" s="167"/>
      <c r="AX203" s="167"/>
      <c r="AY203" s="167"/>
      <c r="AZ203" s="167"/>
      <c r="BA203" s="167"/>
      <c r="BB203" s="168"/>
      <c r="BC203" s="166"/>
      <c r="BD203" s="167"/>
      <c r="BE203" s="169"/>
      <c r="BF203" s="992"/>
      <c r="BG203" s="993"/>
      <c r="BH203" s="994"/>
      <c r="BI203" s="995"/>
      <c r="BJ203" s="996"/>
      <c r="BK203" s="997"/>
      <c r="BL203" s="997"/>
      <c r="BM203" s="997"/>
      <c r="BN203" s="998"/>
    </row>
    <row r="204" spans="2:66" ht="20.25" customHeight="1" x14ac:dyDescent="0.15">
      <c r="B204" s="1035"/>
      <c r="C204" s="1036"/>
      <c r="D204" s="1037"/>
      <c r="E204" s="1012"/>
      <c r="F204" s="1013"/>
      <c r="G204" s="1038"/>
      <c r="H204" s="1039"/>
      <c r="I204" s="175"/>
      <c r="J204" s="176">
        <f>G203</f>
        <v>0</v>
      </c>
      <c r="K204" s="175"/>
      <c r="L204" s="176">
        <f>M203</f>
        <v>0</v>
      </c>
      <c r="M204" s="1040"/>
      <c r="N204" s="1041"/>
      <c r="O204" s="1042"/>
      <c r="P204" s="1043"/>
      <c r="Q204" s="1043"/>
      <c r="R204" s="1039"/>
      <c r="S204" s="986"/>
      <c r="T204" s="987"/>
      <c r="U204" s="987"/>
      <c r="V204" s="987"/>
      <c r="W204" s="988"/>
      <c r="X204" s="170" t="s">
        <v>195</v>
      </c>
      <c r="Y204" s="171"/>
      <c r="Z204" s="172"/>
      <c r="AA204" s="158" t="str">
        <f>IF(AA203="","",VLOOKUP(AA203,'シフト記号表（従来型・ユニット型共通）'!$C$6:$L$47,10,FALSE))</f>
        <v/>
      </c>
      <c r="AB204" s="159" t="str">
        <f>IF(AB203="","",VLOOKUP(AB203,'シフト記号表（従来型・ユニット型共通）'!$C$6:$L$47,10,FALSE))</f>
        <v/>
      </c>
      <c r="AC204" s="159" t="str">
        <f>IF(AC203="","",VLOOKUP(AC203,'シフト記号表（従来型・ユニット型共通）'!$C$6:$L$47,10,FALSE))</f>
        <v/>
      </c>
      <c r="AD204" s="159" t="str">
        <f>IF(AD203="","",VLOOKUP(AD203,'シフト記号表（従来型・ユニット型共通）'!$C$6:$L$47,10,FALSE))</f>
        <v/>
      </c>
      <c r="AE204" s="159" t="str">
        <f>IF(AE203="","",VLOOKUP(AE203,'シフト記号表（従来型・ユニット型共通）'!$C$6:$L$47,10,FALSE))</f>
        <v/>
      </c>
      <c r="AF204" s="159" t="str">
        <f>IF(AF203="","",VLOOKUP(AF203,'シフト記号表（従来型・ユニット型共通）'!$C$6:$L$47,10,FALSE))</f>
        <v/>
      </c>
      <c r="AG204" s="160" t="str">
        <f>IF(AG203="","",VLOOKUP(AG203,'シフト記号表（従来型・ユニット型共通）'!$C$6:$L$47,10,FALSE))</f>
        <v/>
      </c>
      <c r="AH204" s="158" t="str">
        <f>IF(AH203="","",VLOOKUP(AH203,'シフト記号表（従来型・ユニット型共通）'!$C$6:$L$47,10,FALSE))</f>
        <v/>
      </c>
      <c r="AI204" s="159" t="str">
        <f>IF(AI203="","",VLOOKUP(AI203,'シフト記号表（従来型・ユニット型共通）'!$C$6:$L$47,10,FALSE))</f>
        <v/>
      </c>
      <c r="AJ204" s="159" t="str">
        <f>IF(AJ203="","",VLOOKUP(AJ203,'シフト記号表（従来型・ユニット型共通）'!$C$6:$L$47,10,FALSE))</f>
        <v/>
      </c>
      <c r="AK204" s="159" t="str">
        <f>IF(AK203="","",VLOOKUP(AK203,'シフト記号表（従来型・ユニット型共通）'!$C$6:$L$47,10,FALSE))</f>
        <v/>
      </c>
      <c r="AL204" s="159" t="str">
        <f>IF(AL203="","",VLOOKUP(AL203,'シフト記号表（従来型・ユニット型共通）'!$C$6:$L$47,10,FALSE))</f>
        <v/>
      </c>
      <c r="AM204" s="159" t="str">
        <f>IF(AM203="","",VLOOKUP(AM203,'シフト記号表（従来型・ユニット型共通）'!$C$6:$L$47,10,FALSE))</f>
        <v/>
      </c>
      <c r="AN204" s="160" t="str">
        <f>IF(AN203="","",VLOOKUP(AN203,'シフト記号表（従来型・ユニット型共通）'!$C$6:$L$47,10,FALSE))</f>
        <v/>
      </c>
      <c r="AO204" s="158" t="str">
        <f>IF(AO203="","",VLOOKUP(AO203,'シフト記号表（従来型・ユニット型共通）'!$C$6:$L$47,10,FALSE))</f>
        <v/>
      </c>
      <c r="AP204" s="159" t="str">
        <f>IF(AP203="","",VLOOKUP(AP203,'シフト記号表（従来型・ユニット型共通）'!$C$6:$L$47,10,FALSE))</f>
        <v/>
      </c>
      <c r="AQ204" s="159" t="str">
        <f>IF(AQ203="","",VLOOKUP(AQ203,'シフト記号表（従来型・ユニット型共通）'!$C$6:$L$47,10,FALSE))</f>
        <v/>
      </c>
      <c r="AR204" s="159" t="str">
        <f>IF(AR203="","",VLOOKUP(AR203,'シフト記号表（従来型・ユニット型共通）'!$C$6:$L$47,10,FALSE))</f>
        <v/>
      </c>
      <c r="AS204" s="159" t="str">
        <f>IF(AS203="","",VLOOKUP(AS203,'シフト記号表（従来型・ユニット型共通）'!$C$6:$L$47,10,FALSE))</f>
        <v/>
      </c>
      <c r="AT204" s="159" t="str">
        <f>IF(AT203="","",VLOOKUP(AT203,'シフト記号表（従来型・ユニット型共通）'!$C$6:$L$47,10,FALSE))</f>
        <v/>
      </c>
      <c r="AU204" s="160" t="str">
        <f>IF(AU203="","",VLOOKUP(AU203,'シフト記号表（従来型・ユニット型共通）'!$C$6:$L$47,10,FALSE))</f>
        <v/>
      </c>
      <c r="AV204" s="158" t="str">
        <f>IF(AV203="","",VLOOKUP(AV203,'シフト記号表（従来型・ユニット型共通）'!$C$6:$L$47,10,FALSE))</f>
        <v/>
      </c>
      <c r="AW204" s="159" t="str">
        <f>IF(AW203="","",VLOOKUP(AW203,'シフト記号表（従来型・ユニット型共通）'!$C$6:$L$47,10,FALSE))</f>
        <v/>
      </c>
      <c r="AX204" s="159" t="str">
        <f>IF(AX203="","",VLOOKUP(AX203,'シフト記号表（従来型・ユニット型共通）'!$C$6:$L$47,10,FALSE))</f>
        <v/>
      </c>
      <c r="AY204" s="159" t="str">
        <f>IF(AY203="","",VLOOKUP(AY203,'シフト記号表（従来型・ユニット型共通）'!$C$6:$L$47,10,FALSE))</f>
        <v/>
      </c>
      <c r="AZ204" s="159" t="str">
        <f>IF(AZ203="","",VLOOKUP(AZ203,'シフト記号表（従来型・ユニット型共通）'!$C$6:$L$47,10,FALSE))</f>
        <v/>
      </c>
      <c r="BA204" s="159" t="str">
        <f>IF(BA203="","",VLOOKUP(BA203,'シフト記号表（従来型・ユニット型共通）'!$C$6:$L$47,10,FALSE))</f>
        <v/>
      </c>
      <c r="BB204" s="160" t="str">
        <f>IF(BB203="","",VLOOKUP(BB203,'シフト記号表（従来型・ユニット型共通）'!$C$6:$L$47,10,FALSE))</f>
        <v/>
      </c>
      <c r="BC204" s="158" t="str">
        <f>IF(BC203="","",VLOOKUP(BC203,'シフト記号表（従来型・ユニット型共通）'!$C$6:$L$47,10,FALSE))</f>
        <v/>
      </c>
      <c r="BD204" s="159" t="str">
        <f>IF(BD203="","",VLOOKUP(BD203,'シフト記号表（従来型・ユニット型共通）'!$C$6:$L$47,10,FALSE))</f>
        <v/>
      </c>
      <c r="BE204" s="159" t="str">
        <f>IF(BE203="","",VLOOKUP(BE203,'シフト記号表（従来型・ユニット型共通）'!$C$6:$L$47,10,FALSE))</f>
        <v/>
      </c>
      <c r="BF204" s="1032">
        <f>IF($BI$3="４週",SUM(AA204:BB204),IF($BI$3="暦月",SUM(AA204:BE204),""))</f>
        <v>0</v>
      </c>
      <c r="BG204" s="1033"/>
      <c r="BH204" s="1034">
        <f>IF($BI$3="４週",BF204/4,IF($BI$3="暦月",(BF204/($BI$8/7)),""))</f>
        <v>0</v>
      </c>
      <c r="BI204" s="1033"/>
      <c r="BJ204" s="1029"/>
      <c r="BK204" s="1030"/>
      <c r="BL204" s="1030"/>
      <c r="BM204" s="1030"/>
      <c r="BN204" s="1031"/>
    </row>
    <row r="205" spans="2:66" ht="20.25" customHeight="1" x14ac:dyDescent="0.15">
      <c r="B205" s="1007">
        <f>B203+1</f>
        <v>95</v>
      </c>
      <c r="C205" s="1009"/>
      <c r="D205" s="1011"/>
      <c r="E205" s="1012"/>
      <c r="F205" s="1013"/>
      <c r="G205" s="1017"/>
      <c r="H205" s="1018"/>
      <c r="I205" s="153"/>
      <c r="J205" s="154"/>
      <c r="K205" s="153"/>
      <c r="L205" s="154"/>
      <c r="M205" s="1021"/>
      <c r="N205" s="1022"/>
      <c r="O205" s="1025"/>
      <c r="P205" s="1026"/>
      <c r="Q205" s="1026"/>
      <c r="R205" s="1018"/>
      <c r="S205" s="986"/>
      <c r="T205" s="987"/>
      <c r="U205" s="987"/>
      <c r="V205" s="987"/>
      <c r="W205" s="988"/>
      <c r="X205" s="173" t="s">
        <v>192</v>
      </c>
      <c r="Z205" s="174"/>
      <c r="AA205" s="166"/>
      <c r="AB205" s="167"/>
      <c r="AC205" s="167"/>
      <c r="AD205" s="167"/>
      <c r="AE205" s="167"/>
      <c r="AF205" s="167"/>
      <c r="AG205" s="168"/>
      <c r="AH205" s="166"/>
      <c r="AI205" s="167"/>
      <c r="AJ205" s="167"/>
      <c r="AK205" s="167"/>
      <c r="AL205" s="167"/>
      <c r="AM205" s="167"/>
      <c r="AN205" s="168"/>
      <c r="AO205" s="166"/>
      <c r="AP205" s="167"/>
      <c r="AQ205" s="167"/>
      <c r="AR205" s="167"/>
      <c r="AS205" s="167"/>
      <c r="AT205" s="167"/>
      <c r="AU205" s="168"/>
      <c r="AV205" s="166"/>
      <c r="AW205" s="167"/>
      <c r="AX205" s="167"/>
      <c r="AY205" s="167"/>
      <c r="AZ205" s="167"/>
      <c r="BA205" s="167"/>
      <c r="BB205" s="168"/>
      <c r="BC205" s="166"/>
      <c r="BD205" s="167"/>
      <c r="BE205" s="169"/>
      <c r="BF205" s="992"/>
      <c r="BG205" s="993"/>
      <c r="BH205" s="994"/>
      <c r="BI205" s="995"/>
      <c r="BJ205" s="996"/>
      <c r="BK205" s="997"/>
      <c r="BL205" s="997"/>
      <c r="BM205" s="997"/>
      <c r="BN205" s="998"/>
    </row>
    <row r="206" spans="2:66" ht="20.25" customHeight="1" x14ac:dyDescent="0.15">
      <c r="B206" s="1035"/>
      <c r="C206" s="1036"/>
      <c r="D206" s="1037"/>
      <c r="E206" s="1012"/>
      <c r="F206" s="1013"/>
      <c r="G206" s="1038"/>
      <c r="H206" s="1039"/>
      <c r="I206" s="175"/>
      <c r="J206" s="176">
        <f>G205</f>
        <v>0</v>
      </c>
      <c r="K206" s="175"/>
      <c r="L206" s="176">
        <f>M205</f>
        <v>0</v>
      </c>
      <c r="M206" s="1040"/>
      <c r="N206" s="1041"/>
      <c r="O206" s="1042"/>
      <c r="P206" s="1043"/>
      <c r="Q206" s="1043"/>
      <c r="R206" s="1039"/>
      <c r="S206" s="986"/>
      <c r="T206" s="987"/>
      <c r="U206" s="987"/>
      <c r="V206" s="987"/>
      <c r="W206" s="988"/>
      <c r="X206" s="170" t="s">
        <v>195</v>
      </c>
      <c r="Y206" s="171"/>
      <c r="Z206" s="172"/>
      <c r="AA206" s="158" t="str">
        <f>IF(AA205="","",VLOOKUP(AA205,'シフト記号表（従来型・ユニット型共通）'!$C$6:$L$47,10,FALSE))</f>
        <v/>
      </c>
      <c r="AB206" s="159" t="str">
        <f>IF(AB205="","",VLOOKUP(AB205,'シフト記号表（従来型・ユニット型共通）'!$C$6:$L$47,10,FALSE))</f>
        <v/>
      </c>
      <c r="AC206" s="159" t="str">
        <f>IF(AC205="","",VLOOKUP(AC205,'シフト記号表（従来型・ユニット型共通）'!$C$6:$L$47,10,FALSE))</f>
        <v/>
      </c>
      <c r="AD206" s="159" t="str">
        <f>IF(AD205="","",VLOOKUP(AD205,'シフト記号表（従来型・ユニット型共通）'!$C$6:$L$47,10,FALSE))</f>
        <v/>
      </c>
      <c r="AE206" s="159" t="str">
        <f>IF(AE205="","",VLOOKUP(AE205,'シフト記号表（従来型・ユニット型共通）'!$C$6:$L$47,10,FALSE))</f>
        <v/>
      </c>
      <c r="AF206" s="159" t="str">
        <f>IF(AF205="","",VLOOKUP(AF205,'シフト記号表（従来型・ユニット型共通）'!$C$6:$L$47,10,FALSE))</f>
        <v/>
      </c>
      <c r="AG206" s="160" t="str">
        <f>IF(AG205="","",VLOOKUP(AG205,'シフト記号表（従来型・ユニット型共通）'!$C$6:$L$47,10,FALSE))</f>
        <v/>
      </c>
      <c r="AH206" s="158" t="str">
        <f>IF(AH205="","",VLOOKUP(AH205,'シフト記号表（従来型・ユニット型共通）'!$C$6:$L$47,10,FALSE))</f>
        <v/>
      </c>
      <c r="AI206" s="159" t="str">
        <f>IF(AI205="","",VLOOKUP(AI205,'シフト記号表（従来型・ユニット型共通）'!$C$6:$L$47,10,FALSE))</f>
        <v/>
      </c>
      <c r="AJ206" s="159" t="str">
        <f>IF(AJ205="","",VLOOKUP(AJ205,'シフト記号表（従来型・ユニット型共通）'!$C$6:$L$47,10,FALSE))</f>
        <v/>
      </c>
      <c r="AK206" s="159" t="str">
        <f>IF(AK205="","",VLOOKUP(AK205,'シフト記号表（従来型・ユニット型共通）'!$C$6:$L$47,10,FALSE))</f>
        <v/>
      </c>
      <c r="AL206" s="159" t="str">
        <f>IF(AL205="","",VLOOKUP(AL205,'シフト記号表（従来型・ユニット型共通）'!$C$6:$L$47,10,FALSE))</f>
        <v/>
      </c>
      <c r="AM206" s="159" t="str">
        <f>IF(AM205="","",VLOOKUP(AM205,'シフト記号表（従来型・ユニット型共通）'!$C$6:$L$47,10,FALSE))</f>
        <v/>
      </c>
      <c r="AN206" s="160" t="str">
        <f>IF(AN205="","",VLOOKUP(AN205,'シフト記号表（従来型・ユニット型共通）'!$C$6:$L$47,10,FALSE))</f>
        <v/>
      </c>
      <c r="AO206" s="158" t="str">
        <f>IF(AO205="","",VLOOKUP(AO205,'シフト記号表（従来型・ユニット型共通）'!$C$6:$L$47,10,FALSE))</f>
        <v/>
      </c>
      <c r="AP206" s="159" t="str">
        <f>IF(AP205="","",VLOOKUP(AP205,'シフト記号表（従来型・ユニット型共通）'!$C$6:$L$47,10,FALSE))</f>
        <v/>
      </c>
      <c r="AQ206" s="159" t="str">
        <f>IF(AQ205="","",VLOOKUP(AQ205,'シフト記号表（従来型・ユニット型共通）'!$C$6:$L$47,10,FALSE))</f>
        <v/>
      </c>
      <c r="AR206" s="159" t="str">
        <f>IF(AR205="","",VLOOKUP(AR205,'シフト記号表（従来型・ユニット型共通）'!$C$6:$L$47,10,FALSE))</f>
        <v/>
      </c>
      <c r="AS206" s="159" t="str">
        <f>IF(AS205="","",VLOOKUP(AS205,'シフト記号表（従来型・ユニット型共通）'!$C$6:$L$47,10,FALSE))</f>
        <v/>
      </c>
      <c r="AT206" s="159" t="str">
        <f>IF(AT205="","",VLOOKUP(AT205,'シフト記号表（従来型・ユニット型共通）'!$C$6:$L$47,10,FALSE))</f>
        <v/>
      </c>
      <c r="AU206" s="160" t="str">
        <f>IF(AU205="","",VLOOKUP(AU205,'シフト記号表（従来型・ユニット型共通）'!$C$6:$L$47,10,FALSE))</f>
        <v/>
      </c>
      <c r="AV206" s="158" t="str">
        <f>IF(AV205="","",VLOOKUP(AV205,'シフト記号表（従来型・ユニット型共通）'!$C$6:$L$47,10,FALSE))</f>
        <v/>
      </c>
      <c r="AW206" s="159" t="str">
        <f>IF(AW205="","",VLOOKUP(AW205,'シフト記号表（従来型・ユニット型共通）'!$C$6:$L$47,10,FALSE))</f>
        <v/>
      </c>
      <c r="AX206" s="159" t="str">
        <f>IF(AX205="","",VLOOKUP(AX205,'シフト記号表（従来型・ユニット型共通）'!$C$6:$L$47,10,FALSE))</f>
        <v/>
      </c>
      <c r="AY206" s="159" t="str">
        <f>IF(AY205="","",VLOOKUP(AY205,'シフト記号表（従来型・ユニット型共通）'!$C$6:$L$47,10,FALSE))</f>
        <v/>
      </c>
      <c r="AZ206" s="159" t="str">
        <f>IF(AZ205="","",VLOOKUP(AZ205,'シフト記号表（従来型・ユニット型共通）'!$C$6:$L$47,10,FALSE))</f>
        <v/>
      </c>
      <c r="BA206" s="159" t="str">
        <f>IF(BA205="","",VLOOKUP(BA205,'シフト記号表（従来型・ユニット型共通）'!$C$6:$L$47,10,FALSE))</f>
        <v/>
      </c>
      <c r="BB206" s="160" t="str">
        <f>IF(BB205="","",VLOOKUP(BB205,'シフト記号表（従来型・ユニット型共通）'!$C$6:$L$47,10,FALSE))</f>
        <v/>
      </c>
      <c r="BC206" s="158" t="str">
        <f>IF(BC205="","",VLOOKUP(BC205,'シフト記号表（従来型・ユニット型共通）'!$C$6:$L$47,10,FALSE))</f>
        <v/>
      </c>
      <c r="BD206" s="159" t="str">
        <f>IF(BD205="","",VLOOKUP(BD205,'シフト記号表（従来型・ユニット型共通）'!$C$6:$L$47,10,FALSE))</f>
        <v/>
      </c>
      <c r="BE206" s="159" t="str">
        <f>IF(BE205="","",VLOOKUP(BE205,'シフト記号表（従来型・ユニット型共通）'!$C$6:$L$47,10,FALSE))</f>
        <v/>
      </c>
      <c r="BF206" s="1032">
        <f>IF($BI$3="４週",SUM(AA206:BB206),IF($BI$3="暦月",SUM(AA206:BE206),""))</f>
        <v>0</v>
      </c>
      <c r="BG206" s="1033"/>
      <c r="BH206" s="1034">
        <f>IF($BI$3="４週",BF206/4,IF($BI$3="暦月",(BF206/($BI$8/7)),""))</f>
        <v>0</v>
      </c>
      <c r="BI206" s="1033"/>
      <c r="BJ206" s="1029"/>
      <c r="BK206" s="1030"/>
      <c r="BL206" s="1030"/>
      <c r="BM206" s="1030"/>
      <c r="BN206" s="1031"/>
    </row>
    <row r="207" spans="2:66" ht="20.25" customHeight="1" x14ac:dyDescent="0.15">
      <c r="B207" s="1007">
        <f>B205+1</f>
        <v>96</v>
      </c>
      <c r="C207" s="1009"/>
      <c r="D207" s="1011"/>
      <c r="E207" s="1012"/>
      <c r="F207" s="1013"/>
      <c r="G207" s="1017"/>
      <c r="H207" s="1018"/>
      <c r="I207" s="153"/>
      <c r="J207" s="154"/>
      <c r="K207" s="153"/>
      <c r="L207" s="154"/>
      <c r="M207" s="1021"/>
      <c r="N207" s="1022"/>
      <c r="O207" s="1025"/>
      <c r="P207" s="1026"/>
      <c r="Q207" s="1026"/>
      <c r="R207" s="1018"/>
      <c r="S207" s="986"/>
      <c r="T207" s="987"/>
      <c r="U207" s="987"/>
      <c r="V207" s="987"/>
      <c r="W207" s="988"/>
      <c r="X207" s="173" t="s">
        <v>192</v>
      </c>
      <c r="Z207" s="174"/>
      <c r="AA207" s="166"/>
      <c r="AB207" s="167"/>
      <c r="AC207" s="167"/>
      <c r="AD207" s="167"/>
      <c r="AE207" s="167"/>
      <c r="AF207" s="167"/>
      <c r="AG207" s="168"/>
      <c r="AH207" s="166"/>
      <c r="AI207" s="167"/>
      <c r="AJ207" s="167"/>
      <c r="AK207" s="167"/>
      <c r="AL207" s="167"/>
      <c r="AM207" s="167"/>
      <c r="AN207" s="168"/>
      <c r="AO207" s="166"/>
      <c r="AP207" s="167"/>
      <c r="AQ207" s="167"/>
      <c r="AR207" s="167"/>
      <c r="AS207" s="167"/>
      <c r="AT207" s="167"/>
      <c r="AU207" s="168"/>
      <c r="AV207" s="166"/>
      <c r="AW207" s="167"/>
      <c r="AX207" s="167"/>
      <c r="AY207" s="167"/>
      <c r="AZ207" s="167"/>
      <c r="BA207" s="167"/>
      <c r="BB207" s="168"/>
      <c r="BC207" s="166"/>
      <c r="BD207" s="167"/>
      <c r="BE207" s="169"/>
      <c r="BF207" s="992"/>
      <c r="BG207" s="993"/>
      <c r="BH207" s="994"/>
      <c r="BI207" s="995"/>
      <c r="BJ207" s="996"/>
      <c r="BK207" s="997"/>
      <c r="BL207" s="997"/>
      <c r="BM207" s="997"/>
      <c r="BN207" s="998"/>
    </row>
    <row r="208" spans="2:66" ht="20.25" customHeight="1" x14ac:dyDescent="0.15">
      <c r="B208" s="1035"/>
      <c r="C208" s="1036"/>
      <c r="D208" s="1037"/>
      <c r="E208" s="1012"/>
      <c r="F208" s="1013"/>
      <c r="G208" s="1038"/>
      <c r="H208" s="1039"/>
      <c r="I208" s="175"/>
      <c r="J208" s="176">
        <f>G207</f>
        <v>0</v>
      </c>
      <c r="K208" s="175"/>
      <c r="L208" s="176">
        <f>M207</f>
        <v>0</v>
      </c>
      <c r="M208" s="1040"/>
      <c r="N208" s="1041"/>
      <c r="O208" s="1042"/>
      <c r="P208" s="1043"/>
      <c r="Q208" s="1043"/>
      <c r="R208" s="1039"/>
      <c r="S208" s="986"/>
      <c r="T208" s="987"/>
      <c r="U208" s="987"/>
      <c r="V208" s="987"/>
      <c r="W208" s="988"/>
      <c r="X208" s="170" t="s">
        <v>195</v>
      </c>
      <c r="Y208" s="171"/>
      <c r="Z208" s="172"/>
      <c r="AA208" s="158" t="str">
        <f>IF(AA207="","",VLOOKUP(AA207,'シフト記号表（従来型・ユニット型共通）'!$C$6:$L$47,10,FALSE))</f>
        <v/>
      </c>
      <c r="AB208" s="159" t="str">
        <f>IF(AB207="","",VLOOKUP(AB207,'シフト記号表（従来型・ユニット型共通）'!$C$6:$L$47,10,FALSE))</f>
        <v/>
      </c>
      <c r="AC208" s="159" t="str">
        <f>IF(AC207="","",VLOOKUP(AC207,'シフト記号表（従来型・ユニット型共通）'!$C$6:$L$47,10,FALSE))</f>
        <v/>
      </c>
      <c r="AD208" s="159" t="str">
        <f>IF(AD207="","",VLOOKUP(AD207,'シフト記号表（従来型・ユニット型共通）'!$C$6:$L$47,10,FALSE))</f>
        <v/>
      </c>
      <c r="AE208" s="159" t="str">
        <f>IF(AE207="","",VLOOKUP(AE207,'シフト記号表（従来型・ユニット型共通）'!$C$6:$L$47,10,FALSE))</f>
        <v/>
      </c>
      <c r="AF208" s="159" t="str">
        <f>IF(AF207="","",VLOOKUP(AF207,'シフト記号表（従来型・ユニット型共通）'!$C$6:$L$47,10,FALSE))</f>
        <v/>
      </c>
      <c r="AG208" s="160" t="str">
        <f>IF(AG207="","",VLOOKUP(AG207,'シフト記号表（従来型・ユニット型共通）'!$C$6:$L$47,10,FALSE))</f>
        <v/>
      </c>
      <c r="AH208" s="158" t="str">
        <f>IF(AH207="","",VLOOKUP(AH207,'シフト記号表（従来型・ユニット型共通）'!$C$6:$L$47,10,FALSE))</f>
        <v/>
      </c>
      <c r="AI208" s="159" t="str">
        <f>IF(AI207="","",VLOOKUP(AI207,'シフト記号表（従来型・ユニット型共通）'!$C$6:$L$47,10,FALSE))</f>
        <v/>
      </c>
      <c r="AJ208" s="159" t="str">
        <f>IF(AJ207="","",VLOOKUP(AJ207,'シフト記号表（従来型・ユニット型共通）'!$C$6:$L$47,10,FALSE))</f>
        <v/>
      </c>
      <c r="AK208" s="159" t="str">
        <f>IF(AK207="","",VLOOKUP(AK207,'シフト記号表（従来型・ユニット型共通）'!$C$6:$L$47,10,FALSE))</f>
        <v/>
      </c>
      <c r="AL208" s="159" t="str">
        <f>IF(AL207="","",VLOOKUP(AL207,'シフト記号表（従来型・ユニット型共通）'!$C$6:$L$47,10,FALSE))</f>
        <v/>
      </c>
      <c r="AM208" s="159" t="str">
        <f>IF(AM207="","",VLOOKUP(AM207,'シフト記号表（従来型・ユニット型共通）'!$C$6:$L$47,10,FALSE))</f>
        <v/>
      </c>
      <c r="AN208" s="160" t="str">
        <f>IF(AN207="","",VLOOKUP(AN207,'シフト記号表（従来型・ユニット型共通）'!$C$6:$L$47,10,FALSE))</f>
        <v/>
      </c>
      <c r="AO208" s="158" t="str">
        <f>IF(AO207="","",VLOOKUP(AO207,'シフト記号表（従来型・ユニット型共通）'!$C$6:$L$47,10,FALSE))</f>
        <v/>
      </c>
      <c r="AP208" s="159" t="str">
        <f>IF(AP207="","",VLOOKUP(AP207,'シフト記号表（従来型・ユニット型共通）'!$C$6:$L$47,10,FALSE))</f>
        <v/>
      </c>
      <c r="AQ208" s="159" t="str">
        <f>IF(AQ207="","",VLOOKUP(AQ207,'シフト記号表（従来型・ユニット型共通）'!$C$6:$L$47,10,FALSE))</f>
        <v/>
      </c>
      <c r="AR208" s="159" t="str">
        <f>IF(AR207="","",VLOOKUP(AR207,'シフト記号表（従来型・ユニット型共通）'!$C$6:$L$47,10,FALSE))</f>
        <v/>
      </c>
      <c r="AS208" s="159" t="str">
        <f>IF(AS207="","",VLOOKUP(AS207,'シフト記号表（従来型・ユニット型共通）'!$C$6:$L$47,10,FALSE))</f>
        <v/>
      </c>
      <c r="AT208" s="159" t="str">
        <f>IF(AT207="","",VLOOKUP(AT207,'シフト記号表（従来型・ユニット型共通）'!$C$6:$L$47,10,FALSE))</f>
        <v/>
      </c>
      <c r="AU208" s="160" t="str">
        <f>IF(AU207="","",VLOOKUP(AU207,'シフト記号表（従来型・ユニット型共通）'!$C$6:$L$47,10,FALSE))</f>
        <v/>
      </c>
      <c r="AV208" s="158" t="str">
        <f>IF(AV207="","",VLOOKUP(AV207,'シフト記号表（従来型・ユニット型共通）'!$C$6:$L$47,10,FALSE))</f>
        <v/>
      </c>
      <c r="AW208" s="159" t="str">
        <f>IF(AW207="","",VLOOKUP(AW207,'シフト記号表（従来型・ユニット型共通）'!$C$6:$L$47,10,FALSE))</f>
        <v/>
      </c>
      <c r="AX208" s="159" t="str">
        <f>IF(AX207="","",VLOOKUP(AX207,'シフト記号表（従来型・ユニット型共通）'!$C$6:$L$47,10,FALSE))</f>
        <v/>
      </c>
      <c r="AY208" s="159" t="str">
        <f>IF(AY207="","",VLOOKUP(AY207,'シフト記号表（従来型・ユニット型共通）'!$C$6:$L$47,10,FALSE))</f>
        <v/>
      </c>
      <c r="AZ208" s="159" t="str">
        <f>IF(AZ207="","",VLOOKUP(AZ207,'シフト記号表（従来型・ユニット型共通）'!$C$6:$L$47,10,FALSE))</f>
        <v/>
      </c>
      <c r="BA208" s="159" t="str">
        <f>IF(BA207="","",VLOOKUP(BA207,'シフト記号表（従来型・ユニット型共通）'!$C$6:$L$47,10,FALSE))</f>
        <v/>
      </c>
      <c r="BB208" s="160" t="str">
        <f>IF(BB207="","",VLOOKUP(BB207,'シフト記号表（従来型・ユニット型共通）'!$C$6:$L$47,10,FALSE))</f>
        <v/>
      </c>
      <c r="BC208" s="158" t="str">
        <f>IF(BC207="","",VLOOKUP(BC207,'シフト記号表（従来型・ユニット型共通）'!$C$6:$L$47,10,FALSE))</f>
        <v/>
      </c>
      <c r="BD208" s="159" t="str">
        <f>IF(BD207="","",VLOOKUP(BD207,'シフト記号表（従来型・ユニット型共通）'!$C$6:$L$47,10,FALSE))</f>
        <v/>
      </c>
      <c r="BE208" s="159" t="str">
        <f>IF(BE207="","",VLOOKUP(BE207,'シフト記号表（従来型・ユニット型共通）'!$C$6:$L$47,10,FALSE))</f>
        <v/>
      </c>
      <c r="BF208" s="1032">
        <f>IF($BI$3="４週",SUM(AA208:BB208),IF($BI$3="暦月",SUM(AA208:BE208),""))</f>
        <v>0</v>
      </c>
      <c r="BG208" s="1033"/>
      <c r="BH208" s="1034">
        <f>IF($BI$3="４週",BF208/4,IF($BI$3="暦月",(BF208/($BI$8/7)),""))</f>
        <v>0</v>
      </c>
      <c r="BI208" s="1033"/>
      <c r="BJ208" s="1029"/>
      <c r="BK208" s="1030"/>
      <c r="BL208" s="1030"/>
      <c r="BM208" s="1030"/>
      <c r="BN208" s="1031"/>
    </row>
    <row r="209" spans="2:66" ht="20.25" customHeight="1" x14ac:dyDescent="0.15">
      <c r="B209" s="1007">
        <f>B207+1</f>
        <v>97</v>
      </c>
      <c r="C209" s="1009"/>
      <c r="D209" s="1011"/>
      <c r="E209" s="1012"/>
      <c r="F209" s="1013"/>
      <c r="G209" s="1017"/>
      <c r="H209" s="1018"/>
      <c r="I209" s="153"/>
      <c r="J209" s="154"/>
      <c r="K209" s="153"/>
      <c r="L209" s="154"/>
      <c r="M209" s="1021"/>
      <c r="N209" s="1022"/>
      <c r="O209" s="1025"/>
      <c r="P209" s="1026"/>
      <c r="Q209" s="1026"/>
      <c r="R209" s="1018"/>
      <c r="S209" s="986"/>
      <c r="T209" s="987"/>
      <c r="U209" s="987"/>
      <c r="V209" s="987"/>
      <c r="W209" s="988"/>
      <c r="X209" s="173" t="s">
        <v>192</v>
      </c>
      <c r="Z209" s="174"/>
      <c r="AA209" s="166"/>
      <c r="AB209" s="167"/>
      <c r="AC209" s="167"/>
      <c r="AD209" s="167"/>
      <c r="AE209" s="167"/>
      <c r="AF209" s="167"/>
      <c r="AG209" s="168"/>
      <c r="AH209" s="166"/>
      <c r="AI209" s="167"/>
      <c r="AJ209" s="167"/>
      <c r="AK209" s="167"/>
      <c r="AL209" s="167"/>
      <c r="AM209" s="167"/>
      <c r="AN209" s="168"/>
      <c r="AO209" s="166"/>
      <c r="AP209" s="167"/>
      <c r="AQ209" s="167"/>
      <c r="AR209" s="167"/>
      <c r="AS209" s="167"/>
      <c r="AT209" s="167"/>
      <c r="AU209" s="168"/>
      <c r="AV209" s="166"/>
      <c r="AW209" s="167"/>
      <c r="AX209" s="167"/>
      <c r="AY209" s="167"/>
      <c r="AZ209" s="167"/>
      <c r="BA209" s="167"/>
      <c r="BB209" s="168"/>
      <c r="BC209" s="166"/>
      <c r="BD209" s="167"/>
      <c r="BE209" s="169"/>
      <c r="BF209" s="992"/>
      <c r="BG209" s="993"/>
      <c r="BH209" s="994"/>
      <c r="BI209" s="995"/>
      <c r="BJ209" s="996"/>
      <c r="BK209" s="997"/>
      <c r="BL209" s="997"/>
      <c r="BM209" s="997"/>
      <c r="BN209" s="998"/>
    </row>
    <row r="210" spans="2:66" ht="20.25" customHeight="1" x14ac:dyDescent="0.15">
      <c r="B210" s="1035"/>
      <c r="C210" s="1036"/>
      <c r="D210" s="1037"/>
      <c r="E210" s="1012"/>
      <c r="F210" s="1013"/>
      <c r="G210" s="1038"/>
      <c r="H210" s="1039"/>
      <c r="I210" s="175"/>
      <c r="J210" s="176">
        <f>G209</f>
        <v>0</v>
      </c>
      <c r="K210" s="175"/>
      <c r="L210" s="176">
        <f>M209</f>
        <v>0</v>
      </c>
      <c r="M210" s="1040"/>
      <c r="N210" s="1041"/>
      <c r="O210" s="1042"/>
      <c r="P210" s="1043"/>
      <c r="Q210" s="1043"/>
      <c r="R210" s="1039"/>
      <c r="S210" s="986"/>
      <c r="T210" s="987"/>
      <c r="U210" s="987"/>
      <c r="V210" s="987"/>
      <c r="W210" s="988"/>
      <c r="X210" s="170" t="s">
        <v>195</v>
      </c>
      <c r="Y210" s="171"/>
      <c r="Z210" s="172"/>
      <c r="AA210" s="158" t="str">
        <f>IF(AA209="","",VLOOKUP(AA209,'シフト記号表（従来型・ユニット型共通）'!$C$6:$L$47,10,FALSE))</f>
        <v/>
      </c>
      <c r="AB210" s="159" t="str">
        <f>IF(AB209="","",VLOOKUP(AB209,'シフト記号表（従来型・ユニット型共通）'!$C$6:$L$47,10,FALSE))</f>
        <v/>
      </c>
      <c r="AC210" s="159" t="str">
        <f>IF(AC209="","",VLOOKUP(AC209,'シフト記号表（従来型・ユニット型共通）'!$C$6:$L$47,10,FALSE))</f>
        <v/>
      </c>
      <c r="AD210" s="159" t="str">
        <f>IF(AD209="","",VLOOKUP(AD209,'シフト記号表（従来型・ユニット型共通）'!$C$6:$L$47,10,FALSE))</f>
        <v/>
      </c>
      <c r="AE210" s="159" t="str">
        <f>IF(AE209="","",VLOOKUP(AE209,'シフト記号表（従来型・ユニット型共通）'!$C$6:$L$47,10,FALSE))</f>
        <v/>
      </c>
      <c r="AF210" s="159" t="str">
        <f>IF(AF209="","",VLOOKUP(AF209,'シフト記号表（従来型・ユニット型共通）'!$C$6:$L$47,10,FALSE))</f>
        <v/>
      </c>
      <c r="AG210" s="160" t="str">
        <f>IF(AG209="","",VLOOKUP(AG209,'シフト記号表（従来型・ユニット型共通）'!$C$6:$L$47,10,FALSE))</f>
        <v/>
      </c>
      <c r="AH210" s="158" t="str">
        <f>IF(AH209="","",VLOOKUP(AH209,'シフト記号表（従来型・ユニット型共通）'!$C$6:$L$47,10,FALSE))</f>
        <v/>
      </c>
      <c r="AI210" s="159" t="str">
        <f>IF(AI209="","",VLOOKUP(AI209,'シフト記号表（従来型・ユニット型共通）'!$C$6:$L$47,10,FALSE))</f>
        <v/>
      </c>
      <c r="AJ210" s="159" t="str">
        <f>IF(AJ209="","",VLOOKUP(AJ209,'シフト記号表（従来型・ユニット型共通）'!$C$6:$L$47,10,FALSE))</f>
        <v/>
      </c>
      <c r="AK210" s="159" t="str">
        <f>IF(AK209="","",VLOOKUP(AK209,'シフト記号表（従来型・ユニット型共通）'!$C$6:$L$47,10,FALSE))</f>
        <v/>
      </c>
      <c r="AL210" s="159" t="str">
        <f>IF(AL209="","",VLOOKUP(AL209,'シフト記号表（従来型・ユニット型共通）'!$C$6:$L$47,10,FALSE))</f>
        <v/>
      </c>
      <c r="AM210" s="159" t="str">
        <f>IF(AM209="","",VLOOKUP(AM209,'シフト記号表（従来型・ユニット型共通）'!$C$6:$L$47,10,FALSE))</f>
        <v/>
      </c>
      <c r="AN210" s="160" t="str">
        <f>IF(AN209="","",VLOOKUP(AN209,'シフト記号表（従来型・ユニット型共通）'!$C$6:$L$47,10,FALSE))</f>
        <v/>
      </c>
      <c r="AO210" s="158" t="str">
        <f>IF(AO209="","",VLOOKUP(AO209,'シフト記号表（従来型・ユニット型共通）'!$C$6:$L$47,10,FALSE))</f>
        <v/>
      </c>
      <c r="AP210" s="159" t="str">
        <f>IF(AP209="","",VLOOKUP(AP209,'シフト記号表（従来型・ユニット型共通）'!$C$6:$L$47,10,FALSE))</f>
        <v/>
      </c>
      <c r="AQ210" s="159" t="str">
        <f>IF(AQ209="","",VLOOKUP(AQ209,'シフト記号表（従来型・ユニット型共通）'!$C$6:$L$47,10,FALSE))</f>
        <v/>
      </c>
      <c r="AR210" s="159" t="str">
        <f>IF(AR209="","",VLOOKUP(AR209,'シフト記号表（従来型・ユニット型共通）'!$C$6:$L$47,10,FALSE))</f>
        <v/>
      </c>
      <c r="AS210" s="159" t="str">
        <f>IF(AS209="","",VLOOKUP(AS209,'シフト記号表（従来型・ユニット型共通）'!$C$6:$L$47,10,FALSE))</f>
        <v/>
      </c>
      <c r="AT210" s="159" t="str">
        <f>IF(AT209="","",VLOOKUP(AT209,'シフト記号表（従来型・ユニット型共通）'!$C$6:$L$47,10,FALSE))</f>
        <v/>
      </c>
      <c r="AU210" s="160" t="str">
        <f>IF(AU209="","",VLOOKUP(AU209,'シフト記号表（従来型・ユニット型共通）'!$C$6:$L$47,10,FALSE))</f>
        <v/>
      </c>
      <c r="AV210" s="158" t="str">
        <f>IF(AV209="","",VLOOKUP(AV209,'シフト記号表（従来型・ユニット型共通）'!$C$6:$L$47,10,FALSE))</f>
        <v/>
      </c>
      <c r="AW210" s="159" t="str">
        <f>IF(AW209="","",VLOOKUP(AW209,'シフト記号表（従来型・ユニット型共通）'!$C$6:$L$47,10,FALSE))</f>
        <v/>
      </c>
      <c r="AX210" s="159" t="str">
        <f>IF(AX209="","",VLOOKUP(AX209,'シフト記号表（従来型・ユニット型共通）'!$C$6:$L$47,10,FALSE))</f>
        <v/>
      </c>
      <c r="AY210" s="159" t="str">
        <f>IF(AY209="","",VLOOKUP(AY209,'シフト記号表（従来型・ユニット型共通）'!$C$6:$L$47,10,FALSE))</f>
        <v/>
      </c>
      <c r="AZ210" s="159" t="str">
        <f>IF(AZ209="","",VLOOKUP(AZ209,'シフト記号表（従来型・ユニット型共通）'!$C$6:$L$47,10,FALSE))</f>
        <v/>
      </c>
      <c r="BA210" s="159" t="str">
        <f>IF(BA209="","",VLOOKUP(BA209,'シフト記号表（従来型・ユニット型共通）'!$C$6:$L$47,10,FALSE))</f>
        <v/>
      </c>
      <c r="BB210" s="160" t="str">
        <f>IF(BB209="","",VLOOKUP(BB209,'シフト記号表（従来型・ユニット型共通）'!$C$6:$L$47,10,FALSE))</f>
        <v/>
      </c>
      <c r="BC210" s="158" t="str">
        <f>IF(BC209="","",VLOOKUP(BC209,'シフト記号表（従来型・ユニット型共通）'!$C$6:$L$47,10,FALSE))</f>
        <v/>
      </c>
      <c r="BD210" s="159" t="str">
        <f>IF(BD209="","",VLOOKUP(BD209,'シフト記号表（従来型・ユニット型共通）'!$C$6:$L$47,10,FALSE))</f>
        <v/>
      </c>
      <c r="BE210" s="159" t="str">
        <f>IF(BE209="","",VLOOKUP(BE209,'シフト記号表（従来型・ユニット型共通）'!$C$6:$L$47,10,FALSE))</f>
        <v/>
      </c>
      <c r="BF210" s="1032">
        <f>IF($BI$3="４週",SUM(AA210:BB210),IF($BI$3="暦月",SUM(AA210:BE210),""))</f>
        <v>0</v>
      </c>
      <c r="BG210" s="1033"/>
      <c r="BH210" s="1034">
        <f>IF($BI$3="４週",BF210/4,IF($BI$3="暦月",(BF210/($BI$8/7)),""))</f>
        <v>0</v>
      </c>
      <c r="BI210" s="1033"/>
      <c r="BJ210" s="1029"/>
      <c r="BK210" s="1030"/>
      <c r="BL210" s="1030"/>
      <c r="BM210" s="1030"/>
      <c r="BN210" s="1031"/>
    </row>
    <row r="211" spans="2:66" ht="20.25" customHeight="1" x14ac:dyDescent="0.15">
      <c r="B211" s="1007">
        <f>B209+1</f>
        <v>98</v>
      </c>
      <c r="C211" s="1009"/>
      <c r="D211" s="1011"/>
      <c r="E211" s="1012"/>
      <c r="F211" s="1013"/>
      <c r="G211" s="1017"/>
      <c r="H211" s="1018"/>
      <c r="I211" s="153"/>
      <c r="J211" s="154"/>
      <c r="K211" s="153"/>
      <c r="L211" s="154"/>
      <c r="M211" s="1021"/>
      <c r="N211" s="1022"/>
      <c r="O211" s="1025"/>
      <c r="P211" s="1026"/>
      <c r="Q211" s="1026"/>
      <c r="R211" s="1018"/>
      <c r="S211" s="986"/>
      <c r="T211" s="987"/>
      <c r="U211" s="987"/>
      <c r="V211" s="987"/>
      <c r="W211" s="988"/>
      <c r="X211" s="173" t="s">
        <v>192</v>
      </c>
      <c r="Z211" s="174"/>
      <c r="AA211" s="166"/>
      <c r="AB211" s="167"/>
      <c r="AC211" s="167"/>
      <c r="AD211" s="167"/>
      <c r="AE211" s="167"/>
      <c r="AF211" s="167"/>
      <c r="AG211" s="168"/>
      <c r="AH211" s="166"/>
      <c r="AI211" s="167"/>
      <c r="AJ211" s="167"/>
      <c r="AK211" s="167"/>
      <c r="AL211" s="167"/>
      <c r="AM211" s="167"/>
      <c r="AN211" s="168"/>
      <c r="AO211" s="166"/>
      <c r="AP211" s="167"/>
      <c r="AQ211" s="167"/>
      <c r="AR211" s="167"/>
      <c r="AS211" s="167"/>
      <c r="AT211" s="167"/>
      <c r="AU211" s="168"/>
      <c r="AV211" s="166"/>
      <c r="AW211" s="167"/>
      <c r="AX211" s="167"/>
      <c r="AY211" s="167"/>
      <c r="AZ211" s="167"/>
      <c r="BA211" s="167"/>
      <c r="BB211" s="168"/>
      <c r="BC211" s="166"/>
      <c r="BD211" s="167"/>
      <c r="BE211" s="169"/>
      <c r="BF211" s="992"/>
      <c r="BG211" s="993"/>
      <c r="BH211" s="994"/>
      <c r="BI211" s="995"/>
      <c r="BJ211" s="996"/>
      <c r="BK211" s="997"/>
      <c r="BL211" s="997"/>
      <c r="BM211" s="997"/>
      <c r="BN211" s="998"/>
    </row>
    <row r="212" spans="2:66" ht="20.25" customHeight="1" x14ac:dyDescent="0.15">
      <c r="B212" s="1035"/>
      <c r="C212" s="1036"/>
      <c r="D212" s="1037"/>
      <c r="E212" s="1012"/>
      <c r="F212" s="1013"/>
      <c r="G212" s="1038"/>
      <c r="H212" s="1039"/>
      <c r="I212" s="175"/>
      <c r="J212" s="176">
        <f>G211</f>
        <v>0</v>
      </c>
      <c r="K212" s="175"/>
      <c r="L212" s="176">
        <f>M211</f>
        <v>0</v>
      </c>
      <c r="M212" s="1040"/>
      <c r="N212" s="1041"/>
      <c r="O212" s="1042"/>
      <c r="P212" s="1043"/>
      <c r="Q212" s="1043"/>
      <c r="R212" s="1039"/>
      <c r="S212" s="986"/>
      <c r="T212" s="987"/>
      <c r="U212" s="987"/>
      <c r="V212" s="987"/>
      <c r="W212" s="988"/>
      <c r="X212" s="170" t="s">
        <v>195</v>
      </c>
      <c r="Y212" s="171"/>
      <c r="Z212" s="172"/>
      <c r="AA212" s="158" t="str">
        <f>IF(AA211="","",VLOOKUP(AA211,'シフト記号表（従来型・ユニット型共通）'!$C$6:$L$47,10,FALSE))</f>
        <v/>
      </c>
      <c r="AB212" s="159" t="str">
        <f>IF(AB211="","",VLOOKUP(AB211,'シフト記号表（従来型・ユニット型共通）'!$C$6:$L$47,10,FALSE))</f>
        <v/>
      </c>
      <c r="AC212" s="159" t="str">
        <f>IF(AC211="","",VLOOKUP(AC211,'シフト記号表（従来型・ユニット型共通）'!$C$6:$L$47,10,FALSE))</f>
        <v/>
      </c>
      <c r="AD212" s="159" t="str">
        <f>IF(AD211="","",VLOOKUP(AD211,'シフト記号表（従来型・ユニット型共通）'!$C$6:$L$47,10,FALSE))</f>
        <v/>
      </c>
      <c r="AE212" s="159" t="str">
        <f>IF(AE211="","",VLOOKUP(AE211,'シフト記号表（従来型・ユニット型共通）'!$C$6:$L$47,10,FALSE))</f>
        <v/>
      </c>
      <c r="AF212" s="159" t="str">
        <f>IF(AF211="","",VLOOKUP(AF211,'シフト記号表（従来型・ユニット型共通）'!$C$6:$L$47,10,FALSE))</f>
        <v/>
      </c>
      <c r="AG212" s="160" t="str">
        <f>IF(AG211="","",VLOOKUP(AG211,'シフト記号表（従来型・ユニット型共通）'!$C$6:$L$47,10,FALSE))</f>
        <v/>
      </c>
      <c r="AH212" s="158" t="str">
        <f>IF(AH211="","",VLOOKUP(AH211,'シフト記号表（従来型・ユニット型共通）'!$C$6:$L$47,10,FALSE))</f>
        <v/>
      </c>
      <c r="AI212" s="159" t="str">
        <f>IF(AI211="","",VLOOKUP(AI211,'シフト記号表（従来型・ユニット型共通）'!$C$6:$L$47,10,FALSE))</f>
        <v/>
      </c>
      <c r="AJ212" s="159" t="str">
        <f>IF(AJ211="","",VLOOKUP(AJ211,'シフト記号表（従来型・ユニット型共通）'!$C$6:$L$47,10,FALSE))</f>
        <v/>
      </c>
      <c r="AK212" s="159" t="str">
        <f>IF(AK211="","",VLOOKUP(AK211,'シフト記号表（従来型・ユニット型共通）'!$C$6:$L$47,10,FALSE))</f>
        <v/>
      </c>
      <c r="AL212" s="159" t="str">
        <f>IF(AL211="","",VLOOKUP(AL211,'シフト記号表（従来型・ユニット型共通）'!$C$6:$L$47,10,FALSE))</f>
        <v/>
      </c>
      <c r="AM212" s="159" t="str">
        <f>IF(AM211="","",VLOOKUP(AM211,'シフト記号表（従来型・ユニット型共通）'!$C$6:$L$47,10,FALSE))</f>
        <v/>
      </c>
      <c r="AN212" s="160" t="str">
        <f>IF(AN211="","",VLOOKUP(AN211,'シフト記号表（従来型・ユニット型共通）'!$C$6:$L$47,10,FALSE))</f>
        <v/>
      </c>
      <c r="AO212" s="158" t="str">
        <f>IF(AO211="","",VLOOKUP(AO211,'シフト記号表（従来型・ユニット型共通）'!$C$6:$L$47,10,FALSE))</f>
        <v/>
      </c>
      <c r="AP212" s="159" t="str">
        <f>IF(AP211="","",VLOOKUP(AP211,'シフト記号表（従来型・ユニット型共通）'!$C$6:$L$47,10,FALSE))</f>
        <v/>
      </c>
      <c r="AQ212" s="159" t="str">
        <f>IF(AQ211="","",VLOOKUP(AQ211,'シフト記号表（従来型・ユニット型共通）'!$C$6:$L$47,10,FALSE))</f>
        <v/>
      </c>
      <c r="AR212" s="159" t="str">
        <f>IF(AR211="","",VLOOKUP(AR211,'シフト記号表（従来型・ユニット型共通）'!$C$6:$L$47,10,FALSE))</f>
        <v/>
      </c>
      <c r="AS212" s="159" t="str">
        <f>IF(AS211="","",VLOOKUP(AS211,'シフト記号表（従来型・ユニット型共通）'!$C$6:$L$47,10,FALSE))</f>
        <v/>
      </c>
      <c r="AT212" s="159" t="str">
        <f>IF(AT211="","",VLOOKUP(AT211,'シフト記号表（従来型・ユニット型共通）'!$C$6:$L$47,10,FALSE))</f>
        <v/>
      </c>
      <c r="AU212" s="160" t="str">
        <f>IF(AU211="","",VLOOKUP(AU211,'シフト記号表（従来型・ユニット型共通）'!$C$6:$L$47,10,FALSE))</f>
        <v/>
      </c>
      <c r="AV212" s="158" t="str">
        <f>IF(AV211="","",VLOOKUP(AV211,'シフト記号表（従来型・ユニット型共通）'!$C$6:$L$47,10,FALSE))</f>
        <v/>
      </c>
      <c r="AW212" s="159" t="str">
        <f>IF(AW211="","",VLOOKUP(AW211,'シフト記号表（従来型・ユニット型共通）'!$C$6:$L$47,10,FALSE))</f>
        <v/>
      </c>
      <c r="AX212" s="159" t="str">
        <f>IF(AX211="","",VLOOKUP(AX211,'シフト記号表（従来型・ユニット型共通）'!$C$6:$L$47,10,FALSE))</f>
        <v/>
      </c>
      <c r="AY212" s="159" t="str">
        <f>IF(AY211="","",VLOOKUP(AY211,'シフト記号表（従来型・ユニット型共通）'!$C$6:$L$47,10,FALSE))</f>
        <v/>
      </c>
      <c r="AZ212" s="159" t="str">
        <f>IF(AZ211="","",VLOOKUP(AZ211,'シフト記号表（従来型・ユニット型共通）'!$C$6:$L$47,10,FALSE))</f>
        <v/>
      </c>
      <c r="BA212" s="159" t="str">
        <f>IF(BA211="","",VLOOKUP(BA211,'シフト記号表（従来型・ユニット型共通）'!$C$6:$L$47,10,FALSE))</f>
        <v/>
      </c>
      <c r="BB212" s="160" t="str">
        <f>IF(BB211="","",VLOOKUP(BB211,'シフト記号表（従来型・ユニット型共通）'!$C$6:$L$47,10,FALSE))</f>
        <v/>
      </c>
      <c r="BC212" s="158" t="str">
        <f>IF(BC211="","",VLOOKUP(BC211,'シフト記号表（従来型・ユニット型共通）'!$C$6:$L$47,10,FALSE))</f>
        <v/>
      </c>
      <c r="BD212" s="159" t="str">
        <f>IF(BD211="","",VLOOKUP(BD211,'シフト記号表（従来型・ユニット型共通）'!$C$6:$L$47,10,FALSE))</f>
        <v/>
      </c>
      <c r="BE212" s="159" t="str">
        <f>IF(BE211="","",VLOOKUP(BE211,'シフト記号表（従来型・ユニット型共通）'!$C$6:$L$47,10,FALSE))</f>
        <v/>
      </c>
      <c r="BF212" s="1032">
        <f>IF($BI$3="４週",SUM(AA212:BB212),IF($BI$3="暦月",SUM(AA212:BE212),""))</f>
        <v>0</v>
      </c>
      <c r="BG212" s="1033"/>
      <c r="BH212" s="1034">
        <f>IF($BI$3="４週",BF212/4,IF($BI$3="暦月",(BF212/($BI$8/7)),""))</f>
        <v>0</v>
      </c>
      <c r="BI212" s="1033"/>
      <c r="BJ212" s="1029"/>
      <c r="BK212" s="1030"/>
      <c r="BL212" s="1030"/>
      <c r="BM212" s="1030"/>
      <c r="BN212" s="1031"/>
    </row>
    <row r="213" spans="2:66" ht="20.25" customHeight="1" x14ac:dyDescent="0.15">
      <c r="B213" s="1007">
        <f>B211+1</f>
        <v>99</v>
      </c>
      <c r="C213" s="1009"/>
      <c r="D213" s="1011"/>
      <c r="E213" s="1012"/>
      <c r="F213" s="1013"/>
      <c r="G213" s="1017"/>
      <c r="H213" s="1018"/>
      <c r="I213" s="153"/>
      <c r="J213" s="154"/>
      <c r="K213" s="153"/>
      <c r="L213" s="154"/>
      <c r="M213" s="1021"/>
      <c r="N213" s="1022"/>
      <c r="O213" s="1025"/>
      <c r="P213" s="1026"/>
      <c r="Q213" s="1026"/>
      <c r="R213" s="1018"/>
      <c r="S213" s="986"/>
      <c r="T213" s="987"/>
      <c r="U213" s="987"/>
      <c r="V213" s="987"/>
      <c r="W213" s="988"/>
      <c r="X213" s="173" t="s">
        <v>192</v>
      </c>
      <c r="Z213" s="174"/>
      <c r="AA213" s="166"/>
      <c r="AB213" s="167"/>
      <c r="AC213" s="167"/>
      <c r="AD213" s="167"/>
      <c r="AE213" s="167"/>
      <c r="AF213" s="167"/>
      <c r="AG213" s="168"/>
      <c r="AH213" s="166"/>
      <c r="AI213" s="167"/>
      <c r="AJ213" s="167"/>
      <c r="AK213" s="167"/>
      <c r="AL213" s="167"/>
      <c r="AM213" s="167"/>
      <c r="AN213" s="168"/>
      <c r="AO213" s="166"/>
      <c r="AP213" s="167"/>
      <c r="AQ213" s="167"/>
      <c r="AR213" s="167"/>
      <c r="AS213" s="167"/>
      <c r="AT213" s="167"/>
      <c r="AU213" s="168"/>
      <c r="AV213" s="166"/>
      <c r="AW213" s="167"/>
      <c r="AX213" s="167"/>
      <c r="AY213" s="167"/>
      <c r="AZ213" s="167"/>
      <c r="BA213" s="167"/>
      <c r="BB213" s="168"/>
      <c r="BC213" s="166"/>
      <c r="BD213" s="167"/>
      <c r="BE213" s="169"/>
      <c r="BF213" s="992"/>
      <c r="BG213" s="993"/>
      <c r="BH213" s="994"/>
      <c r="BI213" s="995"/>
      <c r="BJ213" s="996"/>
      <c r="BK213" s="997"/>
      <c r="BL213" s="997"/>
      <c r="BM213" s="997"/>
      <c r="BN213" s="998"/>
    </row>
    <row r="214" spans="2:66" ht="20.25" customHeight="1" x14ac:dyDescent="0.15">
      <c r="B214" s="1035"/>
      <c r="C214" s="1036"/>
      <c r="D214" s="1037"/>
      <c r="E214" s="1012"/>
      <c r="F214" s="1013"/>
      <c r="G214" s="1038"/>
      <c r="H214" s="1039"/>
      <c r="I214" s="175"/>
      <c r="J214" s="176">
        <f>G213</f>
        <v>0</v>
      </c>
      <c r="K214" s="175"/>
      <c r="L214" s="176">
        <f>M213</f>
        <v>0</v>
      </c>
      <c r="M214" s="1040"/>
      <c r="N214" s="1041"/>
      <c r="O214" s="1042"/>
      <c r="P214" s="1043"/>
      <c r="Q214" s="1043"/>
      <c r="R214" s="1039"/>
      <c r="S214" s="986"/>
      <c r="T214" s="987"/>
      <c r="U214" s="987"/>
      <c r="V214" s="987"/>
      <c r="W214" s="988"/>
      <c r="X214" s="170" t="s">
        <v>195</v>
      </c>
      <c r="Y214" s="171"/>
      <c r="Z214" s="172"/>
      <c r="AA214" s="158" t="str">
        <f>IF(AA213="","",VLOOKUP(AA213,'シフト記号表（従来型・ユニット型共通）'!$C$6:$L$47,10,FALSE))</f>
        <v/>
      </c>
      <c r="AB214" s="159" t="str">
        <f>IF(AB213="","",VLOOKUP(AB213,'シフト記号表（従来型・ユニット型共通）'!$C$6:$L$47,10,FALSE))</f>
        <v/>
      </c>
      <c r="AC214" s="159" t="str">
        <f>IF(AC213="","",VLOOKUP(AC213,'シフト記号表（従来型・ユニット型共通）'!$C$6:$L$47,10,FALSE))</f>
        <v/>
      </c>
      <c r="AD214" s="159" t="str">
        <f>IF(AD213="","",VLOOKUP(AD213,'シフト記号表（従来型・ユニット型共通）'!$C$6:$L$47,10,FALSE))</f>
        <v/>
      </c>
      <c r="AE214" s="159" t="str">
        <f>IF(AE213="","",VLOOKUP(AE213,'シフト記号表（従来型・ユニット型共通）'!$C$6:$L$47,10,FALSE))</f>
        <v/>
      </c>
      <c r="AF214" s="159" t="str">
        <f>IF(AF213="","",VLOOKUP(AF213,'シフト記号表（従来型・ユニット型共通）'!$C$6:$L$47,10,FALSE))</f>
        <v/>
      </c>
      <c r="AG214" s="160" t="str">
        <f>IF(AG213="","",VLOOKUP(AG213,'シフト記号表（従来型・ユニット型共通）'!$C$6:$L$47,10,FALSE))</f>
        <v/>
      </c>
      <c r="AH214" s="158" t="str">
        <f>IF(AH213="","",VLOOKUP(AH213,'シフト記号表（従来型・ユニット型共通）'!$C$6:$L$47,10,FALSE))</f>
        <v/>
      </c>
      <c r="AI214" s="159" t="str">
        <f>IF(AI213="","",VLOOKUP(AI213,'シフト記号表（従来型・ユニット型共通）'!$C$6:$L$47,10,FALSE))</f>
        <v/>
      </c>
      <c r="AJ214" s="159" t="str">
        <f>IF(AJ213="","",VLOOKUP(AJ213,'シフト記号表（従来型・ユニット型共通）'!$C$6:$L$47,10,FALSE))</f>
        <v/>
      </c>
      <c r="AK214" s="159" t="str">
        <f>IF(AK213="","",VLOOKUP(AK213,'シフト記号表（従来型・ユニット型共通）'!$C$6:$L$47,10,FALSE))</f>
        <v/>
      </c>
      <c r="AL214" s="159" t="str">
        <f>IF(AL213="","",VLOOKUP(AL213,'シフト記号表（従来型・ユニット型共通）'!$C$6:$L$47,10,FALSE))</f>
        <v/>
      </c>
      <c r="AM214" s="159" t="str">
        <f>IF(AM213="","",VLOOKUP(AM213,'シフト記号表（従来型・ユニット型共通）'!$C$6:$L$47,10,FALSE))</f>
        <v/>
      </c>
      <c r="AN214" s="160" t="str">
        <f>IF(AN213="","",VLOOKUP(AN213,'シフト記号表（従来型・ユニット型共通）'!$C$6:$L$47,10,FALSE))</f>
        <v/>
      </c>
      <c r="AO214" s="158" t="str">
        <f>IF(AO213="","",VLOOKUP(AO213,'シフト記号表（従来型・ユニット型共通）'!$C$6:$L$47,10,FALSE))</f>
        <v/>
      </c>
      <c r="AP214" s="159" t="str">
        <f>IF(AP213="","",VLOOKUP(AP213,'シフト記号表（従来型・ユニット型共通）'!$C$6:$L$47,10,FALSE))</f>
        <v/>
      </c>
      <c r="AQ214" s="159" t="str">
        <f>IF(AQ213="","",VLOOKUP(AQ213,'シフト記号表（従来型・ユニット型共通）'!$C$6:$L$47,10,FALSE))</f>
        <v/>
      </c>
      <c r="AR214" s="159" t="str">
        <f>IF(AR213="","",VLOOKUP(AR213,'シフト記号表（従来型・ユニット型共通）'!$C$6:$L$47,10,FALSE))</f>
        <v/>
      </c>
      <c r="AS214" s="159" t="str">
        <f>IF(AS213="","",VLOOKUP(AS213,'シフト記号表（従来型・ユニット型共通）'!$C$6:$L$47,10,FALSE))</f>
        <v/>
      </c>
      <c r="AT214" s="159" t="str">
        <f>IF(AT213="","",VLOOKUP(AT213,'シフト記号表（従来型・ユニット型共通）'!$C$6:$L$47,10,FALSE))</f>
        <v/>
      </c>
      <c r="AU214" s="160" t="str">
        <f>IF(AU213="","",VLOOKUP(AU213,'シフト記号表（従来型・ユニット型共通）'!$C$6:$L$47,10,FALSE))</f>
        <v/>
      </c>
      <c r="AV214" s="158" t="str">
        <f>IF(AV213="","",VLOOKUP(AV213,'シフト記号表（従来型・ユニット型共通）'!$C$6:$L$47,10,FALSE))</f>
        <v/>
      </c>
      <c r="AW214" s="159" t="str">
        <f>IF(AW213="","",VLOOKUP(AW213,'シフト記号表（従来型・ユニット型共通）'!$C$6:$L$47,10,FALSE))</f>
        <v/>
      </c>
      <c r="AX214" s="159" t="str">
        <f>IF(AX213="","",VLOOKUP(AX213,'シフト記号表（従来型・ユニット型共通）'!$C$6:$L$47,10,FALSE))</f>
        <v/>
      </c>
      <c r="AY214" s="159" t="str">
        <f>IF(AY213="","",VLOOKUP(AY213,'シフト記号表（従来型・ユニット型共通）'!$C$6:$L$47,10,FALSE))</f>
        <v/>
      </c>
      <c r="AZ214" s="159" t="str">
        <f>IF(AZ213="","",VLOOKUP(AZ213,'シフト記号表（従来型・ユニット型共通）'!$C$6:$L$47,10,FALSE))</f>
        <v/>
      </c>
      <c r="BA214" s="159" t="str">
        <f>IF(BA213="","",VLOOKUP(BA213,'シフト記号表（従来型・ユニット型共通）'!$C$6:$L$47,10,FALSE))</f>
        <v/>
      </c>
      <c r="BB214" s="160" t="str">
        <f>IF(BB213="","",VLOOKUP(BB213,'シフト記号表（従来型・ユニット型共通）'!$C$6:$L$47,10,FALSE))</f>
        <v/>
      </c>
      <c r="BC214" s="158" t="str">
        <f>IF(BC213="","",VLOOKUP(BC213,'シフト記号表（従来型・ユニット型共通）'!$C$6:$L$47,10,FALSE))</f>
        <v/>
      </c>
      <c r="BD214" s="159" t="str">
        <f>IF(BD213="","",VLOOKUP(BD213,'シフト記号表（従来型・ユニット型共通）'!$C$6:$L$47,10,FALSE))</f>
        <v/>
      </c>
      <c r="BE214" s="159" t="str">
        <f>IF(BE213="","",VLOOKUP(BE213,'シフト記号表（従来型・ユニット型共通）'!$C$6:$L$47,10,FALSE))</f>
        <v/>
      </c>
      <c r="BF214" s="1032">
        <f>IF($BI$3="４週",SUM(AA214:BB214),IF($BI$3="暦月",SUM(AA214:BE214),""))</f>
        <v>0</v>
      </c>
      <c r="BG214" s="1033"/>
      <c r="BH214" s="1034">
        <f>IF($BI$3="４週",BF214/4,IF($BI$3="暦月",(BF214/($BI$8/7)),""))</f>
        <v>0</v>
      </c>
      <c r="BI214" s="1033"/>
      <c r="BJ214" s="1029"/>
      <c r="BK214" s="1030"/>
      <c r="BL214" s="1030"/>
      <c r="BM214" s="1030"/>
      <c r="BN214" s="1031"/>
    </row>
    <row r="215" spans="2:66" ht="20.25" customHeight="1" x14ac:dyDescent="0.15">
      <c r="B215" s="1007">
        <f>B213+1</f>
        <v>100</v>
      </c>
      <c r="C215" s="1009"/>
      <c r="D215" s="1011"/>
      <c r="E215" s="1012"/>
      <c r="F215" s="1013"/>
      <c r="G215" s="1017"/>
      <c r="H215" s="1018"/>
      <c r="I215" s="161"/>
      <c r="J215" s="162"/>
      <c r="K215" s="161"/>
      <c r="L215" s="162"/>
      <c r="M215" s="1021"/>
      <c r="N215" s="1022"/>
      <c r="O215" s="1025"/>
      <c r="P215" s="1026"/>
      <c r="Q215" s="1026"/>
      <c r="R215" s="1018"/>
      <c r="S215" s="986"/>
      <c r="T215" s="987"/>
      <c r="U215" s="987"/>
      <c r="V215" s="987"/>
      <c r="W215" s="988"/>
      <c r="X215" s="163" t="s">
        <v>192</v>
      </c>
      <c r="Y215" s="164"/>
      <c r="Z215" s="165"/>
      <c r="AA215" s="166"/>
      <c r="AB215" s="167"/>
      <c r="AC215" s="167"/>
      <c r="AD215" s="167"/>
      <c r="AE215" s="167"/>
      <c r="AF215" s="167"/>
      <c r="AG215" s="168"/>
      <c r="AH215" s="166"/>
      <c r="AI215" s="167"/>
      <c r="AJ215" s="167"/>
      <c r="AK215" s="167"/>
      <c r="AL215" s="167"/>
      <c r="AM215" s="167"/>
      <c r="AN215" s="168"/>
      <c r="AO215" s="166"/>
      <c r="AP215" s="167"/>
      <c r="AQ215" s="167"/>
      <c r="AR215" s="167"/>
      <c r="AS215" s="167"/>
      <c r="AT215" s="167"/>
      <c r="AU215" s="168"/>
      <c r="AV215" s="166"/>
      <c r="AW215" s="167"/>
      <c r="AX215" s="167"/>
      <c r="AY215" s="167"/>
      <c r="AZ215" s="167"/>
      <c r="BA215" s="167"/>
      <c r="BB215" s="168"/>
      <c r="BC215" s="166"/>
      <c r="BD215" s="167"/>
      <c r="BE215" s="169"/>
      <c r="BF215" s="992"/>
      <c r="BG215" s="993"/>
      <c r="BH215" s="994"/>
      <c r="BI215" s="995"/>
      <c r="BJ215" s="996"/>
      <c r="BK215" s="997"/>
      <c r="BL215" s="997"/>
      <c r="BM215" s="997"/>
      <c r="BN215" s="998"/>
    </row>
    <row r="216" spans="2:66" ht="20.25" customHeight="1" thickBot="1" x14ac:dyDescent="0.2">
      <c r="B216" s="1008"/>
      <c r="C216" s="1010"/>
      <c r="D216" s="1014"/>
      <c r="E216" s="1015"/>
      <c r="F216" s="1016"/>
      <c r="G216" s="1019"/>
      <c r="H216" s="1020"/>
      <c r="I216" s="180"/>
      <c r="J216" s="181">
        <f>G215</f>
        <v>0</v>
      </c>
      <c r="K216" s="180"/>
      <c r="L216" s="181">
        <f>M215</f>
        <v>0</v>
      </c>
      <c r="M216" s="1023"/>
      <c r="N216" s="1024"/>
      <c r="O216" s="1027"/>
      <c r="P216" s="1028"/>
      <c r="Q216" s="1028"/>
      <c r="R216" s="1020"/>
      <c r="S216" s="989"/>
      <c r="T216" s="990"/>
      <c r="U216" s="990"/>
      <c r="V216" s="990"/>
      <c r="W216" s="991"/>
      <c r="X216" s="182" t="s">
        <v>195</v>
      </c>
      <c r="Y216" s="183"/>
      <c r="Z216" s="184"/>
      <c r="AA216" s="185" t="str">
        <f>IF(AA215="","",VLOOKUP(AA215,'シフト記号表（従来型・ユニット型共通）'!$C$6:$L$47,10,FALSE))</f>
        <v/>
      </c>
      <c r="AB216" s="186" t="str">
        <f>IF(AB215="","",VLOOKUP(AB215,'シフト記号表（従来型・ユニット型共通）'!$C$6:$L$47,10,FALSE))</f>
        <v/>
      </c>
      <c r="AC216" s="186" t="str">
        <f>IF(AC215="","",VLOOKUP(AC215,'シフト記号表（従来型・ユニット型共通）'!$C$6:$L$47,10,FALSE))</f>
        <v/>
      </c>
      <c r="AD216" s="186" t="str">
        <f>IF(AD215="","",VLOOKUP(AD215,'シフト記号表（従来型・ユニット型共通）'!$C$6:$L$47,10,FALSE))</f>
        <v/>
      </c>
      <c r="AE216" s="186" t="str">
        <f>IF(AE215="","",VLOOKUP(AE215,'シフト記号表（従来型・ユニット型共通）'!$C$6:$L$47,10,FALSE))</f>
        <v/>
      </c>
      <c r="AF216" s="186" t="str">
        <f>IF(AF215="","",VLOOKUP(AF215,'シフト記号表（従来型・ユニット型共通）'!$C$6:$L$47,10,FALSE))</f>
        <v/>
      </c>
      <c r="AG216" s="187" t="str">
        <f>IF(AG215="","",VLOOKUP(AG215,'シフト記号表（従来型・ユニット型共通）'!$C$6:$L$47,10,FALSE))</f>
        <v/>
      </c>
      <c r="AH216" s="185" t="str">
        <f>IF(AH215="","",VLOOKUP(AH215,'シフト記号表（従来型・ユニット型共通）'!$C$6:$L$47,10,FALSE))</f>
        <v/>
      </c>
      <c r="AI216" s="186" t="str">
        <f>IF(AI215="","",VLOOKUP(AI215,'シフト記号表（従来型・ユニット型共通）'!$C$6:$L$47,10,FALSE))</f>
        <v/>
      </c>
      <c r="AJ216" s="186" t="str">
        <f>IF(AJ215="","",VLOOKUP(AJ215,'シフト記号表（従来型・ユニット型共通）'!$C$6:$L$47,10,FALSE))</f>
        <v/>
      </c>
      <c r="AK216" s="186" t="str">
        <f>IF(AK215="","",VLOOKUP(AK215,'シフト記号表（従来型・ユニット型共通）'!$C$6:$L$47,10,FALSE))</f>
        <v/>
      </c>
      <c r="AL216" s="186" t="str">
        <f>IF(AL215="","",VLOOKUP(AL215,'シフト記号表（従来型・ユニット型共通）'!$C$6:$L$47,10,FALSE))</f>
        <v/>
      </c>
      <c r="AM216" s="186" t="str">
        <f>IF(AM215="","",VLOOKUP(AM215,'シフト記号表（従来型・ユニット型共通）'!$C$6:$L$47,10,FALSE))</f>
        <v/>
      </c>
      <c r="AN216" s="187" t="str">
        <f>IF(AN215="","",VLOOKUP(AN215,'シフト記号表（従来型・ユニット型共通）'!$C$6:$L$47,10,FALSE))</f>
        <v/>
      </c>
      <c r="AO216" s="185" t="str">
        <f>IF(AO215="","",VLOOKUP(AO215,'シフト記号表（従来型・ユニット型共通）'!$C$6:$L$47,10,FALSE))</f>
        <v/>
      </c>
      <c r="AP216" s="186" t="str">
        <f>IF(AP215="","",VLOOKUP(AP215,'シフト記号表（従来型・ユニット型共通）'!$C$6:$L$47,10,FALSE))</f>
        <v/>
      </c>
      <c r="AQ216" s="186" t="str">
        <f>IF(AQ215="","",VLOOKUP(AQ215,'シフト記号表（従来型・ユニット型共通）'!$C$6:$L$47,10,FALSE))</f>
        <v/>
      </c>
      <c r="AR216" s="186" t="str">
        <f>IF(AR215="","",VLOOKUP(AR215,'シフト記号表（従来型・ユニット型共通）'!$C$6:$L$47,10,FALSE))</f>
        <v/>
      </c>
      <c r="AS216" s="186" t="str">
        <f>IF(AS215="","",VLOOKUP(AS215,'シフト記号表（従来型・ユニット型共通）'!$C$6:$L$47,10,FALSE))</f>
        <v/>
      </c>
      <c r="AT216" s="186" t="str">
        <f>IF(AT215="","",VLOOKUP(AT215,'シフト記号表（従来型・ユニット型共通）'!$C$6:$L$47,10,FALSE))</f>
        <v/>
      </c>
      <c r="AU216" s="187" t="str">
        <f>IF(AU215="","",VLOOKUP(AU215,'シフト記号表（従来型・ユニット型共通）'!$C$6:$L$47,10,FALSE))</f>
        <v/>
      </c>
      <c r="AV216" s="185" t="str">
        <f>IF(AV215="","",VLOOKUP(AV215,'シフト記号表（従来型・ユニット型共通）'!$C$6:$L$47,10,FALSE))</f>
        <v/>
      </c>
      <c r="AW216" s="186" t="str">
        <f>IF(AW215="","",VLOOKUP(AW215,'シフト記号表（従来型・ユニット型共通）'!$C$6:$L$47,10,FALSE))</f>
        <v/>
      </c>
      <c r="AX216" s="186" t="str">
        <f>IF(AX215="","",VLOOKUP(AX215,'シフト記号表（従来型・ユニット型共通）'!$C$6:$L$47,10,FALSE))</f>
        <v/>
      </c>
      <c r="AY216" s="186" t="str">
        <f>IF(AY215="","",VLOOKUP(AY215,'シフト記号表（従来型・ユニット型共通）'!$C$6:$L$47,10,FALSE))</f>
        <v/>
      </c>
      <c r="AZ216" s="186" t="str">
        <f>IF(AZ215="","",VLOOKUP(AZ215,'シフト記号表（従来型・ユニット型共通）'!$C$6:$L$47,10,FALSE))</f>
        <v/>
      </c>
      <c r="BA216" s="186" t="str">
        <f>IF(BA215="","",VLOOKUP(BA215,'シフト記号表（従来型・ユニット型共通）'!$C$6:$L$47,10,FALSE))</f>
        <v/>
      </c>
      <c r="BB216" s="187" t="str">
        <f>IF(BB215="","",VLOOKUP(BB215,'シフト記号表（従来型・ユニット型共通）'!$C$6:$L$47,10,FALSE))</f>
        <v/>
      </c>
      <c r="BC216" s="185" t="str">
        <f>IF(BC215="","",VLOOKUP(BC215,'シフト記号表（従来型・ユニット型共通）'!$C$6:$L$47,10,FALSE))</f>
        <v/>
      </c>
      <c r="BD216" s="186" t="str">
        <f>IF(BD215="","",VLOOKUP(BD215,'シフト記号表（従来型・ユニット型共通）'!$C$6:$L$47,10,FALSE))</f>
        <v/>
      </c>
      <c r="BE216" s="186" t="str">
        <f>IF(BE215="","",VLOOKUP(BE215,'シフト記号表（従来型・ユニット型共通）'!$C$6:$L$47,10,FALSE))</f>
        <v/>
      </c>
      <c r="BF216" s="1002">
        <f>IF($BI$3="４週",SUM(AA216:BB216),IF($BI$3="暦月",SUM(AA216:BE216),""))</f>
        <v>0</v>
      </c>
      <c r="BG216" s="1003"/>
      <c r="BH216" s="1004">
        <f>IF($BI$3="４週",BF216/4,IF($BI$3="暦月",(BF216/($BI$8/7)),""))</f>
        <v>0</v>
      </c>
      <c r="BI216" s="1003"/>
      <c r="BJ216" s="999"/>
      <c r="BK216" s="1000"/>
      <c r="BL216" s="1000"/>
      <c r="BM216" s="1000"/>
      <c r="BN216" s="1001"/>
    </row>
    <row r="217" spans="2:66" ht="20.25" customHeight="1" x14ac:dyDescent="0.15">
      <c r="B217" s="189"/>
      <c r="C217" s="189"/>
      <c r="D217" s="189"/>
      <c r="E217" s="189"/>
      <c r="F217" s="189"/>
      <c r="G217" s="190"/>
      <c r="H217" s="190"/>
      <c r="I217" s="190"/>
      <c r="J217" s="190"/>
      <c r="K217" s="190"/>
      <c r="L217" s="190"/>
      <c r="M217" s="191"/>
      <c r="N217" s="191"/>
      <c r="O217" s="190"/>
      <c r="P217" s="190"/>
      <c r="Q217" s="190"/>
      <c r="R217" s="190"/>
      <c r="S217" s="192"/>
      <c r="T217" s="192"/>
      <c r="U217" s="192"/>
      <c r="V217" s="193"/>
      <c r="W217" s="193"/>
      <c r="X217" s="193"/>
      <c r="Y217" s="194"/>
      <c r="Z217" s="195"/>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7"/>
      <c r="BI217" s="197"/>
      <c r="BJ217" s="192"/>
      <c r="BK217" s="192"/>
      <c r="BL217" s="192"/>
      <c r="BM217" s="192"/>
      <c r="BN217" s="192"/>
    </row>
    <row r="218" spans="2:66" ht="20.25" customHeight="1" x14ac:dyDescent="0.15">
      <c r="B218" s="189"/>
      <c r="C218" s="189"/>
      <c r="D218" s="189"/>
      <c r="E218" s="189"/>
      <c r="F218" s="189"/>
      <c r="G218" s="190"/>
      <c r="H218" s="190"/>
      <c r="I218" s="190"/>
      <c r="J218" s="190"/>
      <c r="K218" s="190"/>
      <c r="L218" s="190"/>
      <c r="M218" s="198"/>
      <c r="N218" s="116" t="s">
        <v>254</v>
      </c>
      <c r="O218" s="116"/>
      <c r="P218" s="116"/>
      <c r="Q218" s="116"/>
      <c r="R218" s="116"/>
      <c r="S218" s="116"/>
      <c r="T218" s="116"/>
      <c r="U218" s="116"/>
      <c r="V218" s="116"/>
      <c r="W218" s="116"/>
      <c r="X218" s="121"/>
      <c r="Y218" s="116"/>
      <c r="Z218" s="116"/>
      <c r="AA218" s="116"/>
      <c r="AB218" s="116"/>
      <c r="AC218" s="116"/>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200"/>
      <c r="BI218" s="197"/>
      <c r="BJ218" s="192"/>
      <c r="BK218" s="192"/>
      <c r="BL218" s="192"/>
      <c r="BM218" s="192"/>
      <c r="BN218" s="192"/>
    </row>
    <row r="219" spans="2:66" ht="20.25" customHeight="1" x14ac:dyDescent="0.15">
      <c r="B219" s="189"/>
      <c r="C219" s="189"/>
      <c r="D219" s="189"/>
      <c r="E219" s="189"/>
      <c r="F219" s="189"/>
      <c r="G219" s="190"/>
      <c r="H219" s="190"/>
      <c r="I219" s="190"/>
      <c r="J219" s="190"/>
      <c r="K219" s="190"/>
      <c r="L219" s="190"/>
      <c r="M219" s="198"/>
      <c r="N219" s="116"/>
      <c r="O219" s="116" t="s">
        <v>255</v>
      </c>
      <c r="P219" s="116"/>
      <c r="Q219" s="116"/>
      <c r="R219" s="116"/>
      <c r="S219" s="116"/>
      <c r="T219" s="116"/>
      <c r="U219" s="116"/>
      <c r="V219" s="116"/>
      <c r="W219" s="116"/>
      <c r="X219" s="121"/>
      <c r="Y219" s="116"/>
      <c r="Z219" s="116"/>
      <c r="AA219" s="116"/>
      <c r="AB219" s="116"/>
      <c r="AC219" s="116"/>
      <c r="AD219" s="199"/>
      <c r="AE219" s="116" t="s">
        <v>256</v>
      </c>
      <c r="AF219" s="116"/>
      <c r="AG219" s="116"/>
      <c r="AH219" s="116"/>
      <c r="AI219" s="116"/>
      <c r="AJ219" s="116"/>
      <c r="AK219" s="116"/>
      <c r="AL219" s="116"/>
      <c r="AM219" s="116"/>
      <c r="AN219" s="121"/>
      <c r="AO219" s="116"/>
      <c r="AP219" s="116"/>
      <c r="AQ219" s="116"/>
      <c r="AR219" s="116"/>
      <c r="AS219" s="199"/>
      <c r="AT219" s="199"/>
      <c r="AU219" s="116" t="s">
        <v>257</v>
      </c>
      <c r="AV219" s="199"/>
      <c r="AW219" s="199"/>
      <c r="AX219" s="199"/>
      <c r="AY219" s="199"/>
      <c r="AZ219" s="199"/>
      <c r="BA219" s="199"/>
      <c r="BB219" s="199"/>
      <c r="BC219" s="199"/>
      <c r="BD219" s="199"/>
      <c r="BE219" s="199"/>
      <c r="BF219" s="199"/>
      <c r="BG219" s="199"/>
      <c r="BH219" s="200"/>
      <c r="BI219" s="197"/>
      <c r="BJ219" s="1005"/>
      <c r="BK219" s="1005"/>
      <c r="BL219" s="1005"/>
      <c r="BM219" s="1005"/>
      <c r="BN219" s="192"/>
    </row>
    <row r="220" spans="2:66" ht="20.25" customHeight="1" x14ac:dyDescent="0.15">
      <c r="B220" s="189"/>
      <c r="C220" s="189"/>
      <c r="D220" s="189"/>
      <c r="E220" s="189"/>
      <c r="F220" s="189"/>
      <c r="G220" s="190"/>
      <c r="H220" s="190"/>
      <c r="I220" s="190"/>
      <c r="J220" s="190"/>
      <c r="K220" s="190"/>
      <c r="L220" s="190"/>
      <c r="M220" s="198"/>
      <c r="N220" s="116"/>
      <c r="O220" s="961" t="s">
        <v>258</v>
      </c>
      <c r="P220" s="961"/>
      <c r="Q220" s="961" t="s">
        <v>259</v>
      </c>
      <c r="R220" s="961"/>
      <c r="S220" s="961"/>
      <c r="T220" s="961"/>
      <c r="U220" s="116"/>
      <c r="V220" s="983" t="s">
        <v>260</v>
      </c>
      <c r="W220" s="983"/>
      <c r="X220" s="983"/>
      <c r="Y220" s="983"/>
      <c r="Z220" s="116"/>
      <c r="AA220" s="201" t="s">
        <v>261</v>
      </c>
      <c r="AB220" s="201"/>
      <c r="AC220" s="116"/>
      <c r="AD220" s="199"/>
      <c r="AE220" s="961" t="s">
        <v>258</v>
      </c>
      <c r="AF220" s="961"/>
      <c r="AG220" s="961" t="s">
        <v>259</v>
      </c>
      <c r="AH220" s="961"/>
      <c r="AI220" s="961"/>
      <c r="AJ220" s="961"/>
      <c r="AK220" s="116"/>
      <c r="AL220" s="983" t="s">
        <v>260</v>
      </c>
      <c r="AM220" s="983"/>
      <c r="AN220" s="983"/>
      <c r="AO220" s="983"/>
      <c r="AP220" s="116"/>
      <c r="AQ220" s="201" t="s">
        <v>261</v>
      </c>
      <c r="AR220" s="201"/>
      <c r="AS220" s="199"/>
      <c r="AT220" s="199"/>
      <c r="AU220" s="199"/>
      <c r="AV220" s="199"/>
      <c r="AW220" s="199"/>
      <c r="AX220" s="199"/>
      <c r="AY220" s="199"/>
      <c r="AZ220" s="199"/>
      <c r="BA220" s="199"/>
      <c r="BB220" s="199"/>
      <c r="BC220" s="199"/>
      <c r="BD220" s="199"/>
      <c r="BE220" s="199"/>
      <c r="BF220" s="199"/>
      <c r="BG220" s="199"/>
      <c r="BH220" s="200"/>
      <c r="BI220" s="197"/>
      <c r="BJ220" s="984"/>
      <c r="BK220" s="984"/>
      <c r="BL220" s="984"/>
      <c r="BM220" s="984"/>
      <c r="BN220" s="192"/>
    </row>
    <row r="221" spans="2:66" ht="20.25" customHeight="1" x14ac:dyDescent="0.15">
      <c r="B221" s="189"/>
      <c r="C221" s="189"/>
      <c r="D221" s="189"/>
      <c r="E221" s="189"/>
      <c r="F221" s="189"/>
      <c r="G221" s="190"/>
      <c r="H221" s="190"/>
      <c r="I221" s="190"/>
      <c r="J221" s="190"/>
      <c r="K221" s="190"/>
      <c r="L221" s="190"/>
      <c r="M221" s="198"/>
      <c r="N221" s="116"/>
      <c r="O221" s="962"/>
      <c r="P221" s="962"/>
      <c r="Q221" s="962" t="s">
        <v>262</v>
      </c>
      <c r="R221" s="962"/>
      <c r="S221" s="962" t="s">
        <v>263</v>
      </c>
      <c r="T221" s="962"/>
      <c r="U221" s="116"/>
      <c r="V221" s="962" t="s">
        <v>262</v>
      </c>
      <c r="W221" s="962"/>
      <c r="X221" s="962" t="s">
        <v>263</v>
      </c>
      <c r="Y221" s="962"/>
      <c r="Z221" s="116"/>
      <c r="AA221" s="201" t="s">
        <v>264</v>
      </c>
      <c r="AB221" s="201"/>
      <c r="AC221" s="116"/>
      <c r="AD221" s="199"/>
      <c r="AE221" s="962"/>
      <c r="AF221" s="962"/>
      <c r="AG221" s="962" t="s">
        <v>262</v>
      </c>
      <c r="AH221" s="962"/>
      <c r="AI221" s="962" t="s">
        <v>263</v>
      </c>
      <c r="AJ221" s="962"/>
      <c r="AK221" s="116"/>
      <c r="AL221" s="962" t="s">
        <v>262</v>
      </c>
      <c r="AM221" s="962"/>
      <c r="AN221" s="962" t="s">
        <v>263</v>
      </c>
      <c r="AO221" s="962"/>
      <c r="AP221" s="116"/>
      <c r="AQ221" s="201" t="s">
        <v>264</v>
      </c>
      <c r="AR221" s="201"/>
      <c r="AS221" s="199"/>
      <c r="AT221" s="199"/>
      <c r="AU221" s="201" t="s">
        <v>216</v>
      </c>
      <c r="AV221" s="201"/>
      <c r="AW221" s="201"/>
      <c r="AX221" s="201"/>
      <c r="AY221" s="116"/>
      <c r="AZ221" s="201" t="s">
        <v>223</v>
      </c>
      <c r="BA221" s="201"/>
      <c r="BB221" s="201"/>
      <c r="BC221" s="201"/>
      <c r="BD221" s="116"/>
      <c r="BE221" s="962" t="s">
        <v>265</v>
      </c>
      <c r="BF221" s="962"/>
      <c r="BG221" s="962"/>
      <c r="BH221" s="962"/>
      <c r="BI221" s="197"/>
      <c r="BJ221" s="985"/>
      <c r="BK221" s="985"/>
      <c r="BL221" s="985"/>
      <c r="BM221" s="985"/>
      <c r="BN221" s="192"/>
    </row>
    <row r="222" spans="2:66" ht="20.25" customHeight="1" x14ac:dyDescent="0.15">
      <c r="B222" s="189"/>
      <c r="C222" s="189"/>
      <c r="D222" s="189"/>
      <c r="E222" s="189"/>
      <c r="F222" s="189"/>
      <c r="G222" s="190"/>
      <c r="H222" s="190"/>
      <c r="I222" s="190"/>
      <c r="J222" s="190"/>
      <c r="K222" s="190"/>
      <c r="L222" s="190"/>
      <c r="M222" s="198"/>
      <c r="N222" s="116"/>
      <c r="O222" s="963" t="s">
        <v>266</v>
      </c>
      <c r="P222" s="963"/>
      <c r="Q222" s="975">
        <f>SUMIFS($BF$17:$BF$216,$J$17:$J$216,"看護職員",$L$17:$L$216,"A")</f>
        <v>0</v>
      </c>
      <c r="R222" s="975"/>
      <c r="S222" s="976">
        <f>SUMIFS($BH$17:$BH$216,$J$17:$J$216,"看護職員",$L$17:$L$216,"A")</f>
        <v>0</v>
      </c>
      <c r="T222" s="976"/>
      <c r="U222" s="202"/>
      <c r="V222" s="979">
        <v>0</v>
      </c>
      <c r="W222" s="979"/>
      <c r="X222" s="979">
        <v>0</v>
      </c>
      <c r="Y222" s="979"/>
      <c r="Z222" s="202"/>
      <c r="AA222" s="981">
        <v>0</v>
      </c>
      <c r="AB222" s="982"/>
      <c r="AC222" s="116"/>
      <c r="AD222" s="199"/>
      <c r="AE222" s="963" t="s">
        <v>266</v>
      </c>
      <c r="AF222" s="963"/>
      <c r="AG222" s="975">
        <f>SUMIFS($BF$17:$BF$216,$J$17:$J$216,"介護職員",$L$17:$L$216,"A")</f>
        <v>0</v>
      </c>
      <c r="AH222" s="975"/>
      <c r="AI222" s="976">
        <f>SUMIFS($BH$17:$BH$216,$J$17:$J$216,"介護職員",$L$17:$L$216,"A")</f>
        <v>0</v>
      </c>
      <c r="AJ222" s="976"/>
      <c r="AK222" s="202"/>
      <c r="AL222" s="979">
        <v>0</v>
      </c>
      <c r="AM222" s="979"/>
      <c r="AN222" s="979">
        <v>0</v>
      </c>
      <c r="AO222" s="979"/>
      <c r="AP222" s="202"/>
      <c r="AQ222" s="981">
        <v>0</v>
      </c>
      <c r="AR222" s="982"/>
      <c r="AS222" s="199"/>
      <c r="AT222" s="199"/>
      <c r="AU222" s="1006">
        <f>Y236</f>
        <v>0</v>
      </c>
      <c r="AV222" s="963"/>
      <c r="AW222" s="963"/>
      <c r="AX222" s="963"/>
      <c r="AY222" s="203" t="s">
        <v>267</v>
      </c>
      <c r="AZ222" s="1006">
        <f>AO236</f>
        <v>0</v>
      </c>
      <c r="BA222" s="963"/>
      <c r="BB222" s="963"/>
      <c r="BC222" s="963"/>
      <c r="BD222" s="203" t="s">
        <v>268</v>
      </c>
      <c r="BE222" s="965">
        <f>ROUNDDOWN(AU222+AZ222,1)</f>
        <v>0</v>
      </c>
      <c r="BF222" s="965"/>
      <c r="BG222" s="965"/>
      <c r="BH222" s="965"/>
      <c r="BI222" s="197"/>
      <c r="BJ222" s="204"/>
      <c r="BK222" s="204"/>
      <c r="BL222" s="204"/>
      <c r="BM222" s="204"/>
      <c r="BN222" s="192"/>
    </row>
    <row r="223" spans="2:66" ht="20.25" customHeight="1" x14ac:dyDescent="0.15">
      <c r="B223" s="189"/>
      <c r="C223" s="189"/>
      <c r="D223" s="189"/>
      <c r="E223" s="189"/>
      <c r="F223" s="189"/>
      <c r="G223" s="190"/>
      <c r="H223" s="190"/>
      <c r="I223" s="190"/>
      <c r="J223" s="190"/>
      <c r="K223" s="190"/>
      <c r="L223" s="190"/>
      <c r="M223" s="198"/>
      <c r="N223" s="116"/>
      <c r="O223" s="963" t="s">
        <v>269</v>
      </c>
      <c r="P223" s="963"/>
      <c r="Q223" s="975">
        <f>SUMIFS($BF$17:$BF$216,$J$17:$J$216,"看護職員",$L$17:$L$216,"B")</f>
        <v>0</v>
      </c>
      <c r="R223" s="975"/>
      <c r="S223" s="976">
        <f>SUMIFS($BH$17:$BH$216,$J$17:$J$216,"看護職員",$L$17:$L$216,"B")</f>
        <v>0</v>
      </c>
      <c r="T223" s="976"/>
      <c r="U223" s="202"/>
      <c r="V223" s="979">
        <v>0</v>
      </c>
      <c r="W223" s="979"/>
      <c r="X223" s="979">
        <v>0</v>
      </c>
      <c r="Y223" s="979"/>
      <c r="Z223" s="202"/>
      <c r="AA223" s="981">
        <v>0</v>
      </c>
      <c r="AB223" s="982"/>
      <c r="AC223" s="116"/>
      <c r="AD223" s="199"/>
      <c r="AE223" s="963" t="s">
        <v>269</v>
      </c>
      <c r="AF223" s="963"/>
      <c r="AG223" s="975">
        <f>SUMIFS($BF$17:$BF$216,$J$17:$J$216,"介護職員",$L$17:$L$216,"B")</f>
        <v>0</v>
      </c>
      <c r="AH223" s="975"/>
      <c r="AI223" s="976">
        <f>SUMIFS($BH$17:$BH$216,$J$17:$J$216,"介護職員",$L$17:$L$216,"B")</f>
        <v>0</v>
      </c>
      <c r="AJ223" s="976"/>
      <c r="AK223" s="202"/>
      <c r="AL223" s="979">
        <v>0</v>
      </c>
      <c r="AM223" s="979"/>
      <c r="AN223" s="979">
        <v>0</v>
      </c>
      <c r="AO223" s="979"/>
      <c r="AP223" s="202"/>
      <c r="AQ223" s="981">
        <v>0</v>
      </c>
      <c r="AR223" s="982"/>
      <c r="AS223" s="199"/>
      <c r="AT223" s="199"/>
      <c r="AU223" s="199"/>
      <c r="AV223" s="199"/>
      <c r="AW223" s="199"/>
      <c r="AX223" s="199"/>
      <c r="AY223" s="199"/>
      <c r="AZ223" s="199"/>
      <c r="BA223" s="199"/>
      <c r="BB223" s="199"/>
      <c r="BC223" s="199"/>
      <c r="BD223" s="199"/>
      <c r="BE223" s="199"/>
      <c r="BF223" s="199"/>
      <c r="BG223" s="199"/>
      <c r="BH223" s="200"/>
      <c r="BI223" s="197"/>
      <c r="BJ223" s="192"/>
      <c r="BK223" s="192"/>
      <c r="BL223" s="192"/>
      <c r="BM223" s="192"/>
      <c r="BN223" s="192"/>
    </row>
    <row r="224" spans="2:66" ht="20.25" customHeight="1" x14ac:dyDescent="0.15">
      <c r="B224" s="189"/>
      <c r="C224" s="189"/>
      <c r="D224" s="189"/>
      <c r="E224" s="189"/>
      <c r="F224" s="189"/>
      <c r="G224" s="190"/>
      <c r="H224" s="190"/>
      <c r="I224" s="190"/>
      <c r="J224" s="190"/>
      <c r="K224" s="190"/>
      <c r="L224" s="190"/>
      <c r="M224" s="198"/>
      <c r="N224" s="116"/>
      <c r="O224" s="963" t="s">
        <v>270</v>
      </c>
      <c r="P224" s="963"/>
      <c r="Q224" s="975">
        <f>SUMIFS($BF$17:$BF$216,$J$17:$J$216,"看護職員",$L$17:$L$216,"C")</f>
        <v>0</v>
      </c>
      <c r="R224" s="975"/>
      <c r="S224" s="976">
        <f>SUMIFS($BH$17:$BH$216,$J$17:$J$216,"看護職員",$L$17:$L$216,"C")</f>
        <v>0</v>
      </c>
      <c r="T224" s="976"/>
      <c r="U224" s="202"/>
      <c r="V224" s="979">
        <v>0</v>
      </c>
      <c r="W224" s="979"/>
      <c r="X224" s="980">
        <v>0</v>
      </c>
      <c r="Y224" s="980"/>
      <c r="Z224" s="202"/>
      <c r="AA224" s="973" t="s">
        <v>271</v>
      </c>
      <c r="AB224" s="974"/>
      <c r="AC224" s="116"/>
      <c r="AD224" s="199"/>
      <c r="AE224" s="963" t="s">
        <v>270</v>
      </c>
      <c r="AF224" s="963"/>
      <c r="AG224" s="975">
        <f>SUMIFS($BF$17:$BF$216,$J$17:$J$216,"介護職員",$L$17:$L$216,"C")</f>
        <v>0</v>
      </c>
      <c r="AH224" s="975"/>
      <c r="AI224" s="976">
        <f>SUMIFS($BH$17:$BH$216,$J$17:$J$216,"介護職員",$L$17:$L$216,"C")</f>
        <v>0</v>
      </c>
      <c r="AJ224" s="976"/>
      <c r="AK224" s="202"/>
      <c r="AL224" s="979">
        <v>0</v>
      </c>
      <c r="AM224" s="979"/>
      <c r="AN224" s="980">
        <v>0</v>
      </c>
      <c r="AO224" s="980"/>
      <c r="AP224" s="202"/>
      <c r="AQ224" s="973" t="s">
        <v>271</v>
      </c>
      <c r="AR224" s="974"/>
      <c r="AS224" s="199"/>
      <c r="AT224" s="199"/>
      <c r="AU224" s="199"/>
      <c r="AV224" s="199"/>
      <c r="AW224" s="199"/>
      <c r="AX224" s="199"/>
      <c r="AY224" s="199"/>
      <c r="AZ224" s="199"/>
      <c r="BA224" s="199"/>
      <c r="BB224" s="199"/>
      <c r="BC224" s="199"/>
      <c r="BD224" s="199"/>
      <c r="BE224" s="199"/>
      <c r="BF224" s="199"/>
      <c r="BG224" s="199"/>
      <c r="BH224" s="200"/>
      <c r="BI224" s="197"/>
      <c r="BJ224" s="192"/>
      <c r="BK224" s="192"/>
      <c r="BL224" s="192"/>
      <c r="BM224" s="192"/>
      <c r="BN224" s="192"/>
    </row>
    <row r="225" spans="2:66" ht="20.25" customHeight="1" x14ac:dyDescent="0.15">
      <c r="B225" s="189"/>
      <c r="C225" s="189"/>
      <c r="D225" s="189"/>
      <c r="E225" s="189"/>
      <c r="F225" s="189"/>
      <c r="G225" s="190"/>
      <c r="H225" s="190"/>
      <c r="I225" s="190"/>
      <c r="J225" s="190"/>
      <c r="K225" s="190"/>
      <c r="L225" s="190"/>
      <c r="M225" s="198"/>
      <c r="N225" s="116"/>
      <c r="O225" s="963" t="s">
        <v>272</v>
      </c>
      <c r="P225" s="963"/>
      <c r="Q225" s="975">
        <f>SUMIFS($BF$17:$BF$216,$J$17:$J$216,"看護職員",$L$17:$L$216,"D")</f>
        <v>0</v>
      </c>
      <c r="R225" s="975"/>
      <c r="S225" s="976">
        <f>SUMIFS($BH$17:$BH$216,$J$17:$J$216,"看護職員",$L$17:$L$216,"D")</f>
        <v>0</v>
      </c>
      <c r="T225" s="976"/>
      <c r="U225" s="202"/>
      <c r="V225" s="979">
        <v>0</v>
      </c>
      <c r="W225" s="979"/>
      <c r="X225" s="980">
        <v>0</v>
      </c>
      <c r="Y225" s="980"/>
      <c r="Z225" s="202"/>
      <c r="AA225" s="973" t="s">
        <v>271</v>
      </c>
      <c r="AB225" s="974"/>
      <c r="AC225" s="116"/>
      <c r="AD225" s="199"/>
      <c r="AE225" s="963" t="s">
        <v>272</v>
      </c>
      <c r="AF225" s="963"/>
      <c r="AG225" s="975">
        <f>SUMIFS($BF$17:$BF$216,$J$17:$J$216,"介護職員",$L$17:$L$216,"D")</f>
        <v>0</v>
      </c>
      <c r="AH225" s="975"/>
      <c r="AI225" s="976">
        <f>SUMIFS($BH$17:$BH$216,$J$17:$J$216,"介護職員",$L$17:$L$216,"D")</f>
        <v>0</v>
      </c>
      <c r="AJ225" s="976"/>
      <c r="AK225" s="202"/>
      <c r="AL225" s="979">
        <v>0</v>
      </c>
      <c r="AM225" s="979"/>
      <c r="AN225" s="980">
        <v>0</v>
      </c>
      <c r="AO225" s="980"/>
      <c r="AP225" s="202"/>
      <c r="AQ225" s="973" t="s">
        <v>271</v>
      </c>
      <c r="AR225" s="974"/>
      <c r="AS225" s="199"/>
      <c r="AT225" s="199"/>
      <c r="AU225" s="116" t="s">
        <v>273</v>
      </c>
      <c r="AV225" s="116"/>
      <c r="AW225" s="116"/>
      <c r="AX225" s="116"/>
      <c r="AY225" s="116"/>
      <c r="AZ225" s="116"/>
      <c r="BA225" s="199"/>
      <c r="BB225" s="199"/>
      <c r="BC225" s="199"/>
      <c r="BD225" s="199"/>
      <c r="BE225" s="199"/>
      <c r="BF225" s="199"/>
      <c r="BG225" s="199"/>
      <c r="BH225" s="200"/>
      <c r="BI225" s="197"/>
      <c r="BJ225" s="192"/>
      <c r="BK225" s="192"/>
      <c r="BL225" s="192"/>
      <c r="BM225" s="192"/>
      <c r="BN225" s="192"/>
    </row>
    <row r="226" spans="2:66" ht="20.25" customHeight="1" x14ac:dyDescent="0.15">
      <c r="B226" s="189"/>
      <c r="C226" s="189"/>
      <c r="D226" s="189"/>
      <c r="E226" s="189"/>
      <c r="F226" s="189"/>
      <c r="G226" s="190"/>
      <c r="H226" s="190"/>
      <c r="I226" s="190"/>
      <c r="J226" s="190"/>
      <c r="K226" s="190"/>
      <c r="L226" s="190"/>
      <c r="M226" s="198"/>
      <c r="N226" s="116"/>
      <c r="O226" s="963" t="s">
        <v>265</v>
      </c>
      <c r="P226" s="963"/>
      <c r="Q226" s="975">
        <f>SUM(Q222:R225)</f>
        <v>0</v>
      </c>
      <c r="R226" s="975"/>
      <c r="S226" s="976">
        <f>SUM(S222:T225)</f>
        <v>0</v>
      </c>
      <c r="T226" s="976"/>
      <c r="U226" s="202"/>
      <c r="V226" s="975">
        <f>SUM(V222:W225)</f>
        <v>0</v>
      </c>
      <c r="W226" s="975"/>
      <c r="X226" s="976">
        <f>SUM(X222:Y225)</f>
        <v>0</v>
      </c>
      <c r="Y226" s="976"/>
      <c r="Z226" s="202"/>
      <c r="AA226" s="977">
        <f>SUM(AA222:AB223)</f>
        <v>0</v>
      </c>
      <c r="AB226" s="978"/>
      <c r="AC226" s="116"/>
      <c r="AD226" s="199"/>
      <c r="AE226" s="963" t="s">
        <v>265</v>
      </c>
      <c r="AF226" s="963"/>
      <c r="AG226" s="975">
        <f>SUM(AG222:AH225)</f>
        <v>0</v>
      </c>
      <c r="AH226" s="975"/>
      <c r="AI226" s="976">
        <f>SUM(AI222:AJ225)</f>
        <v>0</v>
      </c>
      <c r="AJ226" s="976"/>
      <c r="AK226" s="202"/>
      <c r="AL226" s="975">
        <f>SUM(AL222:AM225)</f>
        <v>0</v>
      </c>
      <c r="AM226" s="975"/>
      <c r="AN226" s="976">
        <f>SUM(AN222:AO225)</f>
        <v>0</v>
      </c>
      <c r="AO226" s="976"/>
      <c r="AP226" s="202"/>
      <c r="AQ226" s="977">
        <f>SUM(AQ222:AR223)</f>
        <v>0</v>
      </c>
      <c r="AR226" s="978"/>
      <c r="AS226" s="199"/>
      <c r="AT226" s="199"/>
      <c r="AU226" s="963" t="s">
        <v>274</v>
      </c>
      <c r="AV226" s="963"/>
      <c r="AW226" s="963" t="s">
        <v>275</v>
      </c>
      <c r="AX226" s="963"/>
      <c r="AY226" s="963"/>
      <c r="AZ226" s="963"/>
      <c r="BA226" s="199"/>
      <c r="BB226" s="199"/>
      <c r="BC226" s="199"/>
      <c r="BD226" s="199"/>
      <c r="BE226" s="199"/>
      <c r="BF226" s="199"/>
      <c r="BG226" s="199"/>
      <c r="BH226" s="200"/>
      <c r="BI226" s="197"/>
      <c r="BJ226" s="192"/>
      <c r="BK226" s="192"/>
      <c r="BL226" s="192"/>
      <c r="BM226" s="192"/>
      <c r="BN226" s="192"/>
    </row>
    <row r="227" spans="2:66" ht="20.25" customHeight="1" x14ac:dyDescent="0.15">
      <c r="B227" s="189"/>
      <c r="C227" s="189"/>
      <c r="D227" s="189"/>
      <c r="E227" s="189"/>
      <c r="F227" s="189"/>
      <c r="G227" s="190"/>
      <c r="H227" s="190"/>
      <c r="I227" s="190"/>
      <c r="J227" s="190"/>
      <c r="K227" s="190"/>
      <c r="L227" s="190"/>
      <c r="M227" s="198"/>
      <c r="N227" s="198"/>
      <c r="O227" s="205"/>
      <c r="P227" s="205"/>
      <c r="Q227" s="205"/>
      <c r="R227" s="205"/>
      <c r="S227" s="206"/>
      <c r="T227" s="206"/>
      <c r="U227" s="206"/>
      <c r="V227" s="207"/>
      <c r="W227" s="207"/>
      <c r="X227" s="207"/>
      <c r="Y227" s="207"/>
      <c r="Z227" s="208"/>
      <c r="AA227" s="199"/>
      <c r="AB227" s="199"/>
      <c r="AC227" s="199"/>
      <c r="AD227" s="199"/>
      <c r="AE227" s="205"/>
      <c r="AF227" s="205"/>
      <c r="AG227" s="205"/>
      <c r="AH227" s="205"/>
      <c r="AI227" s="206"/>
      <c r="AJ227" s="206"/>
      <c r="AK227" s="206"/>
      <c r="AL227" s="207"/>
      <c r="AM227" s="207"/>
      <c r="AN227" s="207"/>
      <c r="AO227" s="207"/>
      <c r="AP227" s="208"/>
      <c r="AQ227" s="199"/>
      <c r="AR227" s="199"/>
      <c r="AS227" s="199"/>
      <c r="AT227" s="199"/>
      <c r="AU227" s="963" t="s">
        <v>266</v>
      </c>
      <c r="AV227" s="963"/>
      <c r="AW227" s="963" t="s">
        <v>276</v>
      </c>
      <c r="AX227" s="963"/>
      <c r="AY227" s="963"/>
      <c r="AZ227" s="963"/>
      <c r="BA227" s="199"/>
      <c r="BB227" s="199"/>
      <c r="BC227" s="199"/>
      <c r="BD227" s="199"/>
      <c r="BE227" s="199"/>
      <c r="BF227" s="199"/>
      <c r="BG227" s="199"/>
      <c r="BH227" s="200"/>
      <c r="BI227" s="197"/>
      <c r="BJ227" s="192"/>
      <c r="BK227" s="192"/>
      <c r="BL227" s="192"/>
      <c r="BM227" s="192"/>
      <c r="BN227" s="192"/>
    </row>
    <row r="228" spans="2:66" ht="20.25" customHeight="1" x14ac:dyDescent="0.15">
      <c r="B228" s="189"/>
      <c r="C228" s="189"/>
      <c r="D228" s="189"/>
      <c r="E228" s="189"/>
      <c r="F228" s="189"/>
      <c r="G228" s="190"/>
      <c r="H228" s="190"/>
      <c r="I228" s="190"/>
      <c r="J228" s="190"/>
      <c r="K228" s="190"/>
      <c r="L228" s="190"/>
      <c r="M228" s="198"/>
      <c r="N228" s="198"/>
      <c r="O228" s="121" t="s">
        <v>277</v>
      </c>
      <c r="P228" s="116"/>
      <c r="Q228" s="116"/>
      <c r="R228" s="116"/>
      <c r="S228" s="116"/>
      <c r="T228" s="116"/>
      <c r="U228" s="209" t="s">
        <v>278</v>
      </c>
      <c r="V228" s="969" t="s">
        <v>279</v>
      </c>
      <c r="W228" s="970"/>
      <c r="X228" s="209"/>
      <c r="Y228" s="209"/>
      <c r="Z228" s="116"/>
      <c r="AA228" s="116"/>
      <c r="AB228" s="116"/>
      <c r="AC228" s="199"/>
      <c r="AD228" s="199"/>
      <c r="AE228" s="121" t="s">
        <v>277</v>
      </c>
      <c r="AF228" s="116"/>
      <c r="AG228" s="116"/>
      <c r="AH228" s="116"/>
      <c r="AI228" s="116"/>
      <c r="AJ228" s="116"/>
      <c r="AK228" s="209" t="s">
        <v>278</v>
      </c>
      <c r="AL228" s="971" t="str">
        <f>V228</f>
        <v>週</v>
      </c>
      <c r="AM228" s="972"/>
      <c r="AN228" s="209"/>
      <c r="AO228" s="209"/>
      <c r="AP228" s="116"/>
      <c r="AQ228" s="116"/>
      <c r="AR228" s="116"/>
      <c r="AS228" s="199"/>
      <c r="AT228" s="199"/>
      <c r="AU228" s="963" t="s">
        <v>269</v>
      </c>
      <c r="AV228" s="963"/>
      <c r="AW228" s="963" t="s">
        <v>280</v>
      </c>
      <c r="AX228" s="963"/>
      <c r="AY228" s="963"/>
      <c r="AZ228" s="963"/>
      <c r="BA228" s="199"/>
      <c r="BB228" s="199"/>
      <c r="BC228" s="199"/>
      <c r="BD228" s="199"/>
      <c r="BE228" s="199"/>
      <c r="BF228" s="199"/>
      <c r="BG228" s="199"/>
      <c r="BH228" s="200"/>
      <c r="BI228" s="197"/>
      <c r="BJ228" s="192"/>
      <c r="BK228" s="192"/>
      <c r="BL228" s="192"/>
      <c r="BM228" s="192"/>
      <c r="BN228" s="192"/>
    </row>
    <row r="229" spans="2:66" ht="20.25" customHeight="1" x14ac:dyDescent="0.15">
      <c r="B229" s="189"/>
      <c r="C229" s="189"/>
      <c r="D229" s="189"/>
      <c r="E229" s="189"/>
      <c r="F229" s="189"/>
      <c r="G229" s="190"/>
      <c r="H229" s="190"/>
      <c r="I229" s="190"/>
      <c r="J229" s="190"/>
      <c r="K229" s="190"/>
      <c r="L229" s="190"/>
      <c r="M229" s="198"/>
      <c r="N229" s="198"/>
      <c r="O229" s="116" t="s">
        <v>281</v>
      </c>
      <c r="P229" s="116"/>
      <c r="Q229" s="116"/>
      <c r="R229" s="116"/>
      <c r="S229" s="116"/>
      <c r="T229" s="116" t="s">
        <v>282</v>
      </c>
      <c r="U229" s="116"/>
      <c r="V229" s="116"/>
      <c r="W229" s="116"/>
      <c r="X229" s="121"/>
      <c r="Y229" s="116"/>
      <c r="Z229" s="116"/>
      <c r="AA229" s="116"/>
      <c r="AB229" s="116"/>
      <c r="AC229" s="199"/>
      <c r="AD229" s="199"/>
      <c r="AE229" s="116" t="s">
        <v>281</v>
      </c>
      <c r="AF229" s="116"/>
      <c r="AG229" s="116"/>
      <c r="AH229" s="116"/>
      <c r="AI229" s="116"/>
      <c r="AJ229" s="116" t="s">
        <v>282</v>
      </c>
      <c r="AK229" s="116"/>
      <c r="AL229" s="116"/>
      <c r="AM229" s="116"/>
      <c r="AN229" s="121"/>
      <c r="AO229" s="116"/>
      <c r="AP229" s="116"/>
      <c r="AQ229" s="116"/>
      <c r="AR229" s="116"/>
      <c r="AS229" s="199"/>
      <c r="AT229" s="199"/>
      <c r="AU229" s="963" t="s">
        <v>270</v>
      </c>
      <c r="AV229" s="963"/>
      <c r="AW229" s="963" t="s">
        <v>283</v>
      </c>
      <c r="AX229" s="963"/>
      <c r="AY229" s="963"/>
      <c r="AZ229" s="963"/>
      <c r="BA229" s="199"/>
      <c r="BB229" s="199"/>
      <c r="BC229" s="199"/>
      <c r="BD229" s="199"/>
      <c r="BE229" s="199"/>
      <c r="BF229" s="199"/>
      <c r="BG229" s="199"/>
      <c r="BH229" s="200"/>
      <c r="BI229" s="197"/>
      <c r="BJ229" s="192"/>
      <c r="BK229" s="192"/>
      <c r="BL229" s="192"/>
      <c r="BM229" s="192"/>
      <c r="BN229" s="192"/>
    </row>
    <row r="230" spans="2:66" ht="20.25" customHeight="1" x14ac:dyDescent="0.15">
      <c r="B230" s="189"/>
      <c r="C230" s="189"/>
      <c r="D230" s="189"/>
      <c r="E230" s="189"/>
      <c r="F230" s="189"/>
      <c r="G230" s="190"/>
      <c r="H230" s="190"/>
      <c r="I230" s="190"/>
      <c r="J230" s="190"/>
      <c r="K230" s="190"/>
      <c r="L230" s="190"/>
      <c r="M230" s="198"/>
      <c r="N230" s="198"/>
      <c r="O230" s="116" t="str">
        <f>IF($V$228="週","対象時間数（週平均）","対象時間数（当月合計）")</f>
        <v>対象時間数（週平均）</v>
      </c>
      <c r="P230" s="116"/>
      <c r="Q230" s="116"/>
      <c r="R230" s="116"/>
      <c r="S230" s="116"/>
      <c r="T230" s="116" t="str">
        <f>IF($V$228="週","週に勤務すべき時間数","当月に勤務すべき時間数")</f>
        <v>週に勤務すべき時間数</v>
      </c>
      <c r="U230" s="116"/>
      <c r="V230" s="116"/>
      <c r="W230" s="116"/>
      <c r="X230" s="121"/>
      <c r="Y230" s="116" t="s">
        <v>284</v>
      </c>
      <c r="Z230" s="116"/>
      <c r="AA230" s="116"/>
      <c r="AB230" s="116"/>
      <c r="AC230" s="199"/>
      <c r="AD230" s="199"/>
      <c r="AE230" s="116" t="str">
        <f>IF(AL228="週","対象時間数（週平均）","対象時間数（当月合計）")</f>
        <v>対象時間数（週平均）</v>
      </c>
      <c r="AF230" s="116"/>
      <c r="AG230" s="116"/>
      <c r="AH230" s="116"/>
      <c r="AI230" s="116"/>
      <c r="AJ230" s="116" t="str">
        <f>IF($AL$228="週","週に勤務すべき時間数","当月に勤務すべき時間数")</f>
        <v>週に勤務すべき時間数</v>
      </c>
      <c r="AK230" s="116"/>
      <c r="AL230" s="116"/>
      <c r="AM230" s="116"/>
      <c r="AN230" s="121"/>
      <c r="AO230" s="116" t="s">
        <v>284</v>
      </c>
      <c r="AP230" s="116"/>
      <c r="AQ230" s="116"/>
      <c r="AR230" s="116"/>
      <c r="AS230" s="199"/>
      <c r="AT230" s="199"/>
      <c r="AU230" s="963" t="s">
        <v>272</v>
      </c>
      <c r="AV230" s="963"/>
      <c r="AW230" s="963" t="s">
        <v>285</v>
      </c>
      <c r="AX230" s="963"/>
      <c r="AY230" s="963"/>
      <c r="AZ230" s="963"/>
      <c r="BA230" s="199"/>
      <c r="BB230" s="199"/>
      <c r="BC230" s="199"/>
      <c r="BD230" s="199"/>
      <c r="BE230" s="199"/>
      <c r="BF230" s="199"/>
      <c r="BG230" s="199"/>
      <c r="BH230" s="200"/>
      <c r="BI230" s="197"/>
      <c r="BJ230" s="192"/>
      <c r="BK230" s="192"/>
      <c r="BL230" s="192"/>
      <c r="BM230" s="192"/>
      <c r="BN230" s="192"/>
    </row>
    <row r="231" spans="2:66" ht="20.25" customHeight="1" x14ac:dyDescent="0.15">
      <c r="M231" s="116"/>
      <c r="N231" s="116"/>
      <c r="O231" s="968">
        <f>IF($V$228="週",X226,V226)</f>
        <v>0</v>
      </c>
      <c r="P231" s="968"/>
      <c r="Q231" s="968"/>
      <c r="R231" s="968"/>
      <c r="S231" s="203" t="s">
        <v>286</v>
      </c>
      <c r="T231" s="963">
        <f>IF($V$228="週",$BE$6,$BI$6)</f>
        <v>40</v>
      </c>
      <c r="U231" s="963"/>
      <c r="V231" s="963"/>
      <c r="W231" s="963"/>
      <c r="X231" s="203" t="s">
        <v>268</v>
      </c>
      <c r="Y231" s="964">
        <f>ROUNDDOWN(O231/T231,1)</f>
        <v>0</v>
      </c>
      <c r="Z231" s="964"/>
      <c r="AA231" s="964"/>
      <c r="AB231" s="964"/>
      <c r="AC231" s="116"/>
      <c r="AD231" s="116"/>
      <c r="AE231" s="968">
        <f>IF($AL$228="週",AN226,AL226)</f>
        <v>0</v>
      </c>
      <c r="AF231" s="968"/>
      <c r="AG231" s="968"/>
      <c r="AH231" s="968"/>
      <c r="AI231" s="203" t="s">
        <v>286</v>
      </c>
      <c r="AJ231" s="963">
        <f>IF($AL$228="週",$BE$6,$BI$6)</f>
        <v>40</v>
      </c>
      <c r="AK231" s="963"/>
      <c r="AL231" s="963"/>
      <c r="AM231" s="963"/>
      <c r="AN231" s="203" t="s">
        <v>268</v>
      </c>
      <c r="AO231" s="964">
        <f>ROUNDDOWN(AE231/AJ231,1)</f>
        <v>0</v>
      </c>
      <c r="AP231" s="964"/>
      <c r="AQ231" s="964"/>
      <c r="AR231" s="964"/>
      <c r="AS231" s="116"/>
      <c r="AT231" s="116"/>
      <c r="AU231" s="116"/>
      <c r="AV231" s="116"/>
      <c r="AW231" s="116"/>
      <c r="AX231" s="116"/>
      <c r="AY231" s="116"/>
      <c r="AZ231" s="116"/>
      <c r="BA231" s="116"/>
      <c r="BB231" s="116"/>
      <c r="BC231" s="116"/>
      <c r="BD231" s="116"/>
      <c r="BE231" s="116"/>
      <c r="BF231" s="116"/>
      <c r="BG231" s="116"/>
      <c r="BH231" s="116"/>
    </row>
    <row r="232" spans="2:66" ht="20.25" customHeight="1" x14ac:dyDescent="0.15">
      <c r="M232" s="116"/>
      <c r="N232" s="116"/>
      <c r="O232" s="116"/>
      <c r="P232" s="116"/>
      <c r="Q232" s="116"/>
      <c r="R232" s="116"/>
      <c r="S232" s="116"/>
      <c r="T232" s="116"/>
      <c r="U232" s="116"/>
      <c r="V232" s="116"/>
      <c r="W232" s="116"/>
      <c r="X232" s="121"/>
      <c r="Y232" s="116" t="s">
        <v>287</v>
      </c>
      <c r="Z232" s="116"/>
      <c r="AA232" s="116"/>
      <c r="AB232" s="116"/>
      <c r="AC232" s="116"/>
      <c r="AD232" s="116"/>
      <c r="AE232" s="116"/>
      <c r="AF232" s="116"/>
      <c r="AG232" s="116"/>
      <c r="AH232" s="116"/>
      <c r="AI232" s="116"/>
      <c r="AJ232" s="116"/>
      <c r="AK232" s="116"/>
      <c r="AL232" s="116"/>
      <c r="AM232" s="116"/>
      <c r="AN232" s="121"/>
      <c r="AO232" s="116" t="s">
        <v>287</v>
      </c>
      <c r="AP232" s="116"/>
      <c r="AQ232" s="116"/>
      <c r="AR232" s="116"/>
      <c r="AS232" s="116"/>
      <c r="AT232" s="116"/>
      <c r="AU232" s="116"/>
      <c r="AV232" s="116"/>
      <c r="AW232" s="116"/>
      <c r="AX232" s="116"/>
      <c r="AY232" s="116"/>
      <c r="AZ232" s="116"/>
      <c r="BA232" s="116"/>
      <c r="BB232" s="116"/>
      <c r="BC232" s="116"/>
      <c r="BD232" s="116"/>
      <c r="BE232" s="116"/>
      <c r="BF232" s="116"/>
      <c r="BG232" s="116"/>
      <c r="BH232" s="116"/>
    </row>
    <row r="233" spans="2:66" ht="20.25" customHeight="1" x14ac:dyDescent="0.15">
      <c r="M233" s="116"/>
      <c r="N233" s="116"/>
      <c r="O233" s="116" t="s">
        <v>288</v>
      </c>
      <c r="P233" s="116"/>
      <c r="Q233" s="116"/>
      <c r="R233" s="116"/>
      <c r="S233" s="116"/>
      <c r="T233" s="116"/>
      <c r="U233" s="116"/>
      <c r="V233" s="116"/>
      <c r="W233" s="116"/>
      <c r="X233" s="121"/>
      <c r="Y233" s="116"/>
      <c r="Z233" s="116"/>
      <c r="AA233" s="116"/>
      <c r="AB233" s="116"/>
      <c r="AC233" s="116"/>
      <c r="AD233" s="116"/>
      <c r="AE233" s="116" t="s">
        <v>289</v>
      </c>
      <c r="AF233" s="116"/>
      <c r="AG233" s="116"/>
      <c r="AH233" s="116"/>
      <c r="AI233" s="116"/>
      <c r="AJ233" s="116"/>
      <c r="AK233" s="116"/>
      <c r="AL233" s="116"/>
      <c r="AM233" s="116"/>
      <c r="AN233" s="121"/>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row>
    <row r="234" spans="2:66" ht="20.25" customHeight="1" x14ac:dyDescent="0.15">
      <c r="M234" s="116"/>
      <c r="N234" s="116"/>
      <c r="O234" s="116" t="s">
        <v>261</v>
      </c>
      <c r="P234" s="116"/>
      <c r="Q234" s="116"/>
      <c r="R234" s="116"/>
      <c r="S234" s="116"/>
      <c r="T234" s="116"/>
      <c r="U234" s="116"/>
      <c r="V234" s="116"/>
      <c r="W234" s="116"/>
      <c r="X234" s="121"/>
      <c r="Y234" s="961"/>
      <c r="Z234" s="961"/>
      <c r="AA234" s="961"/>
      <c r="AB234" s="961"/>
      <c r="AC234" s="116"/>
      <c r="AD234" s="116"/>
      <c r="AE234" s="116" t="s">
        <v>261</v>
      </c>
      <c r="AF234" s="116"/>
      <c r="AG234" s="116"/>
      <c r="AH234" s="116"/>
      <c r="AI234" s="116"/>
      <c r="AJ234" s="116"/>
      <c r="AK234" s="116"/>
      <c r="AL234" s="116"/>
      <c r="AM234" s="116"/>
      <c r="AN234" s="121"/>
      <c r="AO234" s="961"/>
      <c r="AP234" s="961"/>
      <c r="AQ234" s="961"/>
      <c r="AR234" s="961"/>
      <c r="AS234" s="116"/>
      <c r="AT234" s="116"/>
      <c r="AU234" s="116"/>
      <c r="AV234" s="116"/>
      <c r="AW234" s="116"/>
      <c r="AX234" s="116"/>
      <c r="AY234" s="116"/>
      <c r="AZ234" s="116"/>
      <c r="BA234" s="116"/>
      <c r="BB234" s="116"/>
      <c r="BC234" s="116"/>
      <c r="BD234" s="116"/>
      <c r="BE234" s="116"/>
      <c r="BF234" s="116"/>
      <c r="BG234" s="116"/>
      <c r="BH234" s="116"/>
    </row>
    <row r="235" spans="2:66" ht="20.25" customHeight="1" x14ac:dyDescent="0.15">
      <c r="M235" s="116"/>
      <c r="N235" s="116"/>
      <c r="O235" s="116" t="s">
        <v>290</v>
      </c>
      <c r="P235" s="116"/>
      <c r="Q235" s="116"/>
      <c r="R235" s="116"/>
      <c r="S235" s="116"/>
      <c r="T235" s="116" t="s">
        <v>291</v>
      </c>
      <c r="U235" s="116"/>
      <c r="V235" s="116"/>
      <c r="W235" s="116"/>
      <c r="X235" s="116"/>
      <c r="Y235" s="962" t="s">
        <v>265</v>
      </c>
      <c r="Z235" s="962"/>
      <c r="AA235" s="962"/>
      <c r="AB235" s="962"/>
      <c r="AC235" s="116"/>
      <c r="AD235" s="116"/>
      <c r="AE235" s="116" t="s">
        <v>290</v>
      </c>
      <c r="AF235" s="116"/>
      <c r="AG235" s="116"/>
      <c r="AH235" s="116"/>
      <c r="AI235" s="116"/>
      <c r="AJ235" s="116" t="s">
        <v>291</v>
      </c>
      <c r="AK235" s="116"/>
      <c r="AL235" s="116"/>
      <c r="AM235" s="116"/>
      <c r="AN235" s="116"/>
      <c r="AO235" s="962" t="s">
        <v>265</v>
      </c>
      <c r="AP235" s="962"/>
      <c r="AQ235" s="962"/>
      <c r="AR235" s="962"/>
      <c r="AS235" s="116"/>
      <c r="AT235" s="116"/>
      <c r="AU235" s="116"/>
      <c r="AV235" s="116"/>
      <c r="AW235" s="116"/>
      <c r="AX235" s="116"/>
      <c r="AY235" s="116"/>
      <c r="AZ235" s="116"/>
      <c r="BA235" s="116"/>
      <c r="BB235" s="116"/>
      <c r="BC235" s="116"/>
      <c r="BD235" s="116"/>
      <c r="BE235" s="116"/>
      <c r="BF235" s="116"/>
      <c r="BG235" s="116"/>
      <c r="BH235" s="116"/>
    </row>
    <row r="236" spans="2:66" ht="20.25" customHeight="1" x14ac:dyDescent="0.15">
      <c r="M236" s="116"/>
      <c r="N236" s="116"/>
      <c r="O236" s="963">
        <f>AA226</f>
        <v>0</v>
      </c>
      <c r="P236" s="963"/>
      <c r="Q236" s="963"/>
      <c r="R236" s="963"/>
      <c r="S236" s="203" t="s">
        <v>267</v>
      </c>
      <c r="T236" s="964">
        <f>Y231</f>
        <v>0</v>
      </c>
      <c r="U236" s="964"/>
      <c r="V236" s="964"/>
      <c r="W236" s="964"/>
      <c r="X236" s="203" t="s">
        <v>268</v>
      </c>
      <c r="Y236" s="965">
        <f>ROUNDDOWN(O236+T236,1)</f>
        <v>0</v>
      </c>
      <c r="Z236" s="965"/>
      <c r="AA236" s="965"/>
      <c r="AB236" s="965"/>
      <c r="AC236" s="207"/>
      <c r="AD236" s="207"/>
      <c r="AE236" s="966">
        <f>AQ226</f>
        <v>0</v>
      </c>
      <c r="AF236" s="966"/>
      <c r="AG236" s="966"/>
      <c r="AH236" s="966"/>
      <c r="AI236" s="208" t="s">
        <v>267</v>
      </c>
      <c r="AJ236" s="967">
        <f>AO231</f>
        <v>0</v>
      </c>
      <c r="AK236" s="967"/>
      <c r="AL236" s="967"/>
      <c r="AM236" s="967"/>
      <c r="AN236" s="208" t="s">
        <v>268</v>
      </c>
      <c r="AO236" s="965">
        <f>ROUNDDOWN(AE236+AJ236,1)</f>
        <v>0</v>
      </c>
      <c r="AP236" s="965"/>
      <c r="AQ236" s="965"/>
      <c r="AR236" s="965"/>
      <c r="AS236" s="116"/>
      <c r="AT236" s="116"/>
      <c r="AU236" s="116"/>
      <c r="AV236" s="116"/>
      <c r="AW236" s="116"/>
      <c r="AX236" s="116"/>
      <c r="AY236" s="116"/>
      <c r="AZ236" s="116"/>
      <c r="BA236" s="116"/>
      <c r="BB236" s="116"/>
      <c r="BC236" s="116"/>
      <c r="BD236" s="116"/>
      <c r="BE236" s="116"/>
      <c r="BF236" s="116"/>
      <c r="BG236" s="116"/>
      <c r="BH236" s="116"/>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7:63" x14ac:dyDescent="0.15">
      <c r="G283" s="123"/>
      <c r="H283" s="123"/>
      <c r="I283" s="123"/>
      <c r="J283" s="123"/>
      <c r="K283" s="123"/>
      <c r="L283" s="123"/>
      <c r="M283" s="123"/>
      <c r="N283" s="123"/>
      <c r="O283" s="210"/>
      <c r="P283" s="210"/>
      <c r="Q283" s="210"/>
      <c r="R283" s="210"/>
      <c r="S283" s="210"/>
      <c r="T283" s="210"/>
      <c r="U283" s="210"/>
      <c r="V283" s="210"/>
      <c r="W283" s="210"/>
      <c r="X283" s="210"/>
      <c r="Y283" s="210"/>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210"/>
      <c r="BJ283" s="210"/>
      <c r="BK283" s="210"/>
    </row>
    <row r="284" spans="7:63" x14ac:dyDescent="0.15">
      <c r="G284" s="123"/>
      <c r="H284" s="123"/>
      <c r="I284" s="123"/>
      <c r="J284" s="123"/>
      <c r="K284" s="123"/>
      <c r="L284" s="123"/>
      <c r="M284" s="123"/>
      <c r="N284" s="123"/>
      <c r="O284" s="210"/>
      <c r="P284" s="210"/>
      <c r="Q284" s="210"/>
      <c r="R284" s="210"/>
      <c r="S284" s="210"/>
      <c r="T284" s="21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210"/>
      <c r="BJ284" s="210"/>
      <c r="BK284" s="210"/>
    </row>
    <row r="285" spans="7:63" x14ac:dyDescent="0.15">
      <c r="G285" s="211"/>
      <c r="H285" s="211"/>
      <c r="I285" s="211"/>
      <c r="J285" s="211"/>
      <c r="K285" s="211"/>
      <c r="L285" s="211"/>
      <c r="M285" s="211"/>
      <c r="N285" s="211"/>
      <c r="O285" s="123"/>
      <c r="P285" s="123"/>
    </row>
    <row r="286" spans="7:63" x14ac:dyDescent="0.15">
      <c r="G286" s="211"/>
      <c r="H286" s="211"/>
      <c r="I286" s="211"/>
      <c r="J286" s="211"/>
      <c r="K286" s="211"/>
      <c r="L286" s="211"/>
      <c r="M286" s="211"/>
      <c r="N286" s="211"/>
      <c r="O286" s="123"/>
      <c r="P286" s="123"/>
    </row>
    <row r="287" spans="7:63" x14ac:dyDescent="0.15">
      <c r="G287" s="123"/>
      <c r="H287" s="123"/>
      <c r="I287" s="123"/>
      <c r="J287" s="123"/>
      <c r="K287" s="123"/>
      <c r="L287" s="123"/>
      <c r="M287" s="123"/>
      <c r="N287" s="123"/>
    </row>
    <row r="288" spans="7:63" x14ac:dyDescent="0.15">
      <c r="G288" s="123"/>
      <c r="H288" s="123"/>
      <c r="I288" s="123"/>
      <c r="J288" s="123"/>
      <c r="K288" s="123"/>
      <c r="L288" s="123"/>
      <c r="M288" s="123"/>
      <c r="N288" s="123"/>
    </row>
    <row r="289" spans="7:14" x14ac:dyDescent="0.15">
      <c r="G289" s="123"/>
      <c r="H289" s="123"/>
      <c r="I289" s="123"/>
      <c r="J289" s="123"/>
      <c r="K289" s="123"/>
      <c r="L289" s="123"/>
      <c r="M289" s="123"/>
      <c r="N289" s="123"/>
    </row>
    <row r="290" spans="7:14" x14ac:dyDescent="0.15">
      <c r="G290" s="123"/>
      <c r="H290" s="123"/>
      <c r="I290" s="123"/>
      <c r="J290" s="123"/>
      <c r="K290" s="123"/>
      <c r="L290" s="123"/>
      <c r="M290" s="123"/>
      <c r="N290" s="123"/>
    </row>
  </sheetData>
  <sheetProtection sheet="1" insertRows="0" deleteRows="0"/>
  <mergeCells count="1337">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BP3:BQ4"/>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 ref="AG224:AH224"/>
    <mergeCell ref="AI224:AJ224"/>
  </mergeCells>
  <phoneticPr fontId="2"/>
  <conditionalFormatting sqref="O231:R231">
    <cfRule type="expression" dxfId="107" priority="174">
      <formula>INDIRECT(ADDRESS(ROW(),COLUMN()))=TRUNC(INDIRECT(ADDRESS(ROW(),COLUMN())))</formula>
    </cfRule>
  </conditionalFormatting>
  <conditionalFormatting sqref="Q222:AB226">
    <cfRule type="expression" dxfId="106" priority="176">
      <formula>INDIRECT(ADDRESS(ROW(),COLUMN()))=TRUNC(INDIRECT(ADDRESS(ROW(),COLUMN())))</formula>
    </cfRule>
  </conditionalFormatting>
  <conditionalFormatting sqref="AA220:AB220 AD220 AA229:AD229">
    <cfRule type="expression" dxfId="105" priority="209">
      <formula>OR(#REF!=$B218,#REF!=$B218)</formula>
    </cfRule>
  </conditionalFormatting>
  <conditionalFormatting sqref="AA230:AD230">
    <cfRule type="expression" dxfId="104" priority="208">
      <formula>OR(#REF!=$B217,#REF!=$B217)</formula>
    </cfRule>
  </conditionalFormatting>
  <conditionalFormatting sqref="AA18:BI18">
    <cfRule type="expression" dxfId="103" priority="170">
      <formula>INDIRECT(ADDRESS(ROW(),COLUMN()))=TRUNC(INDIRECT(ADDRESS(ROW(),COLUMN())))</formula>
    </cfRule>
  </conditionalFormatting>
  <conditionalFormatting sqref="AA20:BI20">
    <cfRule type="expression" dxfId="102" priority="171">
      <formula>INDIRECT(ADDRESS(ROW(),COLUMN()))=TRUNC(INDIRECT(ADDRESS(ROW(),COLUMN())))</formula>
    </cfRule>
  </conditionalFormatting>
  <conditionalFormatting sqref="AA22:BI22">
    <cfRule type="expression" dxfId="101" priority="169">
      <formula>INDIRECT(ADDRESS(ROW(),COLUMN()))=TRUNC(INDIRECT(ADDRESS(ROW(),COLUMN())))</formula>
    </cfRule>
  </conditionalFormatting>
  <conditionalFormatting sqref="AA24:BI24">
    <cfRule type="expression" dxfId="100" priority="168">
      <formula>INDIRECT(ADDRESS(ROW(),COLUMN()))=TRUNC(INDIRECT(ADDRESS(ROW(),COLUMN())))</formula>
    </cfRule>
  </conditionalFormatting>
  <conditionalFormatting sqref="AA26:BI26">
    <cfRule type="expression" dxfId="99" priority="167">
      <formula>INDIRECT(ADDRESS(ROW(),COLUMN()))=TRUNC(INDIRECT(ADDRESS(ROW(),COLUMN())))</formula>
    </cfRule>
  </conditionalFormatting>
  <conditionalFormatting sqref="AA28:BI28">
    <cfRule type="expression" dxfId="98" priority="166">
      <formula>INDIRECT(ADDRESS(ROW(),COLUMN()))=TRUNC(INDIRECT(ADDRESS(ROW(),COLUMN())))</formula>
    </cfRule>
  </conditionalFormatting>
  <conditionalFormatting sqref="AA30:BI30">
    <cfRule type="expression" dxfId="97" priority="165">
      <formula>INDIRECT(ADDRESS(ROW(),COLUMN()))=TRUNC(INDIRECT(ADDRESS(ROW(),COLUMN())))</formula>
    </cfRule>
  </conditionalFormatting>
  <conditionalFormatting sqref="AA32:BI32">
    <cfRule type="expression" dxfId="96" priority="164">
      <formula>INDIRECT(ADDRESS(ROW(),COLUMN()))=TRUNC(INDIRECT(ADDRESS(ROW(),COLUMN())))</formula>
    </cfRule>
  </conditionalFormatting>
  <conditionalFormatting sqref="AA34:BI34">
    <cfRule type="expression" dxfId="95" priority="163">
      <formula>INDIRECT(ADDRESS(ROW(),COLUMN()))=TRUNC(INDIRECT(ADDRESS(ROW(),COLUMN())))</formula>
    </cfRule>
  </conditionalFormatting>
  <conditionalFormatting sqref="AA36:BI36">
    <cfRule type="expression" dxfId="94" priority="162">
      <formula>INDIRECT(ADDRESS(ROW(),COLUMN()))=TRUNC(INDIRECT(ADDRESS(ROW(),COLUMN())))</formula>
    </cfRule>
  </conditionalFormatting>
  <conditionalFormatting sqref="AA38:BI38">
    <cfRule type="expression" dxfId="93" priority="161">
      <formula>INDIRECT(ADDRESS(ROW(),COLUMN()))=TRUNC(INDIRECT(ADDRESS(ROW(),COLUMN())))</formula>
    </cfRule>
  </conditionalFormatting>
  <conditionalFormatting sqref="AA40:BI40">
    <cfRule type="expression" dxfId="92" priority="160">
      <formula>INDIRECT(ADDRESS(ROW(),COLUMN()))=TRUNC(INDIRECT(ADDRESS(ROW(),COLUMN())))</formula>
    </cfRule>
  </conditionalFormatting>
  <conditionalFormatting sqref="AA42:BI42">
    <cfRule type="expression" dxfId="91" priority="159">
      <formula>INDIRECT(ADDRESS(ROW(),COLUMN()))=TRUNC(INDIRECT(ADDRESS(ROW(),COLUMN())))</formula>
    </cfRule>
  </conditionalFormatting>
  <conditionalFormatting sqref="AA44:BI44">
    <cfRule type="expression" dxfId="90" priority="158">
      <formula>INDIRECT(ADDRESS(ROW(),COLUMN()))=TRUNC(INDIRECT(ADDRESS(ROW(),COLUMN())))</formula>
    </cfRule>
  </conditionalFormatting>
  <conditionalFormatting sqref="AA46:BI46">
    <cfRule type="expression" dxfId="89" priority="157">
      <formula>INDIRECT(ADDRESS(ROW(),COLUMN()))=TRUNC(INDIRECT(ADDRESS(ROW(),COLUMN())))</formula>
    </cfRule>
  </conditionalFormatting>
  <conditionalFormatting sqref="AA48:BI48">
    <cfRule type="expression" dxfId="88" priority="156">
      <formula>INDIRECT(ADDRESS(ROW(),COLUMN()))=TRUNC(INDIRECT(ADDRESS(ROW(),COLUMN())))</formula>
    </cfRule>
  </conditionalFormatting>
  <conditionalFormatting sqref="AA50:BI50">
    <cfRule type="expression" dxfId="87" priority="155">
      <formula>INDIRECT(ADDRESS(ROW(),COLUMN()))=TRUNC(INDIRECT(ADDRESS(ROW(),COLUMN())))</formula>
    </cfRule>
  </conditionalFormatting>
  <conditionalFormatting sqref="AA52:BI52">
    <cfRule type="expression" dxfId="86" priority="154">
      <formula>INDIRECT(ADDRESS(ROW(),COLUMN()))=TRUNC(INDIRECT(ADDRESS(ROW(),COLUMN())))</formula>
    </cfRule>
  </conditionalFormatting>
  <conditionalFormatting sqref="AA54:BI54">
    <cfRule type="expression" dxfId="85" priority="153">
      <formula>INDIRECT(ADDRESS(ROW(),COLUMN()))=TRUNC(INDIRECT(ADDRESS(ROW(),COLUMN())))</formula>
    </cfRule>
  </conditionalFormatting>
  <conditionalFormatting sqref="AA56:BI56">
    <cfRule type="expression" dxfId="84" priority="152">
      <formula>INDIRECT(ADDRESS(ROW(),COLUMN()))=TRUNC(INDIRECT(ADDRESS(ROW(),COLUMN())))</formula>
    </cfRule>
  </conditionalFormatting>
  <conditionalFormatting sqref="AA58:BI58">
    <cfRule type="expression" dxfId="83" priority="151">
      <formula>INDIRECT(ADDRESS(ROW(),COLUMN()))=TRUNC(INDIRECT(ADDRESS(ROW(),COLUMN())))</formula>
    </cfRule>
  </conditionalFormatting>
  <conditionalFormatting sqref="AA60:BI60">
    <cfRule type="expression" dxfId="82" priority="150">
      <formula>INDIRECT(ADDRESS(ROW(),COLUMN()))=TRUNC(INDIRECT(ADDRESS(ROW(),COLUMN())))</formula>
    </cfRule>
  </conditionalFormatting>
  <conditionalFormatting sqref="AA62:BI62">
    <cfRule type="expression" dxfId="81" priority="149">
      <formula>INDIRECT(ADDRESS(ROW(),COLUMN()))=TRUNC(INDIRECT(ADDRESS(ROW(),COLUMN())))</formula>
    </cfRule>
  </conditionalFormatting>
  <conditionalFormatting sqref="AA64:BI64">
    <cfRule type="expression" dxfId="80" priority="148">
      <formula>INDIRECT(ADDRESS(ROW(),COLUMN()))=TRUNC(INDIRECT(ADDRESS(ROW(),COLUMN())))</formula>
    </cfRule>
  </conditionalFormatting>
  <conditionalFormatting sqref="AA66:BI66">
    <cfRule type="expression" dxfId="79" priority="147">
      <formula>INDIRECT(ADDRESS(ROW(),COLUMN()))=TRUNC(INDIRECT(ADDRESS(ROW(),COLUMN())))</formula>
    </cfRule>
  </conditionalFormatting>
  <conditionalFormatting sqref="AA68:BI68">
    <cfRule type="expression" dxfId="78" priority="146">
      <formula>INDIRECT(ADDRESS(ROW(),COLUMN()))=TRUNC(INDIRECT(ADDRESS(ROW(),COLUMN())))</formula>
    </cfRule>
  </conditionalFormatting>
  <conditionalFormatting sqref="AA70:BI70">
    <cfRule type="expression" dxfId="77" priority="145">
      <formula>INDIRECT(ADDRESS(ROW(),COLUMN()))=TRUNC(INDIRECT(ADDRESS(ROW(),COLUMN())))</formula>
    </cfRule>
  </conditionalFormatting>
  <conditionalFormatting sqref="AA72:BI72">
    <cfRule type="expression" dxfId="76" priority="144">
      <formula>INDIRECT(ADDRESS(ROW(),COLUMN()))=TRUNC(INDIRECT(ADDRESS(ROW(),COLUMN())))</formula>
    </cfRule>
  </conditionalFormatting>
  <conditionalFormatting sqref="AA74:BI74">
    <cfRule type="expression" dxfId="75" priority="143">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173">
      <formula>INDIRECT(ADDRESS(ROW(),COLUMN()))=TRUNC(INDIRECT(ADDRESS(ROW(),COLUMN())))</formula>
    </cfRule>
  </conditionalFormatting>
  <conditionalFormatting sqref="AG222:AR226">
    <cfRule type="expression" dxfId="2" priority="172">
      <formula>INDIRECT(ADDRESS(ROW(),COLUMN()))=TRUNC(INDIRECT(ADDRESS(ROW(),COLUMN())))</formula>
    </cfRule>
  </conditionalFormatting>
  <conditionalFormatting sqref="AQ220:BE220 AQ229:BE229">
    <cfRule type="expression" dxfId="1" priority="207">
      <formula>OR(#REF!=$B218,#REF!=$B218)</formula>
    </cfRule>
  </conditionalFormatting>
  <conditionalFormatting sqref="AQ230:BE230">
    <cfRule type="expression" dxfId="0" priority="206">
      <formula>OR(#REF!=$B217,#REF!=$B217)</formula>
    </cfRule>
  </conditionalFormatting>
  <dataValidations count="11">
    <dataValidation allowBlank="1" showInputMessage="1" showErrorMessage="1" error="入力可能範囲　32～40" sqref="BI10" xr:uid="{A94A6424-18EE-40F6-9E30-24024819D202}"/>
    <dataValidation type="list" allowBlank="1" showInputMessage="1" sqref="M17:N216" xr:uid="{0EC6C4F6-8070-49D5-A7CA-792BE604D8F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4F0222BC-1B85-4169-B389-086DCD89C509}">
      <formula1>シフト記号表</formula1>
    </dataValidation>
    <dataValidation type="list" errorStyle="warning" allowBlank="1" showInputMessage="1" error="リストにない場合のみ、入力してください。" sqref="O17:R216" xr:uid="{D91885CB-5AD0-4B88-B8D3-ED5582DA2141}">
      <formula1>INDIRECT(G17)</formula1>
    </dataValidation>
    <dataValidation type="list" allowBlank="1" showInputMessage="1" sqref="G17:H216" xr:uid="{841E6FE2-8C48-488A-861C-925FF2B9BCC3}">
      <formula1>職種</formula1>
    </dataValidation>
    <dataValidation type="list" allowBlank="1" showInputMessage="1" showErrorMessage="1" sqref="BI4:BL4" xr:uid="{E7E284F4-5D54-4BD0-BB16-9B010D409A03}">
      <formula1>"予定,実績,予定・実績"</formula1>
    </dataValidation>
    <dataValidation type="decimal" allowBlank="1" showInputMessage="1" showErrorMessage="1" error="入力可能範囲　32～40" sqref="BE6:BF6" xr:uid="{D13CE318-27EB-4ABC-9673-9FA9183C09E1}">
      <formula1>32</formula1>
      <formula2>40</formula2>
    </dataValidation>
    <dataValidation type="list" allowBlank="1" showInputMessage="1" showErrorMessage="1" sqref="AJ3:AJ4" xr:uid="{1E4E8CC2-2C87-436C-82B4-095FCC1C8A1D}">
      <formula1>#REF!</formula1>
    </dataValidation>
    <dataValidation type="list" allowBlank="1" showInputMessage="1" showErrorMessage="1" sqref="BI3:BL3" xr:uid="{CC0A4339-F499-4F64-AC64-43145BA0BBD1}">
      <formula1>"４週,暦月"</formula1>
    </dataValidation>
    <dataValidation type="list" allowBlank="1" showInputMessage="1" showErrorMessage="1" sqref="V228:W228" xr:uid="{AA48C476-7084-4B04-8A78-DD8954C5AD97}">
      <formula1>"週,暦月"</formula1>
    </dataValidation>
    <dataValidation type="list" allowBlank="1" showInputMessage="1" sqref="C17:C230" xr:uid="{6981A444-B8F4-4001-9FA7-E8C3069F2521}">
      <formula1>"◎,○"</formula1>
    </dataValidation>
  </dataValidations>
  <hyperlinks>
    <hyperlink ref="BP3" location="添付書類一覧!A1" display="添付書類一覧に戻る" xr:uid="{F6B20CBD-5AFA-4197-B32F-4BC9DBDFDD5B}"/>
  </hyperlinks>
  <printOptions horizontalCentered="1"/>
  <pageMargins left="0.15748031496062992" right="0.15748031496062992" top="0.59055118110236227" bottom="0.27559055118110237" header="0.15748031496062992" footer="0.15748031496062992"/>
  <pageSetup paperSize="9" scale="42"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C9F78CA0-70C7-4324-BB89-DE21826E4E7A}">
          <x14:formula1>
            <xm:f>'プルダウン・リスト（従来型・ユニット型共通）'!$C$4:$C$17</xm:f>
          </x14:formula1>
          <xm:sqref>AX1:BM1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83AB-96B1-4A5D-97BF-3683EC26B20F}">
  <sheetPr>
    <tabColor theme="9" tint="0.79998168889431442"/>
    <pageSetUpPr fitToPage="1"/>
  </sheetPr>
  <dimension ref="B1:Q54"/>
  <sheetViews>
    <sheetView showGridLines="0" zoomScale="75" zoomScaleNormal="75" workbookViewId="0">
      <selection activeCell="P3" sqref="P3:Q4"/>
    </sheetView>
  </sheetViews>
  <sheetFormatPr defaultRowHeight="18.75" x14ac:dyDescent="0.15"/>
  <cols>
    <col min="1" max="1" width="1.625" style="214" customWidth="1"/>
    <col min="2" max="2" width="5.625" style="213" customWidth="1"/>
    <col min="3" max="3" width="10.625" style="213" customWidth="1"/>
    <col min="4" max="4" width="10.625" style="213" hidden="1" customWidth="1"/>
    <col min="5" max="5" width="3.375" style="213" bestFit="1" customWidth="1"/>
    <col min="6" max="6" width="15.625" style="214" customWidth="1"/>
    <col min="7" max="7" width="3.375" style="214" bestFit="1" customWidth="1"/>
    <col min="8" max="8" width="15.625" style="214" customWidth="1"/>
    <col min="9" max="9" width="3.375" style="214" bestFit="1" customWidth="1"/>
    <col min="10" max="10" width="15.625" style="213" customWidth="1"/>
    <col min="11" max="11" width="3.375" style="214" bestFit="1" customWidth="1"/>
    <col min="12" max="12" width="15.625" style="214" customWidth="1"/>
    <col min="13" max="13" width="3.375" style="214" customWidth="1"/>
    <col min="14" max="14" width="50.625" style="214" customWidth="1"/>
    <col min="15" max="16" width="9" style="214"/>
    <col min="17" max="17" width="25.25" style="214" customWidth="1"/>
    <col min="18" max="16384" width="9" style="214"/>
  </cols>
  <sheetData>
    <row r="1" spans="2:17" x14ac:dyDescent="0.15">
      <c r="B1" s="212" t="s">
        <v>292</v>
      </c>
    </row>
    <row r="2" spans="2:17" ht="19.5" thickBot="1" x14ac:dyDescent="0.2">
      <c r="B2" s="215" t="s">
        <v>293</v>
      </c>
      <c r="F2" s="216"/>
      <c r="J2" s="217"/>
      <c r="P2" s="1"/>
      <c r="Q2" s="434"/>
    </row>
    <row r="3" spans="2:17" ht="19.5" thickTop="1" x14ac:dyDescent="0.15">
      <c r="B3" s="216" t="s">
        <v>294</v>
      </c>
      <c r="F3" s="217" t="s">
        <v>295</v>
      </c>
      <c r="J3" s="217"/>
      <c r="P3" s="908" t="s">
        <v>755</v>
      </c>
      <c r="Q3" s="909"/>
    </row>
    <row r="4" spans="2:17" ht="19.5" thickBot="1" x14ac:dyDescent="0.2">
      <c r="B4" s="215"/>
      <c r="F4" s="1134" t="s">
        <v>296</v>
      </c>
      <c r="G4" s="1134"/>
      <c r="H4" s="1134"/>
      <c r="I4" s="1134"/>
      <c r="J4" s="1134"/>
      <c r="K4" s="1134"/>
      <c r="L4" s="1134"/>
      <c r="N4" s="1134" t="s">
        <v>297</v>
      </c>
      <c r="P4" s="910"/>
      <c r="Q4" s="911"/>
    </row>
    <row r="5" spans="2:17" ht="19.5" thickTop="1" x14ac:dyDescent="0.15">
      <c r="B5" s="213" t="s">
        <v>173</v>
      </c>
      <c r="C5" s="213" t="s">
        <v>274</v>
      </c>
      <c r="F5" s="213" t="s">
        <v>298</v>
      </c>
      <c r="G5" s="213"/>
      <c r="H5" s="213" t="s">
        <v>299</v>
      </c>
      <c r="J5" s="213" t="s">
        <v>300</v>
      </c>
      <c r="L5" s="213" t="s">
        <v>296</v>
      </c>
      <c r="N5" s="1134"/>
      <c r="P5" s="485"/>
      <c r="Q5" s="434"/>
    </row>
    <row r="6" spans="2:17" x14ac:dyDescent="0.15">
      <c r="B6" s="218">
        <v>1</v>
      </c>
      <c r="C6" s="219" t="s">
        <v>214</v>
      </c>
      <c r="D6" s="220" t="str">
        <f>C6</f>
        <v>a</v>
      </c>
      <c r="E6" s="218" t="s">
        <v>301</v>
      </c>
      <c r="F6" s="221">
        <v>0.29166666666666669</v>
      </c>
      <c r="G6" s="218" t="s">
        <v>302</v>
      </c>
      <c r="H6" s="221">
        <v>0.66666666666666663</v>
      </c>
      <c r="I6" s="222" t="s">
        <v>303</v>
      </c>
      <c r="J6" s="221">
        <v>4.1666666666666664E-2</v>
      </c>
      <c r="K6" s="223" t="s">
        <v>153</v>
      </c>
      <c r="L6" s="224">
        <f>IF(OR(F6="",H6=""),"",(H6+IF(F6&gt;H6,1,0)-F6-J6)*24)</f>
        <v>7.9999999999999982</v>
      </c>
      <c r="N6" s="225"/>
    </row>
    <row r="7" spans="2:17" x14ac:dyDescent="0.15">
      <c r="B7" s="218">
        <v>2</v>
      </c>
      <c r="C7" s="219" t="s">
        <v>193</v>
      </c>
      <c r="D7" s="220" t="str">
        <f t="shared" ref="D7:D38" si="0">C7</f>
        <v>b</v>
      </c>
      <c r="E7" s="218" t="s">
        <v>301</v>
      </c>
      <c r="F7" s="221">
        <v>0.375</v>
      </c>
      <c r="G7" s="218" t="s">
        <v>302</v>
      </c>
      <c r="H7" s="221">
        <v>0.75</v>
      </c>
      <c r="I7" s="222" t="s">
        <v>303</v>
      </c>
      <c r="J7" s="221">
        <v>4.1666666666666664E-2</v>
      </c>
      <c r="K7" s="223" t="s">
        <v>153</v>
      </c>
      <c r="L7" s="224">
        <f>IF(OR(F7="",H7=""),"",(H7+IF(F7&gt;H7,1,0)-F7-J7)*24)</f>
        <v>8</v>
      </c>
      <c r="N7" s="225"/>
    </row>
    <row r="8" spans="2:17" x14ac:dyDescent="0.15">
      <c r="B8" s="218">
        <v>3</v>
      </c>
      <c r="C8" s="219" t="s">
        <v>304</v>
      </c>
      <c r="D8" s="220" t="str">
        <f t="shared" si="0"/>
        <v>c</v>
      </c>
      <c r="E8" s="218" t="s">
        <v>301</v>
      </c>
      <c r="F8" s="221">
        <v>0.41666666666666669</v>
      </c>
      <c r="G8" s="218" t="s">
        <v>302</v>
      </c>
      <c r="H8" s="221">
        <v>0.79166666666666663</v>
      </c>
      <c r="I8" s="222" t="s">
        <v>303</v>
      </c>
      <c r="J8" s="221">
        <v>4.1666666666666664E-2</v>
      </c>
      <c r="K8" s="223" t="s">
        <v>153</v>
      </c>
      <c r="L8" s="224">
        <f>IF(OR(F8="",H8=""),"",(H8+IF(F8&gt;H8,1,0)-F8-J8)*24)</f>
        <v>7.9999999999999982</v>
      </c>
      <c r="N8" s="225"/>
    </row>
    <row r="9" spans="2:17" x14ac:dyDescent="0.15">
      <c r="B9" s="218">
        <v>4</v>
      </c>
      <c r="C9" s="219" t="s">
        <v>215</v>
      </c>
      <c r="D9" s="220" t="str">
        <f t="shared" si="0"/>
        <v>d</v>
      </c>
      <c r="E9" s="218" t="s">
        <v>301</v>
      </c>
      <c r="F9" s="221">
        <v>0.5</v>
      </c>
      <c r="G9" s="218" t="s">
        <v>302</v>
      </c>
      <c r="H9" s="221">
        <v>0.875</v>
      </c>
      <c r="I9" s="222" t="s">
        <v>303</v>
      </c>
      <c r="J9" s="221">
        <v>4.1666666666666664E-2</v>
      </c>
      <c r="K9" s="223" t="s">
        <v>153</v>
      </c>
      <c r="L9" s="224">
        <f>IF(OR(F9="",H9=""),"",(H9+IF(F9&gt;H9,1,0)-F9-J9)*24)</f>
        <v>8</v>
      </c>
      <c r="N9" s="225"/>
    </row>
    <row r="10" spans="2:17" x14ac:dyDescent="0.15">
      <c r="B10" s="218">
        <v>5</v>
      </c>
      <c r="C10" s="219" t="s">
        <v>199</v>
      </c>
      <c r="D10" s="220" t="str">
        <f t="shared" si="0"/>
        <v>e</v>
      </c>
      <c r="E10" s="218" t="s">
        <v>301</v>
      </c>
      <c r="F10" s="221">
        <v>0.375</v>
      </c>
      <c r="G10" s="218" t="s">
        <v>302</v>
      </c>
      <c r="H10" s="221">
        <v>0.54166666666666663</v>
      </c>
      <c r="I10" s="222" t="s">
        <v>303</v>
      </c>
      <c r="J10" s="221">
        <v>0</v>
      </c>
      <c r="K10" s="223" t="s">
        <v>153</v>
      </c>
      <c r="L10" s="224">
        <f t="shared" ref="L10:L22" si="1">IF(OR(F10="",H10=""),"",(H10+IF(F10&gt;H10,1,0)-F10-J10)*24)</f>
        <v>3.9999999999999991</v>
      </c>
      <c r="N10" s="225"/>
    </row>
    <row r="11" spans="2:17" x14ac:dyDescent="0.15">
      <c r="B11" s="218">
        <v>6</v>
      </c>
      <c r="C11" s="219" t="s">
        <v>206</v>
      </c>
      <c r="D11" s="220" t="str">
        <f t="shared" si="0"/>
        <v>f</v>
      </c>
      <c r="E11" s="218" t="s">
        <v>301</v>
      </c>
      <c r="F11" s="221">
        <v>0.54166666666666663</v>
      </c>
      <c r="G11" s="218" t="s">
        <v>302</v>
      </c>
      <c r="H11" s="221">
        <v>0.77083333333333337</v>
      </c>
      <c r="I11" s="222" t="s">
        <v>303</v>
      </c>
      <c r="J11" s="221">
        <v>0</v>
      </c>
      <c r="K11" s="223" t="s">
        <v>153</v>
      </c>
      <c r="L11" s="224">
        <f>IF(OR(F11="",H11=""),"",(H11+IF(F11&gt;H11,1,0)-F11-J11)*24)</f>
        <v>5.5000000000000018</v>
      </c>
      <c r="N11" s="225"/>
    </row>
    <row r="12" spans="2:17" x14ac:dyDescent="0.15">
      <c r="B12" s="218">
        <v>7</v>
      </c>
      <c r="C12" s="219" t="s">
        <v>305</v>
      </c>
      <c r="D12" s="220" t="str">
        <f t="shared" si="0"/>
        <v>g</v>
      </c>
      <c r="E12" s="218" t="s">
        <v>301</v>
      </c>
      <c r="F12" s="221">
        <v>0.58333333333333337</v>
      </c>
      <c r="G12" s="218" t="s">
        <v>302</v>
      </c>
      <c r="H12" s="221">
        <v>0.83333333333333337</v>
      </c>
      <c r="I12" s="222" t="s">
        <v>303</v>
      </c>
      <c r="J12" s="221">
        <v>0</v>
      </c>
      <c r="K12" s="223" t="s">
        <v>153</v>
      </c>
      <c r="L12" s="224">
        <f t="shared" si="1"/>
        <v>6</v>
      </c>
      <c r="N12" s="225"/>
    </row>
    <row r="13" spans="2:17" x14ac:dyDescent="0.15">
      <c r="B13" s="218">
        <v>8</v>
      </c>
      <c r="C13" s="219" t="s">
        <v>226</v>
      </c>
      <c r="D13" s="220" t="str">
        <f t="shared" si="0"/>
        <v>h</v>
      </c>
      <c r="E13" s="218" t="s">
        <v>301</v>
      </c>
      <c r="F13" s="221">
        <v>0.66666666666666663</v>
      </c>
      <c r="G13" s="218" t="s">
        <v>302</v>
      </c>
      <c r="H13" s="221">
        <v>0</v>
      </c>
      <c r="I13" s="222" t="s">
        <v>303</v>
      </c>
      <c r="J13" s="221">
        <v>2.0833333333333332E-2</v>
      </c>
      <c r="K13" s="223" t="s">
        <v>153</v>
      </c>
      <c r="L13" s="224">
        <f t="shared" si="1"/>
        <v>7.5000000000000018</v>
      </c>
      <c r="N13" s="225" t="s">
        <v>306</v>
      </c>
    </row>
    <row r="14" spans="2:17" x14ac:dyDescent="0.15">
      <c r="B14" s="218">
        <v>9</v>
      </c>
      <c r="C14" s="219" t="s">
        <v>227</v>
      </c>
      <c r="D14" s="220" t="str">
        <f t="shared" si="0"/>
        <v>i</v>
      </c>
      <c r="E14" s="218" t="s">
        <v>301</v>
      </c>
      <c r="F14" s="221">
        <v>0</v>
      </c>
      <c r="G14" s="218" t="s">
        <v>302</v>
      </c>
      <c r="H14" s="221">
        <v>0.375</v>
      </c>
      <c r="I14" s="222" t="s">
        <v>303</v>
      </c>
      <c r="J14" s="221">
        <v>2.0833333333333332E-2</v>
      </c>
      <c r="K14" s="223" t="s">
        <v>153</v>
      </c>
      <c r="L14" s="224">
        <f t="shared" si="1"/>
        <v>8.5</v>
      </c>
      <c r="N14" s="225" t="s">
        <v>307</v>
      </c>
    </row>
    <row r="15" spans="2:17" x14ac:dyDescent="0.15">
      <c r="B15" s="218">
        <v>10</v>
      </c>
      <c r="C15" s="219" t="s">
        <v>308</v>
      </c>
      <c r="D15" s="220" t="str">
        <f t="shared" si="0"/>
        <v>j</v>
      </c>
      <c r="E15" s="218" t="s">
        <v>301</v>
      </c>
      <c r="F15" s="221"/>
      <c r="G15" s="218" t="s">
        <v>302</v>
      </c>
      <c r="H15" s="221"/>
      <c r="I15" s="222" t="s">
        <v>303</v>
      </c>
      <c r="J15" s="221">
        <v>0</v>
      </c>
      <c r="K15" s="223" t="s">
        <v>153</v>
      </c>
      <c r="L15" s="224" t="str">
        <f t="shared" si="1"/>
        <v/>
      </c>
      <c r="N15" s="225"/>
    </row>
    <row r="16" spans="2:17" x14ac:dyDescent="0.15">
      <c r="B16" s="218">
        <v>11</v>
      </c>
      <c r="C16" s="219" t="s">
        <v>309</v>
      </c>
      <c r="D16" s="220" t="str">
        <f t="shared" si="0"/>
        <v>k</v>
      </c>
      <c r="E16" s="218" t="s">
        <v>301</v>
      </c>
      <c r="F16" s="221"/>
      <c r="G16" s="218" t="s">
        <v>302</v>
      </c>
      <c r="H16" s="221"/>
      <c r="I16" s="222" t="s">
        <v>303</v>
      </c>
      <c r="J16" s="221">
        <v>0</v>
      </c>
      <c r="K16" s="223" t="s">
        <v>153</v>
      </c>
      <c r="L16" s="224" t="str">
        <f t="shared" si="1"/>
        <v/>
      </c>
      <c r="N16" s="225"/>
    </row>
    <row r="17" spans="2:14" x14ac:dyDescent="0.15">
      <c r="B17" s="218">
        <v>12</v>
      </c>
      <c r="C17" s="219" t="s">
        <v>310</v>
      </c>
      <c r="D17" s="220" t="str">
        <f t="shared" si="0"/>
        <v>l</v>
      </c>
      <c r="E17" s="218" t="s">
        <v>301</v>
      </c>
      <c r="F17" s="221"/>
      <c r="G17" s="218" t="s">
        <v>302</v>
      </c>
      <c r="H17" s="221"/>
      <c r="I17" s="222" t="s">
        <v>303</v>
      </c>
      <c r="J17" s="221">
        <v>0</v>
      </c>
      <c r="K17" s="223" t="s">
        <v>153</v>
      </c>
      <c r="L17" s="224" t="str">
        <f t="shared" si="1"/>
        <v/>
      </c>
      <c r="N17" s="225"/>
    </row>
    <row r="18" spans="2:14" x14ac:dyDescent="0.15">
      <c r="B18" s="218">
        <v>13</v>
      </c>
      <c r="C18" s="219" t="s">
        <v>311</v>
      </c>
      <c r="D18" s="220" t="str">
        <f t="shared" si="0"/>
        <v>m</v>
      </c>
      <c r="E18" s="218" t="s">
        <v>301</v>
      </c>
      <c r="F18" s="221"/>
      <c r="G18" s="218" t="s">
        <v>302</v>
      </c>
      <c r="H18" s="221"/>
      <c r="I18" s="222" t="s">
        <v>303</v>
      </c>
      <c r="J18" s="221">
        <v>0</v>
      </c>
      <c r="K18" s="223" t="s">
        <v>153</v>
      </c>
      <c r="L18" s="224" t="str">
        <f t="shared" si="1"/>
        <v/>
      </c>
      <c r="N18" s="225"/>
    </row>
    <row r="19" spans="2:14" x14ac:dyDescent="0.15">
      <c r="B19" s="218">
        <v>14</v>
      </c>
      <c r="C19" s="219" t="s">
        <v>312</v>
      </c>
      <c r="D19" s="220" t="str">
        <f t="shared" si="0"/>
        <v>n</v>
      </c>
      <c r="E19" s="218" t="s">
        <v>301</v>
      </c>
      <c r="F19" s="221"/>
      <c r="G19" s="218" t="s">
        <v>302</v>
      </c>
      <c r="H19" s="221"/>
      <c r="I19" s="222" t="s">
        <v>303</v>
      </c>
      <c r="J19" s="221">
        <v>0</v>
      </c>
      <c r="K19" s="223" t="s">
        <v>153</v>
      </c>
      <c r="L19" s="224" t="str">
        <f t="shared" si="1"/>
        <v/>
      </c>
      <c r="N19" s="225"/>
    </row>
    <row r="20" spans="2:14" x14ac:dyDescent="0.15">
      <c r="B20" s="218">
        <v>15</v>
      </c>
      <c r="C20" s="219" t="s">
        <v>313</v>
      </c>
      <c r="D20" s="220" t="str">
        <f t="shared" si="0"/>
        <v>o</v>
      </c>
      <c r="E20" s="218" t="s">
        <v>301</v>
      </c>
      <c r="F20" s="221"/>
      <c r="G20" s="218" t="s">
        <v>302</v>
      </c>
      <c r="H20" s="221"/>
      <c r="I20" s="222" t="s">
        <v>303</v>
      </c>
      <c r="J20" s="221">
        <v>0</v>
      </c>
      <c r="K20" s="223" t="s">
        <v>153</v>
      </c>
      <c r="L20" s="224" t="str">
        <f t="shared" si="1"/>
        <v/>
      </c>
      <c r="N20" s="225"/>
    </row>
    <row r="21" spans="2:14" x14ac:dyDescent="0.15">
      <c r="B21" s="218">
        <v>16</v>
      </c>
      <c r="C21" s="219" t="s">
        <v>314</v>
      </c>
      <c r="D21" s="220" t="str">
        <f t="shared" si="0"/>
        <v>p</v>
      </c>
      <c r="E21" s="218" t="s">
        <v>301</v>
      </c>
      <c r="F21" s="221"/>
      <c r="G21" s="218" t="s">
        <v>302</v>
      </c>
      <c r="H21" s="221"/>
      <c r="I21" s="222" t="s">
        <v>303</v>
      </c>
      <c r="J21" s="221">
        <v>0</v>
      </c>
      <c r="K21" s="223" t="s">
        <v>153</v>
      </c>
      <c r="L21" s="224" t="str">
        <f t="shared" si="1"/>
        <v/>
      </c>
      <c r="N21" s="225"/>
    </row>
    <row r="22" spans="2:14" x14ac:dyDescent="0.15">
      <c r="B22" s="218">
        <v>17</v>
      </c>
      <c r="C22" s="219" t="s">
        <v>315</v>
      </c>
      <c r="D22" s="220" t="str">
        <f t="shared" si="0"/>
        <v>q</v>
      </c>
      <c r="E22" s="218" t="s">
        <v>301</v>
      </c>
      <c r="F22" s="221"/>
      <c r="G22" s="218" t="s">
        <v>302</v>
      </c>
      <c r="H22" s="221"/>
      <c r="I22" s="222" t="s">
        <v>303</v>
      </c>
      <c r="J22" s="221">
        <v>0</v>
      </c>
      <c r="K22" s="223" t="s">
        <v>153</v>
      </c>
      <c r="L22" s="224" t="str">
        <f t="shared" si="1"/>
        <v/>
      </c>
      <c r="N22" s="225"/>
    </row>
    <row r="23" spans="2:14" x14ac:dyDescent="0.15">
      <c r="B23" s="218">
        <v>18</v>
      </c>
      <c r="C23" s="219" t="s">
        <v>316</v>
      </c>
      <c r="D23" s="220" t="str">
        <f t="shared" si="0"/>
        <v>r</v>
      </c>
      <c r="E23" s="218" t="s">
        <v>301</v>
      </c>
      <c r="F23" s="226"/>
      <c r="G23" s="218" t="s">
        <v>302</v>
      </c>
      <c r="H23" s="226"/>
      <c r="I23" s="222" t="s">
        <v>303</v>
      </c>
      <c r="J23" s="226"/>
      <c r="K23" s="223" t="s">
        <v>153</v>
      </c>
      <c r="L23" s="219">
        <v>1</v>
      </c>
      <c r="N23" s="225"/>
    </row>
    <row r="24" spans="2:14" x14ac:dyDescent="0.15">
      <c r="B24" s="218">
        <v>19</v>
      </c>
      <c r="C24" s="219" t="s">
        <v>317</v>
      </c>
      <c r="D24" s="220" t="str">
        <f t="shared" si="0"/>
        <v>s</v>
      </c>
      <c r="E24" s="218" t="s">
        <v>301</v>
      </c>
      <c r="F24" s="226"/>
      <c r="G24" s="218" t="s">
        <v>302</v>
      </c>
      <c r="H24" s="226"/>
      <c r="I24" s="222" t="s">
        <v>303</v>
      </c>
      <c r="J24" s="226"/>
      <c r="K24" s="223" t="s">
        <v>153</v>
      </c>
      <c r="L24" s="219">
        <v>2</v>
      </c>
      <c r="N24" s="225"/>
    </row>
    <row r="25" spans="2:14" x14ac:dyDescent="0.15">
      <c r="B25" s="218">
        <v>20</v>
      </c>
      <c r="C25" s="219" t="s">
        <v>318</v>
      </c>
      <c r="D25" s="220" t="str">
        <f t="shared" si="0"/>
        <v>t</v>
      </c>
      <c r="E25" s="218" t="s">
        <v>301</v>
      </c>
      <c r="F25" s="226"/>
      <c r="G25" s="218" t="s">
        <v>302</v>
      </c>
      <c r="H25" s="226"/>
      <c r="I25" s="222" t="s">
        <v>303</v>
      </c>
      <c r="J25" s="226"/>
      <c r="K25" s="223" t="s">
        <v>153</v>
      </c>
      <c r="L25" s="219">
        <v>3</v>
      </c>
      <c r="N25" s="225"/>
    </row>
    <row r="26" spans="2:14" x14ac:dyDescent="0.15">
      <c r="B26" s="218">
        <v>21</v>
      </c>
      <c r="C26" s="219" t="s">
        <v>319</v>
      </c>
      <c r="D26" s="220" t="str">
        <f t="shared" si="0"/>
        <v>u</v>
      </c>
      <c r="E26" s="218" t="s">
        <v>301</v>
      </c>
      <c r="F26" s="226"/>
      <c r="G26" s="218" t="s">
        <v>302</v>
      </c>
      <c r="H26" s="226"/>
      <c r="I26" s="222" t="s">
        <v>303</v>
      </c>
      <c r="J26" s="226"/>
      <c r="K26" s="223" t="s">
        <v>153</v>
      </c>
      <c r="L26" s="219">
        <v>4</v>
      </c>
      <c r="N26" s="225"/>
    </row>
    <row r="27" spans="2:14" x14ac:dyDescent="0.15">
      <c r="B27" s="218">
        <v>22</v>
      </c>
      <c r="C27" s="219" t="s">
        <v>320</v>
      </c>
      <c r="D27" s="220" t="str">
        <f t="shared" si="0"/>
        <v>v</v>
      </c>
      <c r="E27" s="218" t="s">
        <v>301</v>
      </c>
      <c r="F27" s="226"/>
      <c r="G27" s="218" t="s">
        <v>302</v>
      </c>
      <c r="H27" s="226"/>
      <c r="I27" s="222" t="s">
        <v>303</v>
      </c>
      <c r="J27" s="226"/>
      <c r="K27" s="223" t="s">
        <v>153</v>
      </c>
      <c r="L27" s="219">
        <v>5</v>
      </c>
      <c r="N27" s="225"/>
    </row>
    <row r="28" spans="2:14" x14ac:dyDescent="0.15">
      <c r="B28" s="218">
        <v>23</v>
      </c>
      <c r="C28" s="219" t="s">
        <v>321</v>
      </c>
      <c r="D28" s="220" t="str">
        <f t="shared" si="0"/>
        <v>w</v>
      </c>
      <c r="E28" s="218" t="s">
        <v>301</v>
      </c>
      <c r="F28" s="226"/>
      <c r="G28" s="218" t="s">
        <v>302</v>
      </c>
      <c r="H28" s="226"/>
      <c r="I28" s="222" t="s">
        <v>303</v>
      </c>
      <c r="J28" s="226"/>
      <c r="K28" s="223" t="s">
        <v>153</v>
      </c>
      <c r="L28" s="219">
        <v>6</v>
      </c>
      <c r="N28" s="225"/>
    </row>
    <row r="29" spans="2:14" x14ac:dyDescent="0.15">
      <c r="B29" s="218">
        <v>24</v>
      </c>
      <c r="C29" s="219" t="s">
        <v>322</v>
      </c>
      <c r="D29" s="220" t="str">
        <f t="shared" si="0"/>
        <v>x</v>
      </c>
      <c r="E29" s="218" t="s">
        <v>301</v>
      </c>
      <c r="F29" s="226"/>
      <c r="G29" s="218" t="s">
        <v>302</v>
      </c>
      <c r="H29" s="226"/>
      <c r="I29" s="222" t="s">
        <v>303</v>
      </c>
      <c r="J29" s="226"/>
      <c r="K29" s="223" t="s">
        <v>153</v>
      </c>
      <c r="L29" s="219">
        <v>7</v>
      </c>
      <c r="N29" s="225"/>
    </row>
    <row r="30" spans="2:14" x14ac:dyDescent="0.15">
      <c r="B30" s="218">
        <v>25</v>
      </c>
      <c r="C30" s="219" t="s">
        <v>323</v>
      </c>
      <c r="D30" s="220" t="str">
        <f t="shared" si="0"/>
        <v>y</v>
      </c>
      <c r="E30" s="218" t="s">
        <v>301</v>
      </c>
      <c r="F30" s="226"/>
      <c r="G30" s="218" t="s">
        <v>302</v>
      </c>
      <c r="H30" s="226"/>
      <c r="I30" s="222" t="s">
        <v>303</v>
      </c>
      <c r="J30" s="226"/>
      <c r="K30" s="223" t="s">
        <v>153</v>
      </c>
      <c r="L30" s="219">
        <v>8</v>
      </c>
      <c r="N30" s="225"/>
    </row>
    <row r="31" spans="2:14" x14ac:dyDescent="0.15">
      <c r="B31" s="218">
        <v>26</v>
      </c>
      <c r="C31" s="219" t="s">
        <v>324</v>
      </c>
      <c r="D31" s="220" t="str">
        <f t="shared" si="0"/>
        <v>z</v>
      </c>
      <c r="E31" s="218" t="s">
        <v>301</v>
      </c>
      <c r="F31" s="226"/>
      <c r="G31" s="218" t="s">
        <v>302</v>
      </c>
      <c r="H31" s="226"/>
      <c r="I31" s="222" t="s">
        <v>303</v>
      </c>
      <c r="J31" s="226"/>
      <c r="K31" s="223" t="s">
        <v>153</v>
      </c>
      <c r="L31" s="219">
        <v>1</v>
      </c>
      <c r="N31" s="225"/>
    </row>
    <row r="32" spans="2:14" x14ac:dyDescent="0.15">
      <c r="B32" s="218">
        <v>27</v>
      </c>
      <c r="C32" s="219" t="s">
        <v>322</v>
      </c>
      <c r="D32" s="220" t="str">
        <f t="shared" si="0"/>
        <v>x</v>
      </c>
      <c r="E32" s="218" t="s">
        <v>301</v>
      </c>
      <c r="F32" s="226"/>
      <c r="G32" s="218" t="s">
        <v>302</v>
      </c>
      <c r="H32" s="226"/>
      <c r="I32" s="222" t="s">
        <v>303</v>
      </c>
      <c r="J32" s="226"/>
      <c r="K32" s="223" t="s">
        <v>153</v>
      </c>
      <c r="L32" s="219">
        <v>2</v>
      </c>
      <c r="N32" s="225"/>
    </row>
    <row r="33" spans="2:14" x14ac:dyDescent="0.15">
      <c r="B33" s="218">
        <v>28</v>
      </c>
      <c r="C33" s="219" t="s">
        <v>325</v>
      </c>
      <c r="D33" s="220" t="str">
        <f t="shared" si="0"/>
        <v>aa</v>
      </c>
      <c r="E33" s="218" t="s">
        <v>301</v>
      </c>
      <c r="F33" s="226"/>
      <c r="G33" s="218" t="s">
        <v>302</v>
      </c>
      <c r="H33" s="226"/>
      <c r="I33" s="222" t="s">
        <v>303</v>
      </c>
      <c r="J33" s="226"/>
      <c r="K33" s="223" t="s">
        <v>153</v>
      </c>
      <c r="L33" s="219">
        <v>3</v>
      </c>
      <c r="N33" s="225"/>
    </row>
    <row r="34" spans="2:14" x14ac:dyDescent="0.15">
      <c r="B34" s="218">
        <v>29</v>
      </c>
      <c r="C34" s="219" t="s">
        <v>326</v>
      </c>
      <c r="D34" s="220" t="str">
        <f t="shared" si="0"/>
        <v>ab</v>
      </c>
      <c r="E34" s="218" t="s">
        <v>301</v>
      </c>
      <c r="F34" s="226"/>
      <c r="G34" s="218" t="s">
        <v>302</v>
      </c>
      <c r="H34" s="226"/>
      <c r="I34" s="222" t="s">
        <v>303</v>
      </c>
      <c r="J34" s="226"/>
      <c r="K34" s="223" t="s">
        <v>153</v>
      </c>
      <c r="L34" s="219">
        <v>4</v>
      </c>
      <c r="N34" s="225"/>
    </row>
    <row r="35" spans="2:14" x14ac:dyDescent="0.15">
      <c r="B35" s="218">
        <v>30</v>
      </c>
      <c r="C35" s="219" t="s">
        <v>327</v>
      </c>
      <c r="D35" s="220" t="str">
        <f t="shared" si="0"/>
        <v>ac</v>
      </c>
      <c r="E35" s="218" t="s">
        <v>301</v>
      </c>
      <c r="F35" s="226"/>
      <c r="G35" s="218" t="s">
        <v>302</v>
      </c>
      <c r="H35" s="226"/>
      <c r="I35" s="222" t="s">
        <v>303</v>
      </c>
      <c r="J35" s="226"/>
      <c r="K35" s="223" t="s">
        <v>153</v>
      </c>
      <c r="L35" s="219">
        <v>5</v>
      </c>
      <c r="N35" s="225"/>
    </row>
    <row r="36" spans="2:14" x14ac:dyDescent="0.15">
      <c r="B36" s="218">
        <v>31</v>
      </c>
      <c r="C36" s="219" t="s">
        <v>328</v>
      </c>
      <c r="D36" s="220" t="str">
        <f t="shared" si="0"/>
        <v>ad</v>
      </c>
      <c r="E36" s="218" t="s">
        <v>301</v>
      </c>
      <c r="F36" s="226"/>
      <c r="G36" s="218" t="s">
        <v>302</v>
      </c>
      <c r="H36" s="226"/>
      <c r="I36" s="222" t="s">
        <v>303</v>
      </c>
      <c r="J36" s="226"/>
      <c r="K36" s="223" t="s">
        <v>153</v>
      </c>
      <c r="L36" s="219">
        <v>6</v>
      </c>
      <c r="N36" s="225"/>
    </row>
    <row r="37" spans="2:14" x14ac:dyDescent="0.15">
      <c r="B37" s="218">
        <v>32</v>
      </c>
      <c r="C37" s="219" t="s">
        <v>329</v>
      </c>
      <c r="D37" s="220" t="str">
        <f t="shared" si="0"/>
        <v>ae</v>
      </c>
      <c r="E37" s="218" t="s">
        <v>301</v>
      </c>
      <c r="F37" s="226"/>
      <c r="G37" s="218" t="s">
        <v>302</v>
      </c>
      <c r="H37" s="226"/>
      <c r="I37" s="222" t="s">
        <v>303</v>
      </c>
      <c r="J37" s="226"/>
      <c r="K37" s="223" t="s">
        <v>153</v>
      </c>
      <c r="L37" s="219">
        <v>7</v>
      </c>
      <c r="N37" s="225"/>
    </row>
    <row r="38" spans="2:14" x14ac:dyDescent="0.15">
      <c r="B38" s="218">
        <v>33</v>
      </c>
      <c r="C38" s="219" t="s">
        <v>330</v>
      </c>
      <c r="D38" s="220" t="str">
        <f t="shared" si="0"/>
        <v>af</v>
      </c>
      <c r="E38" s="218" t="s">
        <v>301</v>
      </c>
      <c r="F38" s="226"/>
      <c r="G38" s="218" t="s">
        <v>302</v>
      </c>
      <c r="H38" s="226"/>
      <c r="I38" s="222" t="s">
        <v>303</v>
      </c>
      <c r="J38" s="226"/>
      <c r="K38" s="223" t="s">
        <v>153</v>
      </c>
      <c r="L38" s="219">
        <v>8</v>
      </c>
      <c r="N38" s="225"/>
    </row>
    <row r="39" spans="2:14" x14ac:dyDescent="0.15">
      <c r="B39" s="218">
        <v>34</v>
      </c>
      <c r="C39" s="227" t="s">
        <v>331</v>
      </c>
      <c r="D39" s="220"/>
      <c r="E39" s="218" t="s">
        <v>301</v>
      </c>
      <c r="F39" s="221">
        <v>0.29166666666666669</v>
      </c>
      <c r="G39" s="218" t="s">
        <v>302</v>
      </c>
      <c r="H39" s="221">
        <v>0.39583333333333331</v>
      </c>
      <c r="I39" s="222" t="s">
        <v>303</v>
      </c>
      <c r="J39" s="221">
        <v>0</v>
      </c>
      <c r="K39" s="223" t="s">
        <v>153</v>
      </c>
      <c r="L39" s="224">
        <f t="shared" ref="L39:L40" si="2">IF(OR(F39="",H39=""),"",(H39+IF(F39&gt;H39,1,0)-F39-J39)*24)</f>
        <v>2.4999999999999991</v>
      </c>
      <c r="N39" s="225"/>
    </row>
    <row r="40" spans="2:14" x14ac:dyDescent="0.15">
      <c r="B40" s="218"/>
      <c r="C40" s="228" t="s">
        <v>271</v>
      </c>
      <c r="D40" s="220"/>
      <c r="E40" s="218" t="s">
        <v>301</v>
      </c>
      <c r="F40" s="221">
        <v>0.6875</v>
      </c>
      <c r="G40" s="218" t="s">
        <v>302</v>
      </c>
      <c r="H40" s="221">
        <v>0.83333333333333337</v>
      </c>
      <c r="I40" s="222" t="s">
        <v>303</v>
      </c>
      <c r="J40" s="221">
        <v>0</v>
      </c>
      <c r="K40" s="223" t="s">
        <v>153</v>
      </c>
      <c r="L40" s="224">
        <f t="shared" si="2"/>
        <v>3.5000000000000009</v>
      </c>
      <c r="N40" s="225"/>
    </row>
    <row r="41" spans="2:14" x14ac:dyDescent="0.15">
      <c r="B41" s="218"/>
      <c r="C41" s="229" t="s">
        <v>271</v>
      </c>
      <c r="D41" s="220" t="str">
        <f>C39</f>
        <v>ag</v>
      </c>
      <c r="E41" s="218" t="s">
        <v>301</v>
      </c>
      <c r="F41" s="221" t="s">
        <v>271</v>
      </c>
      <c r="G41" s="218" t="s">
        <v>302</v>
      </c>
      <c r="H41" s="221" t="s">
        <v>271</v>
      </c>
      <c r="I41" s="222" t="s">
        <v>303</v>
      </c>
      <c r="J41" s="221" t="s">
        <v>271</v>
      </c>
      <c r="K41" s="223" t="s">
        <v>153</v>
      </c>
      <c r="L41" s="224">
        <f>IF(OR(L39="",L40=""),"",L39+L40)</f>
        <v>6</v>
      </c>
      <c r="N41" s="225" t="s">
        <v>332</v>
      </c>
    </row>
    <row r="42" spans="2:14" x14ac:dyDescent="0.15">
      <c r="B42" s="218"/>
      <c r="C42" s="227" t="s">
        <v>333</v>
      </c>
      <c r="D42" s="220"/>
      <c r="E42" s="218" t="s">
        <v>301</v>
      </c>
      <c r="F42" s="221"/>
      <c r="G42" s="218" t="s">
        <v>302</v>
      </c>
      <c r="H42" s="221"/>
      <c r="I42" s="222" t="s">
        <v>303</v>
      </c>
      <c r="J42" s="221">
        <v>0</v>
      </c>
      <c r="K42" s="223" t="s">
        <v>153</v>
      </c>
      <c r="L42" s="224" t="str">
        <f t="shared" ref="L42:L43" si="3">IF(OR(F42="",H42=""),"",(H42+IF(F42&gt;H42,1,0)-F42-J42)*24)</f>
        <v/>
      </c>
      <c r="N42" s="225"/>
    </row>
    <row r="43" spans="2:14" x14ac:dyDescent="0.15">
      <c r="B43" s="218">
        <v>35</v>
      </c>
      <c r="C43" s="228" t="s">
        <v>271</v>
      </c>
      <c r="D43" s="220"/>
      <c r="E43" s="218" t="s">
        <v>301</v>
      </c>
      <c r="F43" s="221"/>
      <c r="G43" s="218" t="s">
        <v>302</v>
      </c>
      <c r="H43" s="221"/>
      <c r="I43" s="222" t="s">
        <v>303</v>
      </c>
      <c r="J43" s="221">
        <v>0</v>
      </c>
      <c r="K43" s="223" t="s">
        <v>153</v>
      </c>
      <c r="L43" s="224" t="str">
        <f t="shared" si="3"/>
        <v/>
      </c>
      <c r="N43" s="225"/>
    </row>
    <row r="44" spans="2:14" x14ac:dyDescent="0.15">
      <c r="B44" s="218"/>
      <c r="C44" s="229" t="s">
        <v>271</v>
      </c>
      <c r="D44" s="220" t="str">
        <f>C42</f>
        <v>ah</v>
      </c>
      <c r="E44" s="218" t="s">
        <v>301</v>
      </c>
      <c r="F44" s="221" t="s">
        <v>271</v>
      </c>
      <c r="G44" s="218" t="s">
        <v>302</v>
      </c>
      <c r="H44" s="221" t="s">
        <v>271</v>
      </c>
      <c r="I44" s="222" t="s">
        <v>303</v>
      </c>
      <c r="J44" s="221" t="s">
        <v>271</v>
      </c>
      <c r="K44" s="223" t="s">
        <v>153</v>
      </c>
      <c r="L44" s="224" t="str">
        <f>IF(OR(L42="",L43=""),"",L42+L43)</f>
        <v/>
      </c>
      <c r="N44" s="225" t="s">
        <v>334</v>
      </c>
    </row>
    <row r="45" spans="2:14" x14ac:dyDescent="0.15">
      <c r="B45" s="218"/>
      <c r="C45" s="227" t="s">
        <v>335</v>
      </c>
      <c r="D45" s="220"/>
      <c r="E45" s="218" t="s">
        <v>301</v>
      </c>
      <c r="F45" s="221"/>
      <c r="G45" s="218" t="s">
        <v>302</v>
      </c>
      <c r="H45" s="221"/>
      <c r="I45" s="222" t="s">
        <v>303</v>
      </c>
      <c r="J45" s="221">
        <v>0</v>
      </c>
      <c r="K45" s="223" t="s">
        <v>153</v>
      </c>
      <c r="L45" s="224" t="str">
        <f t="shared" ref="L45:L46" si="4">IF(OR(F45="",H45=""),"",(H45+IF(F45&gt;H45,1,0)-F45-J45)*24)</f>
        <v/>
      </c>
      <c r="N45" s="225"/>
    </row>
    <row r="46" spans="2:14" x14ac:dyDescent="0.15">
      <c r="B46" s="218">
        <v>36</v>
      </c>
      <c r="C46" s="228" t="s">
        <v>271</v>
      </c>
      <c r="D46" s="220"/>
      <c r="E46" s="218" t="s">
        <v>301</v>
      </c>
      <c r="F46" s="221"/>
      <c r="G46" s="218" t="s">
        <v>302</v>
      </c>
      <c r="H46" s="221"/>
      <c r="I46" s="222" t="s">
        <v>303</v>
      </c>
      <c r="J46" s="221">
        <v>0</v>
      </c>
      <c r="K46" s="223" t="s">
        <v>153</v>
      </c>
      <c r="L46" s="224" t="str">
        <f t="shared" si="4"/>
        <v/>
      </c>
      <c r="N46" s="225"/>
    </row>
    <row r="47" spans="2:14" x14ac:dyDescent="0.15">
      <c r="B47" s="218"/>
      <c r="C47" s="229" t="s">
        <v>271</v>
      </c>
      <c r="D47" s="220" t="str">
        <f>C45</f>
        <v>ai</v>
      </c>
      <c r="E47" s="218" t="s">
        <v>301</v>
      </c>
      <c r="F47" s="221" t="s">
        <v>271</v>
      </c>
      <c r="G47" s="218" t="s">
        <v>302</v>
      </c>
      <c r="H47" s="221" t="s">
        <v>271</v>
      </c>
      <c r="I47" s="222" t="s">
        <v>303</v>
      </c>
      <c r="J47" s="221" t="s">
        <v>271</v>
      </c>
      <c r="K47" s="223" t="s">
        <v>153</v>
      </c>
      <c r="L47" s="224" t="str">
        <f>IF(OR(L45="",L46=""),"",L45+L46)</f>
        <v/>
      </c>
      <c r="N47" s="225" t="s">
        <v>334</v>
      </c>
    </row>
    <row r="49" spans="3:4" x14ac:dyDescent="0.15">
      <c r="C49" s="215" t="s">
        <v>349</v>
      </c>
      <c r="D49" s="215"/>
    </row>
    <row r="50" spans="3:4" x14ac:dyDescent="0.15">
      <c r="C50" s="215" t="s">
        <v>350</v>
      </c>
      <c r="D50" s="215"/>
    </row>
    <row r="51" spans="3:4" x14ac:dyDescent="0.15">
      <c r="C51" s="215" t="s">
        <v>351</v>
      </c>
      <c r="D51" s="215"/>
    </row>
    <row r="52" spans="3:4" x14ac:dyDescent="0.15">
      <c r="C52" s="215" t="s">
        <v>352</v>
      </c>
      <c r="D52" s="215"/>
    </row>
    <row r="53" spans="3:4" x14ac:dyDescent="0.15">
      <c r="C53" s="215" t="s">
        <v>338</v>
      </c>
      <c r="D53" s="215"/>
    </row>
    <row r="54" spans="3:4" x14ac:dyDescent="0.15">
      <c r="C54" s="215" t="s">
        <v>339</v>
      </c>
      <c r="D54" s="215"/>
    </row>
  </sheetData>
  <sheetProtection sheet="1" insertRows="0" deleteRows="0"/>
  <mergeCells count="3">
    <mergeCell ref="F4:L4"/>
    <mergeCell ref="N4:N5"/>
    <mergeCell ref="P3:Q4"/>
  </mergeCells>
  <phoneticPr fontId="2"/>
  <hyperlinks>
    <hyperlink ref="P3" location="添付書類一覧!A1" display="添付書類一覧に戻る" xr:uid="{1768907D-A43F-4D7A-94C3-18BF8F899B5F}"/>
  </hyperlinks>
  <printOptions horizontalCentered="1"/>
  <pageMargins left="0.70866141732283472" right="0.70866141732283472" top="0.55118110236220474" bottom="0.35433070866141736" header="0.31496062992125984" footer="0.31496062992125984"/>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5BDA-E59D-41F1-83F2-1640B08F1D04}">
  <sheetPr>
    <tabColor theme="9" tint="0.79998168889431442"/>
    <pageSetUpPr fitToPage="1"/>
  </sheetPr>
  <dimension ref="B1:BB110"/>
  <sheetViews>
    <sheetView showGridLines="0" workbookViewId="0">
      <selection activeCell="P3" sqref="P3:Q4"/>
    </sheetView>
  </sheetViews>
  <sheetFormatPr defaultRowHeight="13.5" x14ac:dyDescent="0.15"/>
  <cols>
    <col min="1" max="1" width="1.375" style="230" customWidth="1"/>
    <col min="2" max="3" width="9" style="230"/>
    <col min="4" max="4" width="40.625" style="230" customWidth="1"/>
    <col min="5" max="16" width="9" style="230"/>
    <col min="17" max="17" width="22.875" style="230" customWidth="1"/>
    <col min="18" max="16384" width="9" style="230"/>
  </cols>
  <sheetData>
    <row r="1" spans="2:17" ht="14.25" x14ac:dyDescent="0.15">
      <c r="B1" s="230" t="s">
        <v>353</v>
      </c>
      <c r="D1" s="231"/>
      <c r="E1" s="231"/>
      <c r="F1" s="231"/>
    </row>
    <row r="2" spans="2:17" s="233" customFormat="1" ht="20.25" customHeight="1" thickBot="1" x14ac:dyDescent="0.2">
      <c r="B2" s="232" t="s">
        <v>354</v>
      </c>
      <c r="C2" s="232"/>
      <c r="D2" s="231"/>
      <c r="E2" s="231"/>
      <c r="F2" s="231"/>
      <c r="P2" s="1"/>
      <c r="Q2" s="434"/>
    </row>
    <row r="3" spans="2:17" s="233" customFormat="1" ht="20.25" customHeight="1" thickTop="1" x14ac:dyDescent="0.15">
      <c r="B3" s="232"/>
      <c r="C3" s="232"/>
      <c r="D3" s="231"/>
      <c r="E3" s="231"/>
      <c r="F3" s="231"/>
      <c r="P3" s="908" t="s">
        <v>755</v>
      </c>
      <c r="Q3" s="909"/>
    </row>
    <row r="4" spans="2:17" s="233" customFormat="1" ht="20.25" customHeight="1" thickBot="1" x14ac:dyDescent="0.2">
      <c r="B4" s="234"/>
      <c r="C4" s="231" t="s">
        <v>355</v>
      </c>
      <c r="D4" s="231"/>
      <c r="F4" s="1135" t="s">
        <v>356</v>
      </c>
      <c r="G4" s="1135"/>
      <c r="H4" s="1135"/>
      <c r="I4" s="1135"/>
      <c r="J4" s="1135"/>
      <c r="K4" s="1135"/>
      <c r="P4" s="910"/>
      <c r="Q4" s="911"/>
    </row>
    <row r="5" spans="2:17" s="233" customFormat="1" ht="20.25" customHeight="1" thickTop="1" x14ac:dyDescent="0.15">
      <c r="B5" s="235"/>
      <c r="C5" s="231" t="s">
        <v>357</v>
      </c>
      <c r="D5" s="231"/>
      <c r="F5" s="1135"/>
      <c r="G5" s="1135"/>
      <c r="H5" s="1135"/>
      <c r="I5" s="1135"/>
      <c r="J5" s="1135"/>
      <c r="K5" s="1135"/>
      <c r="P5" s="485"/>
      <c r="Q5" s="434"/>
    </row>
    <row r="6" spans="2:17" s="233" customFormat="1" ht="20.25" customHeight="1" x14ac:dyDescent="0.15">
      <c r="B6" s="236" t="s">
        <v>358</v>
      </c>
      <c r="C6" s="231"/>
      <c r="D6" s="231"/>
      <c r="E6" s="189"/>
      <c r="F6" s="231"/>
    </row>
    <row r="7" spans="2:17" s="233" customFormat="1" ht="20.25" customHeight="1" x14ac:dyDescent="0.15">
      <c r="B7" s="232"/>
      <c r="C7" s="232"/>
      <c r="D7" s="231"/>
      <c r="E7" s="189"/>
      <c r="F7" s="231"/>
    </row>
    <row r="8" spans="2:17" s="233" customFormat="1" ht="20.25" customHeight="1" x14ac:dyDescent="0.15">
      <c r="B8" s="231" t="s">
        <v>359</v>
      </c>
      <c r="C8" s="232"/>
      <c r="D8" s="231"/>
      <c r="E8" s="189"/>
      <c r="F8" s="231"/>
    </row>
    <row r="9" spans="2:17" s="233" customFormat="1" ht="20.25" customHeight="1" x14ac:dyDescent="0.15">
      <c r="B9" s="232"/>
      <c r="C9" s="232"/>
      <c r="D9" s="231"/>
      <c r="E9" s="231"/>
      <c r="F9" s="231"/>
    </row>
    <row r="10" spans="2:17" s="233" customFormat="1" ht="20.25" customHeight="1" x14ac:dyDescent="0.15">
      <c r="B10" s="231" t="s">
        <v>360</v>
      </c>
      <c r="C10" s="232"/>
      <c r="D10" s="231"/>
      <c r="E10" s="231"/>
      <c r="F10" s="231"/>
    </row>
    <row r="11" spans="2:17" s="233" customFormat="1" ht="20.25" customHeight="1" x14ac:dyDescent="0.15">
      <c r="B11" s="231"/>
      <c r="C11" s="232"/>
      <c r="D11" s="231"/>
    </row>
    <row r="12" spans="2:17" s="233" customFormat="1" ht="20.25" customHeight="1" x14ac:dyDescent="0.15">
      <c r="B12" s="231" t="s">
        <v>361</v>
      </c>
      <c r="C12" s="232"/>
      <c r="D12" s="231"/>
    </row>
    <row r="13" spans="2:17" s="233" customFormat="1" ht="20.25" customHeight="1" x14ac:dyDescent="0.15">
      <c r="B13" s="231"/>
      <c r="C13" s="232"/>
      <c r="D13" s="231"/>
    </row>
    <row r="14" spans="2:17" s="233" customFormat="1" ht="20.25" customHeight="1" x14ac:dyDescent="0.15">
      <c r="B14" s="231" t="s">
        <v>362</v>
      </c>
      <c r="C14" s="232"/>
      <c r="D14" s="231"/>
    </row>
    <row r="15" spans="2:17" s="233" customFormat="1" ht="20.25" customHeight="1" x14ac:dyDescent="0.15">
      <c r="B15" s="231"/>
      <c r="C15" s="232"/>
      <c r="D15" s="231"/>
    </row>
    <row r="16" spans="2:17" s="233" customFormat="1" ht="20.25" customHeight="1" x14ac:dyDescent="0.15">
      <c r="B16" s="231" t="s">
        <v>363</v>
      </c>
      <c r="C16" s="232"/>
      <c r="D16" s="231"/>
    </row>
    <row r="17" spans="2:4" s="233" customFormat="1" ht="20.25" customHeight="1" x14ac:dyDescent="0.15">
      <c r="B17" s="231" t="s">
        <v>364</v>
      </c>
      <c r="C17" s="232"/>
      <c r="D17" s="231"/>
    </row>
    <row r="18" spans="2:4" s="233" customFormat="1" ht="20.25" customHeight="1" x14ac:dyDescent="0.15">
      <c r="B18" s="231"/>
      <c r="C18" s="232"/>
      <c r="D18" s="231"/>
    </row>
    <row r="19" spans="2:4" s="233" customFormat="1" ht="17.25" customHeight="1" x14ac:dyDescent="0.15">
      <c r="B19" s="231" t="s">
        <v>365</v>
      </c>
      <c r="C19" s="231"/>
      <c r="D19" s="231"/>
    </row>
    <row r="20" spans="2:4" s="233" customFormat="1" ht="17.25" customHeight="1" x14ac:dyDescent="0.15">
      <c r="B20" s="231" t="s">
        <v>366</v>
      </c>
      <c r="C20" s="231"/>
      <c r="D20" s="231"/>
    </row>
    <row r="21" spans="2:4" s="233" customFormat="1" ht="17.25" customHeight="1" x14ac:dyDescent="0.15">
      <c r="B21" s="231"/>
      <c r="C21" s="231"/>
      <c r="D21" s="231"/>
    </row>
    <row r="22" spans="2:4" s="233" customFormat="1" ht="17.25" customHeight="1" x14ac:dyDescent="0.15">
      <c r="B22" s="231"/>
      <c r="C22" s="237" t="s">
        <v>173</v>
      </c>
      <c r="D22" s="237" t="s">
        <v>367</v>
      </c>
    </row>
    <row r="23" spans="2:4" s="233" customFormat="1" ht="17.25" customHeight="1" x14ac:dyDescent="0.15">
      <c r="B23" s="231"/>
      <c r="C23" s="237">
        <v>1</v>
      </c>
      <c r="D23" s="238" t="s">
        <v>188</v>
      </c>
    </row>
    <row r="24" spans="2:4" s="233" customFormat="1" ht="17.25" customHeight="1" x14ac:dyDescent="0.15">
      <c r="B24" s="231"/>
      <c r="C24" s="237">
        <v>2</v>
      </c>
      <c r="D24" s="238" t="s">
        <v>196</v>
      </c>
    </row>
    <row r="25" spans="2:4" s="233" customFormat="1" ht="17.25" customHeight="1" x14ac:dyDescent="0.15">
      <c r="B25" s="231"/>
      <c r="C25" s="237">
        <v>3</v>
      </c>
      <c r="D25" s="238" t="s">
        <v>200</v>
      </c>
    </row>
    <row r="26" spans="2:4" s="233" customFormat="1" ht="17.25" customHeight="1" x14ac:dyDescent="0.15">
      <c r="B26" s="231"/>
      <c r="C26" s="237">
        <v>4</v>
      </c>
      <c r="D26" s="238" t="s">
        <v>216</v>
      </c>
    </row>
    <row r="27" spans="2:4" s="233" customFormat="1" ht="17.25" customHeight="1" x14ac:dyDescent="0.15">
      <c r="B27" s="231"/>
      <c r="C27" s="237">
        <v>5</v>
      </c>
      <c r="D27" s="238" t="s">
        <v>223</v>
      </c>
    </row>
    <row r="28" spans="2:4" s="233" customFormat="1" ht="17.25" customHeight="1" x14ac:dyDescent="0.15">
      <c r="B28" s="231"/>
      <c r="C28" s="237">
        <v>6</v>
      </c>
      <c r="D28" s="238" t="s">
        <v>209</v>
      </c>
    </row>
    <row r="29" spans="2:4" s="233" customFormat="1" ht="17.25" customHeight="1" x14ac:dyDescent="0.15">
      <c r="B29" s="231"/>
      <c r="C29" s="237">
        <v>7</v>
      </c>
      <c r="D29" s="238" t="s">
        <v>202</v>
      </c>
    </row>
    <row r="30" spans="2:4" s="233" customFormat="1" ht="17.25" customHeight="1" x14ac:dyDescent="0.15">
      <c r="B30" s="231"/>
      <c r="C30" s="237">
        <v>8</v>
      </c>
      <c r="D30" s="238" t="s">
        <v>212</v>
      </c>
    </row>
    <row r="31" spans="2:4" s="233" customFormat="1" ht="17.25" customHeight="1" x14ac:dyDescent="0.15">
      <c r="B31" s="231"/>
      <c r="C31" s="189"/>
      <c r="D31" s="231"/>
    </row>
    <row r="32" spans="2:4" s="233" customFormat="1" ht="17.25" customHeight="1" x14ac:dyDescent="0.15">
      <c r="B32" s="231" t="s">
        <v>368</v>
      </c>
      <c r="C32" s="231"/>
      <c r="D32" s="231"/>
    </row>
    <row r="33" spans="2:51" s="233" customFormat="1" ht="17.25" customHeight="1" x14ac:dyDescent="0.15">
      <c r="B33" s="231" t="s">
        <v>369</v>
      </c>
      <c r="C33" s="231"/>
      <c r="D33" s="231"/>
    </row>
    <row r="34" spans="2:51" s="233" customFormat="1" ht="17.25" customHeight="1" x14ac:dyDescent="0.15">
      <c r="B34" s="231"/>
      <c r="C34" s="231"/>
      <c r="D34" s="231"/>
      <c r="G34" s="239"/>
      <c r="H34" s="239"/>
      <c r="J34" s="239"/>
      <c r="K34" s="239"/>
      <c r="L34" s="239"/>
      <c r="M34" s="239"/>
      <c r="N34" s="239"/>
      <c r="O34" s="239"/>
      <c r="R34" s="239"/>
      <c r="S34" s="239"/>
      <c r="T34" s="239"/>
      <c r="W34" s="239"/>
      <c r="X34" s="239"/>
      <c r="Y34" s="239"/>
    </row>
    <row r="35" spans="2:51" s="233" customFormat="1" ht="17.25" customHeight="1" x14ac:dyDescent="0.15">
      <c r="B35" s="231"/>
      <c r="C35" s="237" t="s">
        <v>274</v>
      </c>
      <c r="D35" s="237" t="s">
        <v>275</v>
      </c>
      <c r="G35" s="239"/>
      <c r="H35" s="239"/>
      <c r="J35" s="239"/>
      <c r="K35" s="239"/>
      <c r="L35" s="239"/>
      <c r="M35" s="239"/>
      <c r="N35" s="239"/>
      <c r="O35" s="239"/>
      <c r="R35" s="239"/>
      <c r="S35" s="239"/>
      <c r="T35" s="239"/>
      <c r="W35" s="239"/>
      <c r="X35" s="239"/>
      <c r="Y35" s="239"/>
    </row>
    <row r="36" spans="2:51" s="233" customFormat="1" ht="17.25" customHeight="1" x14ac:dyDescent="0.15">
      <c r="B36" s="231"/>
      <c r="C36" s="237" t="s">
        <v>266</v>
      </c>
      <c r="D36" s="238" t="s">
        <v>276</v>
      </c>
      <c r="G36" s="239"/>
      <c r="H36" s="239"/>
      <c r="J36" s="239"/>
      <c r="K36" s="239"/>
      <c r="L36" s="239"/>
      <c r="M36" s="239"/>
      <c r="N36" s="239"/>
      <c r="O36" s="239"/>
      <c r="R36" s="239"/>
      <c r="S36" s="239"/>
      <c r="T36" s="239"/>
      <c r="W36" s="239"/>
      <c r="X36" s="239"/>
      <c r="Y36" s="239"/>
    </row>
    <row r="37" spans="2:51" s="233" customFormat="1" ht="17.25" customHeight="1" x14ac:dyDescent="0.15">
      <c r="B37" s="231"/>
      <c r="C37" s="237" t="s">
        <v>269</v>
      </c>
      <c r="D37" s="238" t="s">
        <v>280</v>
      </c>
      <c r="G37" s="239"/>
      <c r="H37" s="239"/>
      <c r="J37" s="239"/>
      <c r="K37" s="239"/>
      <c r="L37" s="239"/>
      <c r="M37" s="239"/>
      <c r="N37" s="239"/>
      <c r="O37" s="239"/>
      <c r="R37" s="239"/>
      <c r="S37" s="239"/>
      <c r="T37" s="239"/>
      <c r="W37" s="239"/>
      <c r="X37" s="239"/>
      <c r="Y37" s="239"/>
    </row>
    <row r="38" spans="2:51" s="233" customFormat="1" ht="17.25" customHeight="1" x14ac:dyDescent="0.15">
      <c r="B38" s="231"/>
      <c r="C38" s="237" t="s">
        <v>270</v>
      </c>
      <c r="D38" s="238" t="s">
        <v>283</v>
      </c>
      <c r="G38" s="239"/>
      <c r="H38" s="239"/>
      <c r="J38" s="239"/>
      <c r="K38" s="239"/>
      <c r="L38" s="239"/>
      <c r="M38" s="239"/>
      <c r="N38" s="239"/>
      <c r="O38" s="239"/>
      <c r="R38" s="239"/>
      <c r="S38" s="239"/>
      <c r="T38" s="239"/>
      <c r="W38" s="239"/>
      <c r="X38" s="239"/>
      <c r="Y38" s="239"/>
    </row>
    <row r="39" spans="2:51" s="233" customFormat="1" ht="17.25" customHeight="1" x14ac:dyDescent="0.15">
      <c r="B39" s="231"/>
      <c r="C39" s="237" t="s">
        <v>272</v>
      </c>
      <c r="D39" s="238" t="s">
        <v>370</v>
      </c>
      <c r="G39" s="239"/>
      <c r="H39" s="239"/>
      <c r="J39" s="239"/>
      <c r="K39" s="239"/>
      <c r="L39" s="239"/>
      <c r="M39" s="239"/>
      <c r="N39" s="239"/>
      <c r="O39" s="239"/>
      <c r="R39" s="239"/>
      <c r="S39" s="239"/>
      <c r="T39" s="239"/>
      <c r="W39" s="239"/>
      <c r="X39" s="239"/>
      <c r="Y39" s="239"/>
    </row>
    <row r="40" spans="2:51" s="233" customFormat="1" ht="17.25" customHeight="1" x14ac:dyDescent="0.15">
      <c r="B40" s="231"/>
      <c r="C40" s="231"/>
      <c r="D40" s="231"/>
      <c r="G40" s="239"/>
      <c r="H40" s="239"/>
      <c r="J40" s="239"/>
      <c r="K40" s="239"/>
      <c r="L40" s="239"/>
      <c r="M40" s="239"/>
      <c r="N40" s="239"/>
      <c r="O40" s="239"/>
      <c r="R40" s="239"/>
      <c r="S40" s="239"/>
      <c r="T40" s="239"/>
      <c r="W40" s="239"/>
      <c r="X40" s="239"/>
      <c r="Y40" s="239"/>
    </row>
    <row r="41" spans="2:51" s="233" customFormat="1" ht="17.25" customHeight="1" x14ac:dyDescent="0.15">
      <c r="B41" s="231"/>
      <c r="C41" s="240" t="s">
        <v>371</v>
      </c>
      <c r="D41" s="231"/>
      <c r="G41" s="239"/>
      <c r="H41" s="239"/>
      <c r="J41" s="239"/>
      <c r="K41" s="239"/>
      <c r="L41" s="239"/>
      <c r="M41" s="239"/>
      <c r="N41" s="239"/>
      <c r="O41" s="239"/>
      <c r="R41" s="239"/>
      <c r="S41" s="239"/>
      <c r="T41" s="239"/>
      <c r="W41" s="239"/>
      <c r="X41" s="239"/>
      <c r="Y41" s="239"/>
    </row>
    <row r="42" spans="2:51" s="233" customFormat="1" ht="17.25" customHeight="1" x14ac:dyDescent="0.15">
      <c r="C42" s="231" t="s">
        <v>372</v>
      </c>
      <c r="F42" s="240"/>
      <c r="G42" s="239"/>
      <c r="H42" s="239"/>
      <c r="J42" s="239"/>
      <c r="K42" s="239"/>
      <c r="L42" s="239"/>
      <c r="M42" s="239"/>
      <c r="N42" s="239"/>
      <c r="O42" s="239"/>
      <c r="R42" s="239"/>
      <c r="S42" s="239"/>
      <c r="T42" s="239"/>
      <c r="W42" s="239"/>
      <c r="X42" s="239"/>
      <c r="Y42" s="239"/>
    </row>
    <row r="43" spans="2:51" s="233" customFormat="1" ht="17.25" customHeight="1" x14ac:dyDescent="0.15">
      <c r="C43" s="231" t="s">
        <v>373</v>
      </c>
      <c r="F43" s="231"/>
      <c r="G43" s="239"/>
      <c r="H43" s="239"/>
      <c r="J43" s="239"/>
      <c r="K43" s="239"/>
      <c r="L43" s="239"/>
      <c r="M43" s="239"/>
      <c r="N43" s="239"/>
      <c r="O43" s="239"/>
      <c r="R43" s="239"/>
      <c r="S43" s="239"/>
      <c r="T43" s="239"/>
      <c r="W43" s="239"/>
      <c r="X43" s="239"/>
      <c r="Y43" s="239"/>
    </row>
    <row r="44" spans="2:51" s="233" customFormat="1" ht="17.25" customHeight="1" x14ac:dyDescent="0.15">
      <c r="B44" s="231"/>
      <c r="C44" s="231"/>
      <c r="D44" s="231"/>
      <c r="E44" s="240"/>
      <c r="F44" s="239"/>
      <c r="G44" s="239"/>
      <c r="H44" s="239"/>
      <c r="J44" s="239"/>
      <c r="K44" s="239"/>
      <c r="L44" s="239"/>
      <c r="M44" s="239"/>
      <c r="N44" s="239"/>
      <c r="O44" s="239"/>
      <c r="R44" s="239"/>
      <c r="S44" s="239"/>
      <c r="T44" s="239"/>
      <c r="W44" s="239"/>
      <c r="X44" s="239"/>
      <c r="Y44" s="239"/>
    </row>
    <row r="45" spans="2:51" s="233" customFormat="1" ht="17.25" customHeight="1" x14ac:dyDescent="0.15">
      <c r="B45" s="231" t="s">
        <v>374</v>
      </c>
      <c r="C45" s="231"/>
      <c r="D45" s="231"/>
    </row>
    <row r="46" spans="2:51" s="233" customFormat="1" ht="17.25" customHeight="1" x14ac:dyDescent="0.15">
      <c r="B46" s="231" t="s">
        <v>375</v>
      </c>
      <c r="C46" s="231"/>
      <c r="D46" s="231"/>
    </row>
    <row r="47" spans="2:51" s="233" customFormat="1" ht="17.25" customHeight="1" x14ac:dyDescent="0.15">
      <c r="B47" s="241" t="s">
        <v>376</v>
      </c>
      <c r="E47" s="239"/>
      <c r="F47" s="239"/>
      <c r="G47" s="239"/>
      <c r="H47" s="239"/>
      <c r="I47" s="239"/>
      <c r="J47" s="239"/>
      <c r="K47" s="239"/>
      <c r="L47" s="239"/>
      <c r="M47" s="239"/>
      <c r="N47" s="239"/>
      <c r="O47" s="239"/>
      <c r="P47" s="239"/>
      <c r="Q47" s="239"/>
      <c r="R47" s="239"/>
      <c r="S47" s="239"/>
      <c r="T47" s="239"/>
      <c r="U47" s="239"/>
      <c r="Y47" s="239"/>
      <c r="Z47" s="239"/>
      <c r="AA47" s="239"/>
      <c r="AB47" s="239"/>
      <c r="AD47" s="239"/>
      <c r="AE47" s="239"/>
      <c r="AF47" s="239"/>
      <c r="AG47" s="239"/>
      <c r="AH47" s="239"/>
      <c r="AI47" s="242"/>
      <c r="AJ47" s="239"/>
      <c r="AK47" s="239"/>
      <c r="AL47" s="239"/>
      <c r="AM47" s="239"/>
      <c r="AN47" s="239"/>
      <c r="AO47" s="239"/>
      <c r="AP47" s="239"/>
      <c r="AQ47" s="239"/>
      <c r="AR47" s="239"/>
      <c r="AS47" s="239"/>
      <c r="AT47" s="239"/>
      <c r="AU47" s="239"/>
      <c r="AV47" s="239"/>
      <c r="AW47" s="239"/>
      <c r="AX47" s="239"/>
      <c r="AY47" s="242"/>
    </row>
    <row r="48" spans="2:51" s="233" customFormat="1" ht="17.25" customHeight="1" x14ac:dyDescent="0.15"/>
    <row r="49" spans="2:54" s="233" customFormat="1" ht="17.25" customHeight="1" x14ac:dyDescent="0.15">
      <c r="B49" s="231" t="s">
        <v>377</v>
      </c>
      <c r="C49" s="231"/>
    </row>
    <row r="50" spans="2:54" s="233" customFormat="1" ht="17.25" customHeight="1" x14ac:dyDescent="0.15">
      <c r="B50" s="231"/>
      <c r="C50" s="231"/>
    </row>
    <row r="51" spans="2:54" s="233" customFormat="1" ht="17.25" customHeight="1" x14ac:dyDescent="0.15">
      <c r="B51" s="231" t="s">
        <v>378</v>
      </c>
      <c r="C51" s="231"/>
    </row>
    <row r="52" spans="2:54" s="233" customFormat="1" ht="17.25" customHeight="1" x14ac:dyDescent="0.15">
      <c r="B52" s="231" t="s">
        <v>379</v>
      </c>
      <c r="C52" s="231"/>
    </row>
    <row r="53" spans="2:54" s="233" customFormat="1" ht="17.25" customHeight="1" x14ac:dyDescent="0.15">
      <c r="B53" s="231"/>
      <c r="C53" s="231"/>
    </row>
    <row r="54" spans="2:54" s="233" customFormat="1" ht="17.25" customHeight="1" x14ac:dyDescent="0.15">
      <c r="B54" s="231" t="s">
        <v>380</v>
      </c>
      <c r="C54" s="231"/>
    </row>
    <row r="55" spans="2:54" s="233" customFormat="1" ht="17.25" customHeight="1" x14ac:dyDescent="0.15">
      <c r="B55" s="231" t="s">
        <v>381</v>
      </c>
      <c r="C55" s="231"/>
    </row>
    <row r="56" spans="2:54" s="233" customFormat="1" ht="17.25" customHeight="1" x14ac:dyDescent="0.15">
      <c r="B56" s="231"/>
      <c r="C56" s="231"/>
    </row>
    <row r="57" spans="2:54" s="233" customFormat="1" ht="17.25" customHeight="1" x14ac:dyDescent="0.15">
      <c r="B57" s="231" t="s">
        <v>382</v>
      </c>
      <c r="C57" s="231"/>
      <c r="D57" s="231"/>
    </row>
    <row r="58" spans="2:54" s="233" customFormat="1" ht="17.25" customHeight="1" x14ac:dyDescent="0.15">
      <c r="B58" s="231"/>
      <c r="C58" s="231"/>
      <c r="D58" s="231"/>
    </row>
    <row r="59" spans="2:54" s="233" customFormat="1" ht="17.25" customHeight="1" x14ac:dyDescent="0.15">
      <c r="B59" s="233" t="s">
        <v>383</v>
      </c>
      <c r="D59" s="231"/>
    </row>
    <row r="60" spans="2:54" s="233" customFormat="1" ht="17.25" customHeight="1" x14ac:dyDescent="0.15">
      <c r="B60" s="233" t="s">
        <v>384</v>
      </c>
      <c r="D60" s="231"/>
    </row>
    <row r="61" spans="2:54" s="233" customFormat="1" ht="17.25" customHeight="1" x14ac:dyDescent="0.15">
      <c r="B61" s="233" t="s">
        <v>385</v>
      </c>
    </row>
    <row r="62" spans="2:54" s="233" customFormat="1" ht="17.25" customHeight="1" x14ac:dyDescent="0.15"/>
    <row r="63" spans="2:54" s="233" customFormat="1" ht="17.25" customHeight="1" x14ac:dyDescent="0.15">
      <c r="B63" s="233" t="s">
        <v>386</v>
      </c>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row>
    <row r="64" spans="2:54" s="233" customFormat="1" ht="17.25" customHeight="1" x14ac:dyDescent="0.15">
      <c r="B64" s="244" t="s">
        <v>387</v>
      </c>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row>
    <row r="65" spans="2:2" ht="18.75" customHeight="1" x14ac:dyDescent="0.15">
      <c r="B65" s="245" t="s">
        <v>388</v>
      </c>
    </row>
    <row r="66" spans="2:2" ht="18.75" customHeight="1" x14ac:dyDescent="0.15">
      <c r="B66" s="244" t="s">
        <v>389</v>
      </c>
    </row>
    <row r="67" spans="2:2" ht="18.75" customHeight="1" x14ac:dyDescent="0.15">
      <c r="B67" s="245" t="s">
        <v>390</v>
      </c>
    </row>
    <row r="68" spans="2:2" ht="18.75" customHeight="1" x14ac:dyDescent="0.15">
      <c r="B68" s="244" t="s">
        <v>391</v>
      </c>
    </row>
    <row r="69" spans="2:2" ht="18.75" customHeight="1" x14ac:dyDescent="0.15">
      <c r="B69" s="244" t="s">
        <v>392</v>
      </c>
    </row>
    <row r="70" spans="2:2" ht="18.75" customHeight="1" x14ac:dyDescent="0.15">
      <c r="B70" s="244" t="s">
        <v>393</v>
      </c>
    </row>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sheetData>
  <mergeCells count="2">
    <mergeCell ref="F4:K5"/>
    <mergeCell ref="P3:Q4"/>
  </mergeCells>
  <phoneticPr fontId="2"/>
  <hyperlinks>
    <hyperlink ref="P3" location="添付書類一覧!A1" display="添付書類一覧に戻る" xr:uid="{14852BFC-767D-451D-A6F2-A8CEC84A9404}"/>
  </hyperlinks>
  <pageMargins left="0.70866141732283472" right="0.70866141732283472" top="0.74803149606299213" bottom="0.35433070866141736"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EAE22-D1EE-42B6-AA1B-94A01061FB7E}">
  <sheetPr>
    <tabColor theme="9" tint="0.79998168889431442"/>
    <pageSetUpPr fitToPage="1"/>
  </sheetPr>
  <dimension ref="B1:BB120"/>
  <sheetViews>
    <sheetView showGridLines="0" workbookViewId="0">
      <selection activeCell="P3" sqref="P3:Q4"/>
    </sheetView>
  </sheetViews>
  <sheetFormatPr defaultRowHeight="13.5" x14ac:dyDescent="0.15"/>
  <cols>
    <col min="1" max="1" width="1.375" style="230" customWidth="1"/>
    <col min="2" max="3" width="9" style="230"/>
    <col min="4" max="4" width="40.625" style="230" customWidth="1"/>
    <col min="5" max="16" width="9" style="230"/>
    <col min="17" max="17" width="23.875" style="230" customWidth="1"/>
    <col min="18" max="16384" width="9" style="230"/>
  </cols>
  <sheetData>
    <row r="1" spans="2:17" ht="14.25" x14ac:dyDescent="0.15">
      <c r="B1" s="230" t="s">
        <v>353</v>
      </c>
      <c r="D1" s="231"/>
      <c r="E1" s="231"/>
      <c r="F1" s="231"/>
    </row>
    <row r="2" spans="2:17" s="233" customFormat="1" ht="20.25" customHeight="1" thickBot="1" x14ac:dyDescent="0.2">
      <c r="B2" s="232" t="s">
        <v>394</v>
      </c>
      <c r="C2" s="232"/>
      <c r="D2" s="231"/>
      <c r="E2" s="231"/>
      <c r="F2" s="231"/>
      <c r="P2" s="1"/>
      <c r="Q2" s="434"/>
    </row>
    <row r="3" spans="2:17" s="233" customFormat="1" ht="20.25" customHeight="1" thickTop="1" x14ac:dyDescent="0.15">
      <c r="B3" s="232"/>
      <c r="C3" s="232"/>
      <c r="D3" s="231"/>
      <c r="E3" s="231"/>
      <c r="F3" s="231"/>
      <c r="P3" s="908" t="s">
        <v>755</v>
      </c>
      <c r="Q3" s="909"/>
    </row>
    <row r="4" spans="2:17" s="233" customFormat="1" ht="20.25" customHeight="1" thickBot="1" x14ac:dyDescent="0.2">
      <c r="B4" s="234"/>
      <c r="C4" s="231" t="s">
        <v>355</v>
      </c>
      <c r="D4" s="231"/>
      <c r="F4" s="1135" t="s">
        <v>356</v>
      </c>
      <c r="G4" s="1135"/>
      <c r="H4" s="1135"/>
      <c r="I4" s="1135"/>
      <c r="J4" s="1135"/>
      <c r="K4" s="1135"/>
      <c r="P4" s="910"/>
      <c r="Q4" s="911"/>
    </row>
    <row r="5" spans="2:17" s="233" customFormat="1" ht="20.25" customHeight="1" thickTop="1" x14ac:dyDescent="0.15">
      <c r="B5" s="235"/>
      <c r="C5" s="231" t="s">
        <v>357</v>
      </c>
      <c r="D5" s="231"/>
      <c r="F5" s="1135"/>
      <c r="G5" s="1135"/>
      <c r="H5" s="1135"/>
      <c r="I5" s="1135"/>
      <c r="J5" s="1135"/>
      <c r="K5" s="1135"/>
      <c r="P5" s="485"/>
      <c r="Q5" s="434"/>
    </row>
    <row r="6" spans="2:17" s="233" customFormat="1" ht="20.25" customHeight="1" x14ac:dyDescent="0.15">
      <c r="B6" s="236" t="s">
        <v>358</v>
      </c>
      <c r="C6" s="231"/>
      <c r="D6" s="231"/>
      <c r="E6" s="189"/>
      <c r="F6" s="231"/>
    </row>
    <row r="7" spans="2:17" s="233" customFormat="1" ht="20.25" customHeight="1" x14ac:dyDescent="0.15">
      <c r="B7" s="232"/>
      <c r="C7" s="232"/>
      <c r="D7" s="231"/>
      <c r="E7" s="189"/>
      <c r="F7" s="231"/>
    </row>
    <row r="8" spans="2:17" s="233" customFormat="1" ht="20.25" customHeight="1" x14ac:dyDescent="0.15">
      <c r="B8" s="231" t="s">
        <v>359</v>
      </c>
      <c r="C8" s="232"/>
      <c r="D8" s="231"/>
      <c r="E8" s="189"/>
      <c r="F8" s="231"/>
    </row>
    <row r="9" spans="2:17" s="233" customFormat="1" ht="20.25" customHeight="1" x14ac:dyDescent="0.15">
      <c r="B9" s="232"/>
      <c r="C9" s="232"/>
      <c r="D9" s="231"/>
      <c r="E9" s="231"/>
      <c r="F9" s="231"/>
    </row>
    <row r="10" spans="2:17" s="233" customFormat="1" ht="20.25" customHeight="1" x14ac:dyDescent="0.15">
      <c r="B10" s="231" t="s">
        <v>360</v>
      </c>
      <c r="C10" s="232"/>
      <c r="D10" s="231"/>
      <c r="E10" s="231"/>
      <c r="F10" s="231"/>
    </row>
    <row r="11" spans="2:17" s="233" customFormat="1" ht="20.25" customHeight="1" x14ac:dyDescent="0.15">
      <c r="B11" s="231"/>
      <c r="C11" s="232"/>
      <c r="D11" s="231"/>
    </row>
    <row r="12" spans="2:17" s="233" customFormat="1" ht="20.25" customHeight="1" x14ac:dyDescent="0.15">
      <c r="B12" s="231" t="s">
        <v>361</v>
      </c>
      <c r="C12" s="232"/>
      <c r="D12" s="231"/>
    </row>
    <row r="13" spans="2:17" s="233" customFormat="1" ht="20.25" customHeight="1" x14ac:dyDescent="0.15">
      <c r="B13" s="231"/>
      <c r="C13" s="232"/>
      <c r="D13" s="231"/>
    </row>
    <row r="14" spans="2:17" s="233" customFormat="1" ht="20.25" customHeight="1" x14ac:dyDescent="0.15">
      <c r="B14" s="231" t="s">
        <v>362</v>
      </c>
      <c r="C14" s="232"/>
      <c r="D14" s="231"/>
    </row>
    <row r="15" spans="2:17" s="233" customFormat="1" ht="20.25" customHeight="1" x14ac:dyDescent="0.15">
      <c r="B15" s="231"/>
      <c r="C15" s="232"/>
      <c r="D15" s="231"/>
    </row>
    <row r="16" spans="2:17" s="233" customFormat="1" ht="20.25" customHeight="1" x14ac:dyDescent="0.15">
      <c r="B16" s="231" t="s">
        <v>363</v>
      </c>
      <c r="C16" s="232"/>
      <c r="D16" s="231"/>
    </row>
    <row r="17" spans="2:4" s="233" customFormat="1" ht="20.25" customHeight="1" x14ac:dyDescent="0.15">
      <c r="B17" s="231" t="s">
        <v>364</v>
      </c>
      <c r="C17" s="232"/>
      <c r="D17" s="231"/>
    </row>
    <row r="18" spans="2:4" s="233" customFormat="1" ht="20.25" customHeight="1" x14ac:dyDescent="0.15">
      <c r="B18" s="231"/>
      <c r="C18" s="232"/>
      <c r="D18" s="231"/>
    </row>
    <row r="19" spans="2:4" s="233" customFormat="1" ht="20.25" customHeight="1" x14ac:dyDescent="0.15">
      <c r="B19" s="231" t="s">
        <v>395</v>
      </c>
      <c r="C19" s="232"/>
      <c r="D19" s="231"/>
    </row>
    <row r="20" spans="2:4" s="233" customFormat="1" ht="20.25" customHeight="1" x14ac:dyDescent="0.15">
      <c r="B20" s="231" t="s">
        <v>396</v>
      </c>
      <c r="C20" s="232"/>
      <c r="D20" s="231"/>
    </row>
    <row r="21" spans="2:4" s="233" customFormat="1" ht="20.25" customHeight="1" x14ac:dyDescent="0.15">
      <c r="B21" s="231" t="s">
        <v>397</v>
      </c>
      <c r="C21" s="232"/>
      <c r="D21" s="231"/>
    </row>
    <row r="22" spans="2:4" s="233" customFormat="1" ht="20.25" customHeight="1" x14ac:dyDescent="0.15">
      <c r="B22" s="231"/>
      <c r="C22" s="232"/>
      <c r="D22" s="231"/>
    </row>
    <row r="23" spans="2:4" s="233" customFormat="1" ht="20.25" customHeight="1" x14ac:dyDescent="0.15">
      <c r="B23" s="231" t="s">
        <v>398</v>
      </c>
      <c r="C23" s="232"/>
      <c r="D23" s="231"/>
    </row>
    <row r="24" spans="2:4" s="233" customFormat="1" ht="20.25" customHeight="1" x14ac:dyDescent="0.15">
      <c r="B24" s="231" t="s">
        <v>399</v>
      </c>
      <c r="C24" s="232"/>
      <c r="D24" s="231"/>
    </row>
    <row r="25" spans="2:4" s="233" customFormat="1" ht="20.25" customHeight="1" x14ac:dyDescent="0.15">
      <c r="B25" s="231" t="s">
        <v>400</v>
      </c>
      <c r="C25" s="232"/>
      <c r="D25" s="231"/>
    </row>
    <row r="26" spans="2:4" s="233" customFormat="1" ht="20.25" customHeight="1" x14ac:dyDescent="0.15">
      <c r="B26" s="231" t="s">
        <v>401</v>
      </c>
      <c r="C26" s="232"/>
      <c r="D26" s="231"/>
    </row>
    <row r="27" spans="2:4" s="233" customFormat="1" ht="20.25" customHeight="1" x14ac:dyDescent="0.15">
      <c r="B27" s="231"/>
      <c r="C27" s="231"/>
      <c r="D27" s="231"/>
    </row>
    <row r="28" spans="2:4" s="233" customFormat="1" ht="17.25" customHeight="1" x14ac:dyDescent="0.15">
      <c r="B28" s="231" t="s">
        <v>402</v>
      </c>
      <c r="C28" s="231"/>
      <c r="D28" s="231"/>
    </row>
    <row r="29" spans="2:4" s="233" customFormat="1" ht="17.25" customHeight="1" x14ac:dyDescent="0.15">
      <c r="B29" s="231" t="s">
        <v>403</v>
      </c>
      <c r="C29" s="231"/>
      <c r="D29" s="231"/>
    </row>
    <row r="30" spans="2:4" s="233" customFormat="1" ht="17.25" customHeight="1" x14ac:dyDescent="0.15">
      <c r="B30" s="231"/>
      <c r="C30" s="231"/>
      <c r="D30" s="231"/>
    </row>
    <row r="31" spans="2:4" s="233" customFormat="1" ht="17.25" customHeight="1" x14ac:dyDescent="0.15">
      <c r="B31" s="231"/>
      <c r="C31" s="237" t="s">
        <v>173</v>
      </c>
      <c r="D31" s="237" t="s">
        <v>367</v>
      </c>
    </row>
    <row r="32" spans="2:4" s="233" customFormat="1" ht="17.25" customHeight="1" x14ac:dyDescent="0.15">
      <c r="B32" s="231"/>
      <c r="C32" s="237">
        <v>1</v>
      </c>
      <c r="D32" s="238" t="s">
        <v>188</v>
      </c>
    </row>
    <row r="33" spans="2:25" s="233" customFormat="1" ht="17.25" customHeight="1" x14ac:dyDescent="0.15">
      <c r="B33" s="231"/>
      <c r="C33" s="237">
        <v>2</v>
      </c>
      <c r="D33" s="238" t="s">
        <v>196</v>
      </c>
    </row>
    <row r="34" spans="2:25" s="233" customFormat="1" ht="17.25" customHeight="1" x14ac:dyDescent="0.15">
      <c r="B34" s="231"/>
      <c r="C34" s="237">
        <v>3</v>
      </c>
      <c r="D34" s="238" t="s">
        <v>200</v>
      </c>
    </row>
    <row r="35" spans="2:25" s="233" customFormat="1" ht="17.25" customHeight="1" x14ac:dyDescent="0.15">
      <c r="B35" s="231"/>
      <c r="C35" s="237">
        <v>4</v>
      </c>
      <c r="D35" s="238" t="s">
        <v>216</v>
      </c>
    </row>
    <row r="36" spans="2:25" s="233" customFormat="1" ht="17.25" customHeight="1" x14ac:dyDescent="0.15">
      <c r="B36" s="231"/>
      <c r="C36" s="237">
        <v>5</v>
      </c>
      <c r="D36" s="238" t="s">
        <v>223</v>
      </c>
    </row>
    <row r="37" spans="2:25" s="233" customFormat="1" ht="17.25" customHeight="1" x14ac:dyDescent="0.15">
      <c r="B37" s="231"/>
      <c r="C37" s="237">
        <v>6</v>
      </c>
      <c r="D37" s="238" t="s">
        <v>209</v>
      </c>
    </row>
    <row r="38" spans="2:25" s="233" customFormat="1" ht="17.25" customHeight="1" x14ac:dyDescent="0.15">
      <c r="B38" s="231"/>
      <c r="C38" s="237">
        <v>7</v>
      </c>
      <c r="D38" s="238" t="s">
        <v>202</v>
      </c>
    </row>
    <row r="39" spans="2:25" s="233" customFormat="1" ht="17.25" customHeight="1" x14ac:dyDescent="0.15">
      <c r="B39" s="231"/>
      <c r="C39" s="237">
        <v>8</v>
      </c>
      <c r="D39" s="238" t="s">
        <v>212</v>
      </c>
    </row>
    <row r="40" spans="2:25" s="233" customFormat="1" ht="17.25" customHeight="1" x14ac:dyDescent="0.15">
      <c r="B40" s="231"/>
      <c r="C40" s="189"/>
      <c r="D40" s="231"/>
    </row>
    <row r="41" spans="2:25" s="233" customFormat="1" ht="17.25" customHeight="1" x14ac:dyDescent="0.15">
      <c r="B41" s="231" t="s">
        <v>404</v>
      </c>
      <c r="C41" s="231"/>
      <c r="D41" s="231"/>
    </row>
    <row r="42" spans="2:25" s="233" customFormat="1" ht="17.25" customHeight="1" x14ac:dyDescent="0.15">
      <c r="B42" s="231" t="s">
        <v>369</v>
      </c>
      <c r="C42" s="231"/>
      <c r="D42" s="231"/>
    </row>
    <row r="43" spans="2:25" s="233" customFormat="1" ht="17.25" customHeight="1" x14ac:dyDescent="0.15">
      <c r="B43" s="231"/>
      <c r="C43" s="231"/>
      <c r="D43" s="231"/>
      <c r="G43" s="239"/>
      <c r="H43" s="239"/>
      <c r="J43" s="239"/>
      <c r="K43" s="239"/>
      <c r="L43" s="239"/>
      <c r="M43" s="239"/>
      <c r="N43" s="239"/>
      <c r="O43" s="239"/>
      <c r="R43" s="239"/>
      <c r="S43" s="239"/>
      <c r="T43" s="239"/>
      <c r="W43" s="239"/>
      <c r="X43" s="239"/>
      <c r="Y43" s="239"/>
    </row>
    <row r="44" spans="2:25" s="233" customFormat="1" ht="17.25" customHeight="1" x14ac:dyDescent="0.15">
      <c r="B44" s="231"/>
      <c r="C44" s="237" t="s">
        <v>274</v>
      </c>
      <c r="D44" s="237" t="s">
        <v>275</v>
      </c>
      <c r="G44" s="239"/>
      <c r="H44" s="239"/>
      <c r="J44" s="239"/>
      <c r="K44" s="239"/>
      <c r="L44" s="239"/>
      <c r="M44" s="239"/>
      <c r="N44" s="239"/>
      <c r="O44" s="239"/>
      <c r="R44" s="239"/>
      <c r="S44" s="239"/>
      <c r="T44" s="239"/>
      <c r="W44" s="239"/>
      <c r="X44" s="239"/>
      <c r="Y44" s="239"/>
    </row>
    <row r="45" spans="2:25" s="233" customFormat="1" ht="17.25" customHeight="1" x14ac:dyDescent="0.15">
      <c r="B45" s="231"/>
      <c r="C45" s="237" t="s">
        <v>266</v>
      </c>
      <c r="D45" s="238" t="s">
        <v>276</v>
      </c>
      <c r="G45" s="239"/>
      <c r="H45" s="239"/>
      <c r="J45" s="239"/>
      <c r="K45" s="239"/>
      <c r="L45" s="239"/>
      <c r="M45" s="239"/>
      <c r="N45" s="239"/>
      <c r="O45" s="239"/>
      <c r="R45" s="239"/>
      <c r="S45" s="239"/>
      <c r="T45" s="239"/>
      <c r="W45" s="239"/>
      <c r="X45" s="239"/>
      <c r="Y45" s="239"/>
    </row>
    <row r="46" spans="2:25" s="233" customFormat="1" ht="17.25" customHeight="1" x14ac:dyDescent="0.15">
      <c r="B46" s="231"/>
      <c r="C46" s="237" t="s">
        <v>269</v>
      </c>
      <c r="D46" s="238" t="s">
        <v>280</v>
      </c>
      <c r="G46" s="239"/>
      <c r="H46" s="239"/>
      <c r="J46" s="239"/>
      <c r="K46" s="239"/>
      <c r="L46" s="239"/>
      <c r="M46" s="239"/>
      <c r="N46" s="239"/>
      <c r="O46" s="239"/>
      <c r="R46" s="239"/>
      <c r="S46" s="239"/>
      <c r="T46" s="239"/>
      <c r="W46" s="239"/>
      <c r="X46" s="239"/>
      <c r="Y46" s="239"/>
    </row>
    <row r="47" spans="2:25" s="233" customFormat="1" ht="17.25" customHeight="1" x14ac:dyDescent="0.15">
      <c r="B47" s="231"/>
      <c r="C47" s="237" t="s">
        <v>270</v>
      </c>
      <c r="D47" s="238" t="s">
        <v>283</v>
      </c>
      <c r="G47" s="239"/>
      <c r="H47" s="239"/>
      <c r="J47" s="239"/>
      <c r="K47" s="239"/>
      <c r="L47" s="239"/>
      <c r="M47" s="239"/>
      <c r="N47" s="239"/>
      <c r="O47" s="239"/>
      <c r="R47" s="239"/>
      <c r="S47" s="239"/>
      <c r="T47" s="239"/>
      <c r="W47" s="239"/>
      <c r="X47" s="239"/>
      <c r="Y47" s="239"/>
    </row>
    <row r="48" spans="2:25" s="233" customFormat="1" ht="17.25" customHeight="1" x14ac:dyDescent="0.15">
      <c r="B48" s="231"/>
      <c r="C48" s="237" t="s">
        <v>272</v>
      </c>
      <c r="D48" s="238" t="s">
        <v>370</v>
      </c>
      <c r="G48" s="239"/>
      <c r="H48" s="239"/>
      <c r="J48" s="239"/>
      <c r="K48" s="239"/>
      <c r="L48" s="239"/>
      <c r="M48" s="239"/>
      <c r="N48" s="239"/>
      <c r="O48" s="239"/>
      <c r="R48" s="239"/>
      <c r="S48" s="239"/>
      <c r="T48" s="239"/>
      <c r="W48" s="239"/>
      <c r="X48" s="239"/>
      <c r="Y48" s="239"/>
    </row>
    <row r="49" spans="2:51" s="233" customFormat="1" ht="17.25" customHeight="1" x14ac:dyDescent="0.15">
      <c r="B49" s="231"/>
      <c r="C49" s="231"/>
      <c r="D49" s="231"/>
      <c r="G49" s="239"/>
      <c r="H49" s="239"/>
      <c r="J49" s="239"/>
      <c r="K49" s="239"/>
      <c r="L49" s="239"/>
      <c r="M49" s="239"/>
      <c r="N49" s="239"/>
      <c r="O49" s="239"/>
      <c r="R49" s="239"/>
      <c r="S49" s="239"/>
      <c r="T49" s="239"/>
      <c r="W49" s="239"/>
      <c r="X49" s="239"/>
      <c r="Y49" s="239"/>
    </row>
    <row r="50" spans="2:51" s="233" customFormat="1" ht="17.25" customHeight="1" x14ac:dyDescent="0.15">
      <c r="B50" s="231"/>
      <c r="C50" s="240" t="s">
        <v>371</v>
      </c>
      <c r="D50" s="231"/>
      <c r="G50" s="239"/>
      <c r="H50" s="239"/>
      <c r="J50" s="239"/>
      <c r="K50" s="239"/>
      <c r="L50" s="239"/>
      <c r="M50" s="239"/>
      <c r="N50" s="239"/>
      <c r="O50" s="239"/>
      <c r="R50" s="239"/>
      <c r="S50" s="239"/>
      <c r="T50" s="239"/>
      <c r="W50" s="239"/>
      <c r="X50" s="239"/>
      <c r="Y50" s="239"/>
    </row>
    <row r="51" spans="2:51" s="233" customFormat="1" ht="17.25" customHeight="1" x14ac:dyDescent="0.15">
      <c r="C51" s="231" t="s">
        <v>372</v>
      </c>
      <c r="F51" s="240"/>
      <c r="G51" s="239"/>
      <c r="H51" s="239"/>
      <c r="J51" s="239"/>
      <c r="K51" s="239"/>
      <c r="L51" s="239"/>
      <c r="M51" s="239"/>
      <c r="N51" s="239"/>
      <c r="O51" s="239"/>
      <c r="R51" s="239"/>
      <c r="S51" s="239"/>
      <c r="T51" s="239"/>
      <c r="W51" s="239"/>
      <c r="X51" s="239"/>
      <c r="Y51" s="239"/>
    </row>
    <row r="52" spans="2:51" s="233" customFormat="1" ht="17.25" customHeight="1" x14ac:dyDescent="0.15">
      <c r="C52" s="231" t="s">
        <v>373</v>
      </c>
      <c r="F52" s="231"/>
      <c r="G52" s="239"/>
      <c r="H52" s="239"/>
      <c r="J52" s="239"/>
      <c r="K52" s="239"/>
      <c r="L52" s="239"/>
      <c r="M52" s="239"/>
      <c r="N52" s="239"/>
      <c r="O52" s="239"/>
      <c r="R52" s="239"/>
      <c r="S52" s="239"/>
      <c r="T52" s="239"/>
      <c r="W52" s="239"/>
      <c r="X52" s="239"/>
      <c r="Y52" s="239"/>
    </row>
    <row r="53" spans="2:51" s="233" customFormat="1" ht="17.25" customHeight="1" x14ac:dyDescent="0.15">
      <c r="B53" s="231"/>
      <c r="C53" s="231"/>
      <c r="D53" s="231"/>
      <c r="E53" s="240"/>
      <c r="F53" s="239"/>
      <c r="G53" s="239"/>
      <c r="H53" s="239"/>
      <c r="J53" s="239"/>
      <c r="K53" s="239"/>
      <c r="L53" s="239"/>
      <c r="M53" s="239"/>
      <c r="N53" s="239"/>
      <c r="O53" s="239"/>
      <c r="R53" s="239"/>
      <c r="S53" s="239"/>
      <c r="T53" s="239"/>
      <c r="W53" s="239"/>
      <c r="X53" s="239"/>
      <c r="Y53" s="239"/>
    </row>
    <row r="54" spans="2:51" s="233" customFormat="1" ht="17.25" customHeight="1" x14ac:dyDescent="0.15">
      <c r="B54" s="231" t="s">
        <v>405</v>
      </c>
      <c r="C54" s="231"/>
      <c r="D54" s="231"/>
    </row>
    <row r="55" spans="2:51" s="233" customFormat="1" ht="17.25" customHeight="1" x14ac:dyDescent="0.15">
      <c r="B55" s="231" t="s">
        <v>375</v>
      </c>
      <c r="C55" s="231"/>
      <c r="D55" s="231"/>
    </row>
    <row r="56" spans="2:51" s="233" customFormat="1" ht="17.25" customHeight="1" x14ac:dyDescent="0.15">
      <c r="B56" s="241" t="s">
        <v>376</v>
      </c>
      <c r="E56" s="239"/>
      <c r="F56" s="239"/>
      <c r="G56" s="239"/>
      <c r="H56" s="239"/>
      <c r="I56" s="239"/>
      <c r="J56" s="239"/>
      <c r="K56" s="239"/>
      <c r="L56" s="239"/>
      <c r="M56" s="239"/>
      <c r="N56" s="239"/>
      <c r="O56" s="239"/>
      <c r="P56" s="239"/>
      <c r="Q56" s="239"/>
      <c r="R56" s="239"/>
      <c r="S56" s="239"/>
      <c r="T56" s="239"/>
      <c r="U56" s="239"/>
      <c r="Y56" s="239"/>
      <c r="Z56" s="239"/>
      <c r="AA56" s="239"/>
      <c r="AB56" s="239"/>
      <c r="AD56" s="239"/>
      <c r="AE56" s="239"/>
      <c r="AF56" s="239"/>
      <c r="AG56" s="239"/>
      <c r="AH56" s="239"/>
      <c r="AI56" s="242"/>
      <c r="AJ56" s="239"/>
      <c r="AK56" s="239"/>
      <c r="AL56" s="239"/>
      <c r="AM56" s="239"/>
      <c r="AN56" s="239"/>
      <c r="AO56" s="239"/>
      <c r="AP56" s="239"/>
      <c r="AQ56" s="239"/>
      <c r="AR56" s="239"/>
      <c r="AS56" s="239"/>
      <c r="AT56" s="239"/>
      <c r="AU56" s="239"/>
      <c r="AV56" s="239"/>
      <c r="AW56" s="239"/>
      <c r="AX56" s="239"/>
      <c r="AY56" s="242"/>
    </row>
    <row r="57" spans="2:51" s="233" customFormat="1" ht="17.25" customHeight="1" x14ac:dyDescent="0.15">
      <c r="B57" s="241" t="s">
        <v>406</v>
      </c>
      <c r="E57" s="239"/>
      <c r="F57" s="239"/>
      <c r="G57" s="239"/>
      <c r="H57" s="239"/>
      <c r="I57" s="239"/>
      <c r="J57" s="239"/>
      <c r="K57" s="239"/>
      <c r="L57" s="239"/>
      <c r="M57" s="239"/>
      <c r="N57" s="239"/>
      <c r="O57" s="239"/>
      <c r="P57" s="239"/>
      <c r="Q57" s="239"/>
      <c r="R57" s="239"/>
      <c r="S57" s="239"/>
      <c r="T57" s="239"/>
      <c r="U57" s="239"/>
      <c r="Y57" s="239"/>
      <c r="Z57" s="239"/>
      <c r="AA57" s="239"/>
      <c r="AB57" s="239"/>
      <c r="AD57" s="239"/>
      <c r="AE57" s="239"/>
      <c r="AF57" s="239"/>
      <c r="AG57" s="239"/>
      <c r="AH57" s="239"/>
      <c r="AI57" s="242"/>
      <c r="AJ57" s="239"/>
      <c r="AK57" s="239"/>
      <c r="AL57" s="239"/>
      <c r="AM57" s="239"/>
      <c r="AN57" s="239"/>
      <c r="AO57" s="239"/>
      <c r="AP57" s="239"/>
      <c r="AQ57" s="239"/>
      <c r="AR57" s="239"/>
      <c r="AS57" s="239"/>
      <c r="AT57" s="239"/>
      <c r="AU57" s="239"/>
      <c r="AV57" s="239"/>
      <c r="AW57" s="239"/>
      <c r="AX57" s="239"/>
      <c r="AY57" s="242"/>
    </row>
    <row r="58" spans="2:51" s="233" customFormat="1" ht="17.25" customHeight="1" x14ac:dyDescent="0.15"/>
    <row r="59" spans="2:51" s="233" customFormat="1" ht="17.25" customHeight="1" x14ac:dyDescent="0.15">
      <c r="B59" s="231" t="s">
        <v>407</v>
      </c>
      <c r="C59" s="231"/>
    </row>
    <row r="60" spans="2:51" s="233" customFormat="1" ht="17.25" customHeight="1" x14ac:dyDescent="0.15">
      <c r="B60" s="231"/>
      <c r="C60" s="231"/>
    </row>
    <row r="61" spans="2:51" s="233" customFormat="1" ht="17.25" customHeight="1" x14ac:dyDescent="0.15">
      <c r="B61" s="231" t="s">
        <v>408</v>
      </c>
      <c r="C61" s="231"/>
    </row>
    <row r="62" spans="2:51" s="233" customFormat="1" ht="17.25" customHeight="1" x14ac:dyDescent="0.15">
      <c r="B62" s="231" t="s">
        <v>379</v>
      </c>
      <c r="C62" s="231"/>
    </row>
    <row r="63" spans="2:51" s="233" customFormat="1" ht="17.25" customHeight="1" x14ac:dyDescent="0.15">
      <c r="B63" s="231"/>
      <c r="C63" s="231"/>
    </row>
    <row r="64" spans="2:51" s="233" customFormat="1" ht="17.25" customHeight="1" x14ac:dyDescent="0.15">
      <c r="B64" s="231" t="s">
        <v>409</v>
      </c>
      <c r="C64" s="231"/>
    </row>
    <row r="65" spans="2:54" s="233" customFormat="1" ht="17.25" customHeight="1" x14ac:dyDescent="0.15">
      <c r="B65" s="231" t="s">
        <v>381</v>
      </c>
      <c r="C65" s="231"/>
    </row>
    <row r="66" spans="2:54" s="233" customFormat="1" ht="17.25" customHeight="1" x14ac:dyDescent="0.15">
      <c r="B66" s="231"/>
      <c r="C66" s="231"/>
    </row>
    <row r="67" spans="2:54" s="233" customFormat="1" ht="17.25" customHeight="1" x14ac:dyDescent="0.15">
      <c r="B67" s="231" t="s">
        <v>410</v>
      </c>
      <c r="C67" s="231"/>
      <c r="D67" s="231"/>
    </row>
    <row r="68" spans="2:54" s="233" customFormat="1" ht="17.25" customHeight="1" x14ac:dyDescent="0.15">
      <c r="B68" s="231"/>
      <c r="C68" s="231"/>
      <c r="D68" s="231"/>
    </row>
    <row r="69" spans="2:54" s="233" customFormat="1" ht="17.25" customHeight="1" x14ac:dyDescent="0.15">
      <c r="B69" s="233" t="s">
        <v>411</v>
      </c>
      <c r="D69" s="231"/>
    </row>
    <row r="70" spans="2:54" s="233" customFormat="1" ht="17.25" customHeight="1" x14ac:dyDescent="0.15">
      <c r="B70" s="233" t="s">
        <v>384</v>
      </c>
      <c r="D70" s="231"/>
    </row>
    <row r="71" spans="2:54" s="233" customFormat="1" ht="17.25" customHeight="1" x14ac:dyDescent="0.15">
      <c r="B71" s="233" t="s">
        <v>385</v>
      </c>
    </row>
    <row r="72" spans="2:54" s="233" customFormat="1" ht="17.25" customHeight="1" x14ac:dyDescent="0.15"/>
    <row r="73" spans="2:54" s="233" customFormat="1" ht="17.25" customHeight="1" x14ac:dyDescent="0.15">
      <c r="B73" s="233" t="s">
        <v>412</v>
      </c>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row>
    <row r="74" spans="2:54" s="233" customFormat="1" ht="17.25" customHeight="1" x14ac:dyDescent="0.15">
      <c r="B74" s="244" t="s">
        <v>387</v>
      </c>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row>
    <row r="75" spans="2:54" ht="18.75" customHeight="1" x14ac:dyDescent="0.15">
      <c r="B75" s="245" t="s">
        <v>388</v>
      </c>
    </row>
    <row r="76" spans="2:54" ht="18.75" customHeight="1" x14ac:dyDescent="0.15">
      <c r="B76" s="244" t="s">
        <v>389</v>
      </c>
    </row>
    <row r="77" spans="2:54" ht="18.75" customHeight="1" x14ac:dyDescent="0.15">
      <c r="B77" s="245" t="s">
        <v>390</v>
      </c>
    </row>
    <row r="78" spans="2:54" ht="18.75" customHeight="1" x14ac:dyDescent="0.15">
      <c r="B78" s="244" t="s">
        <v>391</v>
      </c>
    </row>
    <row r="79" spans="2:54" ht="18.75" customHeight="1" x14ac:dyDescent="0.15">
      <c r="B79" s="244" t="s">
        <v>392</v>
      </c>
    </row>
    <row r="80" spans="2:54" ht="18.75" customHeight="1" x14ac:dyDescent="0.15">
      <c r="B80" s="244" t="s">
        <v>393</v>
      </c>
    </row>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2">
    <mergeCell ref="F4:K5"/>
    <mergeCell ref="P3:Q4"/>
  </mergeCells>
  <phoneticPr fontId="2"/>
  <hyperlinks>
    <hyperlink ref="P3" location="添付書類一覧!A1" display="添付書類一覧に戻る" xr:uid="{B67DB34F-F106-44FE-86DA-73507DFB1243}"/>
  </hyperlinks>
  <pageMargins left="0.70866141732283472" right="0.70866141732283472" top="0.74803149606299213" bottom="0.35433070866141736" header="0.31496062992125984" footer="0.31496062992125984"/>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EFC4-67BA-41B8-B3BA-0E64D790F13D}">
  <sheetPr>
    <tabColor theme="9" tint="0.79998168889431442"/>
    <pageSetUpPr fitToPage="1"/>
  </sheetPr>
  <dimension ref="B1:L56"/>
  <sheetViews>
    <sheetView workbookViewId="0">
      <selection activeCell="D15" sqref="D15"/>
    </sheetView>
  </sheetViews>
  <sheetFormatPr defaultRowHeight="13.5" x14ac:dyDescent="0.15"/>
  <cols>
    <col min="1" max="1" width="1.875" style="230" customWidth="1"/>
    <col min="2" max="2" width="11.5" style="230" customWidth="1"/>
    <col min="3" max="12" width="40.625" style="230" customWidth="1"/>
    <col min="13" max="16384" width="9" style="230"/>
  </cols>
  <sheetData>
    <row r="1" spans="2:8" ht="15" customHeight="1" x14ac:dyDescent="0.15">
      <c r="B1" s="233" t="s">
        <v>413</v>
      </c>
      <c r="C1" s="233"/>
      <c r="D1" s="233"/>
    </row>
    <row r="2" spans="2:8" ht="15" customHeight="1" x14ac:dyDescent="0.15">
      <c r="B2" s="233"/>
      <c r="C2" s="233"/>
      <c r="D2" s="233"/>
    </row>
    <row r="3" spans="2:8" ht="15" customHeight="1" thickBot="1" x14ac:dyDescent="0.2">
      <c r="B3" s="237" t="s">
        <v>173</v>
      </c>
      <c r="C3" s="237" t="s">
        <v>414</v>
      </c>
      <c r="D3" s="233"/>
      <c r="G3" s="1"/>
      <c r="H3" s="434"/>
    </row>
    <row r="4" spans="2:8" ht="15" customHeight="1" thickTop="1" x14ac:dyDescent="0.15">
      <c r="B4" s="246">
        <v>1</v>
      </c>
      <c r="C4" s="247" t="s">
        <v>415</v>
      </c>
      <c r="D4" s="233"/>
      <c r="G4" s="908" t="s">
        <v>755</v>
      </c>
      <c r="H4" s="909"/>
    </row>
    <row r="5" spans="2:8" ht="15" customHeight="1" thickBot="1" x14ac:dyDescent="0.2">
      <c r="B5" s="246">
        <v>2</v>
      </c>
      <c r="C5" s="247" t="s">
        <v>152</v>
      </c>
      <c r="D5" s="233"/>
      <c r="G5" s="910"/>
      <c r="H5" s="911"/>
    </row>
    <row r="6" spans="2:8" ht="15" customHeight="1" thickTop="1" x14ac:dyDescent="0.15">
      <c r="B6" s="246">
        <v>3</v>
      </c>
      <c r="C6" s="247" t="s">
        <v>340</v>
      </c>
      <c r="D6" s="233"/>
      <c r="G6" s="485"/>
      <c r="H6" s="434"/>
    </row>
    <row r="7" spans="2:8" ht="15" customHeight="1" x14ac:dyDescent="0.15">
      <c r="B7" s="246">
        <v>4</v>
      </c>
      <c r="C7" s="247" t="s">
        <v>416</v>
      </c>
      <c r="D7" s="233"/>
    </row>
    <row r="8" spans="2:8" ht="15" customHeight="1" x14ac:dyDescent="0.15">
      <c r="B8" s="246">
        <v>5</v>
      </c>
      <c r="C8" s="247" t="s">
        <v>417</v>
      </c>
      <c r="D8" s="233"/>
    </row>
    <row r="9" spans="2:8" ht="15" customHeight="1" x14ac:dyDescent="0.15">
      <c r="B9" s="246">
        <v>6</v>
      </c>
      <c r="C9" s="247" t="s">
        <v>418</v>
      </c>
    </row>
    <row r="10" spans="2:8" ht="14.25" x14ac:dyDescent="0.15">
      <c r="B10" s="246">
        <v>7</v>
      </c>
      <c r="C10" s="247" t="s">
        <v>419</v>
      </c>
      <c r="D10" s="233"/>
    </row>
    <row r="11" spans="2:8" ht="14.25" x14ac:dyDescent="0.15">
      <c r="B11" s="246">
        <v>8</v>
      </c>
      <c r="C11" s="247" t="s">
        <v>420</v>
      </c>
      <c r="D11" s="233"/>
    </row>
    <row r="12" spans="2:8" ht="14.25" x14ac:dyDescent="0.15">
      <c r="B12" s="246">
        <v>9</v>
      </c>
      <c r="C12" s="247" t="s">
        <v>421</v>
      </c>
      <c r="D12" s="233"/>
    </row>
    <row r="13" spans="2:8" ht="14.25" x14ac:dyDescent="0.15">
      <c r="B13" s="246">
        <v>10</v>
      </c>
      <c r="C13" s="247" t="s">
        <v>422</v>
      </c>
      <c r="D13" s="233"/>
    </row>
    <row r="14" spans="2:8" ht="14.25" x14ac:dyDescent="0.15">
      <c r="B14" s="246">
        <v>11</v>
      </c>
      <c r="C14" s="247" t="s">
        <v>423</v>
      </c>
      <c r="D14" s="233"/>
    </row>
    <row r="15" spans="2:8" ht="14.25" x14ac:dyDescent="0.15">
      <c r="B15" s="246">
        <v>12</v>
      </c>
      <c r="C15" s="247" t="s">
        <v>424</v>
      </c>
      <c r="D15" s="233"/>
    </row>
    <row r="16" spans="2:8" ht="14.25" x14ac:dyDescent="0.15">
      <c r="B16" s="246">
        <v>13</v>
      </c>
      <c r="C16" s="247" t="s">
        <v>424</v>
      </c>
      <c r="D16" s="233"/>
    </row>
    <row r="17" spans="2:12" ht="14.25" x14ac:dyDescent="0.15">
      <c r="B17" s="246">
        <v>14</v>
      </c>
      <c r="C17" s="247" t="s">
        <v>424</v>
      </c>
      <c r="D17" s="233"/>
    </row>
    <row r="19" spans="2:12" ht="14.25" x14ac:dyDescent="0.15">
      <c r="B19" s="233" t="s">
        <v>425</v>
      </c>
    </row>
    <row r="20" spans="2:12" ht="14.25" thickBot="1" x14ac:dyDescent="0.2"/>
    <row r="21" spans="2:12" ht="15" thickBot="1" x14ac:dyDescent="0.2">
      <c r="B21" s="248" t="s">
        <v>367</v>
      </c>
      <c r="C21" s="249" t="s">
        <v>188</v>
      </c>
      <c r="D21" s="250" t="s">
        <v>196</v>
      </c>
      <c r="E21" s="250" t="s">
        <v>200</v>
      </c>
      <c r="F21" s="250" t="s">
        <v>216</v>
      </c>
      <c r="G21" s="250" t="s">
        <v>223</v>
      </c>
      <c r="H21" s="251" t="s">
        <v>209</v>
      </c>
      <c r="I21" s="251" t="s">
        <v>202</v>
      </c>
      <c r="J21" s="251" t="s">
        <v>212</v>
      </c>
      <c r="K21" s="251" t="s">
        <v>424</v>
      </c>
      <c r="L21" s="252" t="s">
        <v>424</v>
      </c>
    </row>
    <row r="22" spans="2:12" ht="14.25" x14ac:dyDescent="0.15">
      <c r="B22" s="1136" t="s">
        <v>426</v>
      </c>
      <c r="C22" s="253" t="s">
        <v>190</v>
      </c>
      <c r="D22" s="254" t="s">
        <v>196</v>
      </c>
      <c r="E22" s="254" t="s">
        <v>190</v>
      </c>
      <c r="F22" s="254" t="s">
        <v>217</v>
      </c>
      <c r="G22" s="254" t="s">
        <v>224</v>
      </c>
      <c r="H22" s="255" t="s">
        <v>210</v>
      </c>
      <c r="I22" s="255" t="s">
        <v>427</v>
      </c>
      <c r="J22" s="255" t="s">
        <v>212</v>
      </c>
      <c r="K22" s="255"/>
      <c r="L22" s="256"/>
    </row>
    <row r="23" spans="2:12" ht="14.25" x14ac:dyDescent="0.15">
      <c r="B23" s="1137"/>
      <c r="C23" s="257" t="s">
        <v>428</v>
      </c>
      <c r="D23" s="258" t="s">
        <v>424</v>
      </c>
      <c r="E23" s="258" t="s">
        <v>429</v>
      </c>
      <c r="F23" s="258" t="s">
        <v>430</v>
      </c>
      <c r="G23" s="258" t="s">
        <v>424</v>
      </c>
      <c r="H23" s="259" t="s">
        <v>209</v>
      </c>
      <c r="I23" s="259" t="s">
        <v>431</v>
      </c>
      <c r="J23" s="258" t="s">
        <v>424</v>
      </c>
      <c r="K23" s="259"/>
      <c r="L23" s="260"/>
    </row>
    <row r="24" spans="2:12" ht="14.25" x14ac:dyDescent="0.15">
      <c r="B24" s="1137"/>
      <c r="C24" s="257" t="s">
        <v>432</v>
      </c>
      <c r="D24" s="258" t="s">
        <v>424</v>
      </c>
      <c r="E24" s="258" t="s">
        <v>433</v>
      </c>
      <c r="F24" s="258" t="s">
        <v>424</v>
      </c>
      <c r="G24" s="258" t="s">
        <v>424</v>
      </c>
      <c r="H24" s="258" t="s">
        <v>424</v>
      </c>
      <c r="I24" s="259" t="s">
        <v>434</v>
      </c>
      <c r="J24" s="258" t="s">
        <v>424</v>
      </c>
      <c r="K24" s="259"/>
      <c r="L24" s="260"/>
    </row>
    <row r="25" spans="2:12" ht="14.25" x14ac:dyDescent="0.15">
      <c r="B25" s="1137"/>
      <c r="C25" s="257" t="s">
        <v>424</v>
      </c>
      <c r="D25" s="258" t="s">
        <v>424</v>
      </c>
      <c r="E25" s="258" t="s">
        <v>424</v>
      </c>
      <c r="F25" s="258" t="s">
        <v>424</v>
      </c>
      <c r="G25" s="258" t="s">
        <v>424</v>
      </c>
      <c r="H25" s="258" t="s">
        <v>424</v>
      </c>
      <c r="I25" s="259" t="s">
        <v>204</v>
      </c>
      <c r="J25" s="258" t="s">
        <v>424</v>
      </c>
      <c r="K25" s="259"/>
      <c r="L25" s="260"/>
    </row>
    <row r="26" spans="2:12" ht="14.25" x14ac:dyDescent="0.15">
      <c r="B26" s="1137"/>
      <c r="C26" s="261" t="s">
        <v>424</v>
      </c>
      <c r="D26" s="258" t="s">
        <v>424</v>
      </c>
      <c r="E26" s="258" t="s">
        <v>424</v>
      </c>
      <c r="F26" s="258" t="s">
        <v>424</v>
      </c>
      <c r="G26" s="258" t="s">
        <v>424</v>
      </c>
      <c r="H26" s="258" t="s">
        <v>424</v>
      </c>
      <c r="I26" s="259" t="s">
        <v>430</v>
      </c>
      <c r="J26" s="258" t="s">
        <v>424</v>
      </c>
      <c r="K26" s="259"/>
      <c r="L26" s="260"/>
    </row>
    <row r="27" spans="2:12" ht="14.25" x14ac:dyDescent="0.15">
      <c r="B27" s="1137"/>
      <c r="C27" s="261" t="s">
        <v>424</v>
      </c>
      <c r="D27" s="258" t="s">
        <v>424</v>
      </c>
      <c r="E27" s="258" t="s">
        <v>424</v>
      </c>
      <c r="F27" s="258" t="s">
        <v>424</v>
      </c>
      <c r="G27" s="258" t="s">
        <v>424</v>
      </c>
      <c r="H27" s="258" t="s">
        <v>424</v>
      </c>
      <c r="I27" s="259" t="s">
        <v>435</v>
      </c>
      <c r="J27" s="258" t="s">
        <v>424</v>
      </c>
      <c r="K27" s="259"/>
      <c r="L27" s="260"/>
    </row>
    <row r="28" spans="2:12" ht="14.25" x14ac:dyDescent="0.15">
      <c r="B28" s="1137"/>
      <c r="C28" s="261" t="s">
        <v>424</v>
      </c>
      <c r="D28" s="258" t="s">
        <v>424</v>
      </c>
      <c r="E28" s="258" t="s">
        <v>424</v>
      </c>
      <c r="F28" s="258" t="s">
        <v>424</v>
      </c>
      <c r="G28" s="258" t="s">
        <v>424</v>
      </c>
      <c r="H28" s="258" t="s">
        <v>424</v>
      </c>
      <c r="I28" s="259" t="s">
        <v>436</v>
      </c>
      <c r="J28" s="258" t="s">
        <v>424</v>
      </c>
      <c r="K28" s="259"/>
      <c r="L28" s="260"/>
    </row>
    <row r="29" spans="2:12" ht="14.25" x14ac:dyDescent="0.15">
      <c r="B29" s="1137"/>
      <c r="C29" s="261" t="s">
        <v>424</v>
      </c>
      <c r="D29" s="258" t="s">
        <v>424</v>
      </c>
      <c r="E29" s="258" t="s">
        <v>424</v>
      </c>
      <c r="F29" s="258" t="s">
        <v>424</v>
      </c>
      <c r="G29" s="258" t="s">
        <v>424</v>
      </c>
      <c r="H29" s="258" t="s">
        <v>424</v>
      </c>
      <c r="I29" s="259" t="s">
        <v>437</v>
      </c>
      <c r="J29" s="258" t="s">
        <v>424</v>
      </c>
      <c r="K29" s="259"/>
      <c r="L29" s="260"/>
    </row>
    <row r="30" spans="2:12" ht="14.25" x14ac:dyDescent="0.15">
      <c r="B30" s="1137"/>
      <c r="C30" s="261" t="s">
        <v>424</v>
      </c>
      <c r="D30" s="258" t="s">
        <v>424</v>
      </c>
      <c r="E30" s="258" t="s">
        <v>424</v>
      </c>
      <c r="F30" s="258" t="s">
        <v>424</v>
      </c>
      <c r="G30" s="258" t="s">
        <v>424</v>
      </c>
      <c r="H30" s="258" t="s">
        <v>424</v>
      </c>
      <c r="I30" s="259" t="s">
        <v>438</v>
      </c>
      <c r="J30" s="258" t="s">
        <v>424</v>
      </c>
      <c r="K30" s="259"/>
      <c r="L30" s="260"/>
    </row>
    <row r="31" spans="2:12" ht="15" thickBot="1" x14ac:dyDescent="0.2">
      <c r="B31" s="1138"/>
      <c r="C31" s="262" t="s">
        <v>424</v>
      </c>
      <c r="D31" s="263" t="s">
        <v>424</v>
      </c>
      <c r="E31" s="263" t="s">
        <v>424</v>
      </c>
      <c r="F31" s="263" t="s">
        <v>424</v>
      </c>
      <c r="G31" s="263" t="s">
        <v>424</v>
      </c>
      <c r="H31" s="263" t="s">
        <v>424</v>
      </c>
      <c r="I31" s="263" t="s">
        <v>424</v>
      </c>
      <c r="J31" s="263" t="s">
        <v>424</v>
      </c>
      <c r="K31" s="264"/>
      <c r="L31" s="265"/>
    </row>
    <row r="36" spans="3:3" x14ac:dyDescent="0.15">
      <c r="C36" s="230" t="s">
        <v>439</v>
      </c>
    </row>
    <row r="37" spans="3:3" x14ac:dyDescent="0.15">
      <c r="C37" s="230" t="s">
        <v>440</v>
      </c>
    </row>
    <row r="38" spans="3:3" x14ac:dyDescent="0.15">
      <c r="C38" s="230" t="s">
        <v>441</v>
      </c>
    </row>
    <row r="39" spans="3:3" x14ac:dyDescent="0.15">
      <c r="C39" s="230" t="s">
        <v>442</v>
      </c>
    </row>
    <row r="40" spans="3:3" x14ac:dyDescent="0.15">
      <c r="C40" s="230" t="s">
        <v>443</v>
      </c>
    </row>
    <row r="41" spans="3:3" x14ac:dyDescent="0.15">
      <c r="C41" s="230" t="s">
        <v>444</v>
      </c>
    </row>
    <row r="42" spans="3:3" x14ac:dyDescent="0.15">
      <c r="C42" s="230" t="s">
        <v>445</v>
      </c>
    </row>
    <row r="43" spans="3:3" x14ac:dyDescent="0.15">
      <c r="C43" s="230" t="s">
        <v>446</v>
      </c>
    </row>
    <row r="44" spans="3:3" x14ac:dyDescent="0.15">
      <c r="C44" s="230" t="s">
        <v>447</v>
      </c>
    </row>
    <row r="45" spans="3:3" x14ac:dyDescent="0.15">
      <c r="C45" s="230" t="s">
        <v>448</v>
      </c>
    </row>
    <row r="46" spans="3:3" x14ac:dyDescent="0.15">
      <c r="C46" s="230" t="s">
        <v>449</v>
      </c>
    </row>
    <row r="48" spans="3:3" x14ac:dyDescent="0.15">
      <c r="C48" s="230" t="s">
        <v>450</v>
      </c>
    </row>
    <row r="49" spans="3:3" x14ac:dyDescent="0.15">
      <c r="C49" s="230" t="s">
        <v>451</v>
      </c>
    </row>
    <row r="51" spans="3:3" x14ac:dyDescent="0.15">
      <c r="C51" s="230" t="s">
        <v>452</v>
      </c>
    </row>
    <row r="52" spans="3:3" x14ac:dyDescent="0.15">
      <c r="C52" s="230" t="s">
        <v>453</v>
      </c>
    </row>
    <row r="53" spans="3:3" x14ac:dyDescent="0.15">
      <c r="C53" s="230" t="s">
        <v>454</v>
      </c>
    </row>
    <row r="54" spans="3:3" x14ac:dyDescent="0.15">
      <c r="C54" s="230" t="s">
        <v>455</v>
      </c>
    </row>
    <row r="55" spans="3:3" x14ac:dyDescent="0.15">
      <c r="C55" s="230" t="s">
        <v>456</v>
      </c>
    </row>
    <row r="56" spans="3:3" x14ac:dyDescent="0.15">
      <c r="C56" s="230" t="s">
        <v>457</v>
      </c>
    </row>
  </sheetData>
  <mergeCells count="2">
    <mergeCell ref="B22:B31"/>
    <mergeCell ref="G4:H5"/>
  </mergeCells>
  <phoneticPr fontId="2"/>
  <hyperlinks>
    <hyperlink ref="G4" location="添付書類一覧!A1" display="添付書類一覧に戻る" xr:uid="{D3F1D5B4-22E6-4FAB-BCCB-5C60A0AA8A80}"/>
  </hyperlinks>
  <pageMargins left="0.70866141732283472" right="0.70866141732283472" top="0.74803149606299213" bottom="0.74803149606299213" header="0.31496062992125984" footer="0.31496062992125984"/>
  <pageSetup paperSize="9" scale="3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765C-8871-4862-A421-D3476AD9F8CD}">
  <sheetPr>
    <tabColor rgb="FFFF0000"/>
    <pageSetUpPr fitToPage="1"/>
  </sheetPr>
  <dimension ref="B1:AK123"/>
  <sheetViews>
    <sheetView view="pageBreakPreview" zoomScaleNormal="100" zoomScaleSheetLayoutView="100" workbookViewId="0"/>
  </sheetViews>
  <sheetFormatPr defaultColWidth="3.5" defaultRowHeight="13.5" x14ac:dyDescent="0.15"/>
  <cols>
    <col min="1" max="1" width="1.25" style="270" customWidth="1"/>
    <col min="2" max="2" width="3" style="298" customWidth="1"/>
    <col min="3" max="6" width="3.5" style="270"/>
    <col min="7" max="7" width="1.5" style="270" customWidth="1"/>
    <col min="8" max="23" width="3.5" style="270"/>
    <col min="24" max="29" width="4" style="270" customWidth="1"/>
    <col min="30" max="30" width="1.25" style="270" customWidth="1"/>
    <col min="31" max="32" width="3.5" style="270"/>
    <col min="33" max="33" width="25.875" style="486" customWidth="1"/>
    <col min="34" max="34" width="3.5" style="434"/>
    <col min="35" max="256" width="3.5" style="270"/>
    <col min="257" max="257" width="1.25" style="270" customWidth="1"/>
    <col min="258" max="258" width="3" style="270" customWidth="1"/>
    <col min="259" max="262" width="3.5" style="270"/>
    <col min="263" max="263" width="1.5" style="270" customWidth="1"/>
    <col min="264" max="279" width="3.5" style="270"/>
    <col min="280" max="285" width="4" style="270" customWidth="1"/>
    <col min="286" max="286" width="1.25" style="270" customWidth="1"/>
    <col min="287" max="512" width="3.5" style="270"/>
    <col min="513" max="513" width="1.25" style="270" customWidth="1"/>
    <col min="514" max="514" width="3" style="270" customWidth="1"/>
    <col min="515" max="518" width="3.5" style="270"/>
    <col min="519" max="519" width="1.5" style="270" customWidth="1"/>
    <col min="520" max="535" width="3.5" style="270"/>
    <col min="536" max="541" width="4" style="270" customWidth="1"/>
    <col min="542" max="542" width="1.25" style="270" customWidth="1"/>
    <col min="543" max="768" width="3.5" style="270"/>
    <col min="769" max="769" width="1.25" style="270" customWidth="1"/>
    <col min="770" max="770" width="3" style="270" customWidth="1"/>
    <col min="771" max="774" width="3.5" style="270"/>
    <col min="775" max="775" width="1.5" style="270" customWidth="1"/>
    <col min="776" max="791" width="3.5" style="270"/>
    <col min="792" max="797" width="4" style="270" customWidth="1"/>
    <col min="798" max="798" width="1.25" style="270" customWidth="1"/>
    <col min="799" max="1024" width="3.5" style="270"/>
    <col min="1025" max="1025" width="1.25" style="270" customWidth="1"/>
    <col min="1026" max="1026" width="3" style="270" customWidth="1"/>
    <col min="1027" max="1030" width="3.5" style="270"/>
    <col min="1031" max="1031" width="1.5" style="270" customWidth="1"/>
    <col min="1032" max="1047" width="3.5" style="270"/>
    <col min="1048" max="1053" width="4" style="270" customWidth="1"/>
    <col min="1054" max="1054" width="1.25" style="270" customWidth="1"/>
    <col min="1055" max="1280" width="3.5" style="270"/>
    <col min="1281" max="1281" width="1.25" style="270" customWidth="1"/>
    <col min="1282" max="1282" width="3" style="270" customWidth="1"/>
    <col min="1283" max="1286" width="3.5" style="270"/>
    <col min="1287" max="1287" width="1.5" style="270" customWidth="1"/>
    <col min="1288" max="1303" width="3.5" style="270"/>
    <col min="1304" max="1309" width="4" style="270" customWidth="1"/>
    <col min="1310" max="1310" width="1.25" style="270" customWidth="1"/>
    <col min="1311" max="1536" width="3.5" style="270"/>
    <col min="1537" max="1537" width="1.25" style="270" customWidth="1"/>
    <col min="1538" max="1538" width="3" style="270" customWidth="1"/>
    <col min="1539" max="1542" width="3.5" style="270"/>
    <col min="1543" max="1543" width="1.5" style="270" customWidth="1"/>
    <col min="1544" max="1559" width="3.5" style="270"/>
    <col min="1560" max="1565" width="4" style="270" customWidth="1"/>
    <col min="1566" max="1566" width="1.25" style="270" customWidth="1"/>
    <col min="1567" max="1792" width="3.5" style="270"/>
    <col min="1793" max="1793" width="1.25" style="270" customWidth="1"/>
    <col min="1794" max="1794" width="3" style="270" customWidth="1"/>
    <col min="1795" max="1798" width="3.5" style="270"/>
    <col min="1799" max="1799" width="1.5" style="270" customWidth="1"/>
    <col min="1800" max="1815" width="3.5" style="270"/>
    <col min="1816" max="1821" width="4" style="270" customWidth="1"/>
    <col min="1822" max="1822" width="1.25" style="270" customWidth="1"/>
    <col min="1823" max="2048" width="3.5" style="270"/>
    <col min="2049" max="2049" width="1.25" style="270" customWidth="1"/>
    <col min="2050" max="2050" width="3" style="270" customWidth="1"/>
    <col min="2051" max="2054" width="3.5" style="270"/>
    <col min="2055" max="2055" width="1.5" style="270" customWidth="1"/>
    <col min="2056" max="2071" width="3.5" style="270"/>
    <col min="2072" max="2077" width="4" style="270" customWidth="1"/>
    <col min="2078" max="2078" width="1.25" style="270" customWidth="1"/>
    <col min="2079" max="2304" width="3.5" style="270"/>
    <col min="2305" max="2305" width="1.25" style="270" customWidth="1"/>
    <col min="2306" max="2306" width="3" style="270" customWidth="1"/>
    <col min="2307" max="2310" width="3.5" style="270"/>
    <col min="2311" max="2311" width="1.5" style="270" customWidth="1"/>
    <col min="2312" max="2327" width="3.5" style="270"/>
    <col min="2328" max="2333" width="4" style="270" customWidth="1"/>
    <col min="2334" max="2334" width="1.25" style="270" customWidth="1"/>
    <col min="2335" max="2560" width="3.5" style="270"/>
    <col min="2561" max="2561" width="1.25" style="270" customWidth="1"/>
    <col min="2562" max="2562" width="3" style="270" customWidth="1"/>
    <col min="2563" max="2566" width="3.5" style="270"/>
    <col min="2567" max="2567" width="1.5" style="270" customWidth="1"/>
    <col min="2568" max="2583" width="3.5" style="270"/>
    <col min="2584" max="2589" width="4" style="270" customWidth="1"/>
    <col min="2590" max="2590" width="1.25" style="270" customWidth="1"/>
    <col min="2591" max="2816" width="3.5" style="270"/>
    <col min="2817" max="2817" width="1.25" style="270" customWidth="1"/>
    <col min="2818" max="2818" width="3" style="270" customWidth="1"/>
    <col min="2819" max="2822" width="3.5" style="270"/>
    <col min="2823" max="2823" width="1.5" style="270" customWidth="1"/>
    <col min="2824" max="2839" width="3.5" style="270"/>
    <col min="2840" max="2845" width="4" style="270" customWidth="1"/>
    <col min="2846" max="2846" width="1.25" style="270" customWidth="1"/>
    <col min="2847" max="3072" width="3.5" style="270"/>
    <col min="3073" max="3073" width="1.25" style="270" customWidth="1"/>
    <col min="3074" max="3074" width="3" style="270" customWidth="1"/>
    <col min="3075" max="3078" width="3.5" style="270"/>
    <col min="3079" max="3079" width="1.5" style="270" customWidth="1"/>
    <col min="3080" max="3095" width="3.5" style="270"/>
    <col min="3096" max="3101" width="4" style="270" customWidth="1"/>
    <col min="3102" max="3102" width="1.25" style="270" customWidth="1"/>
    <col min="3103" max="3328" width="3.5" style="270"/>
    <col min="3329" max="3329" width="1.25" style="270" customWidth="1"/>
    <col min="3330" max="3330" width="3" style="270" customWidth="1"/>
    <col min="3331" max="3334" width="3.5" style="270"/>
    <col min="3335" max="3335" width="1.5" style="270" customWidth="1"/>
    <col min="3336" max="3351" width="3.5" style="270"/>
    <col min="3352" max="3357" width="4" style="270" customWidth="1"/>
    <col min="3358" max="3358" width="1.25" style="270" customWidth="1"/>
    <col min="3359" max="3584" width="3.5" style="270"/>
    <col min="3585" max="3585" width="1.25" style="270" customWidth="1"/>
    <col min="3586" max="3586" width="3" style="270" customWidth="1"/>
    <col min="3587" max="3590" width="3.5" style="270"/>
    <col min="3591" max="3591" width="1.5" style="270" customWidth="1"/>
    <col min="3592" max="3607" width="3.5" style="270"/>
    <col min="3608" max="3613" width="4" style="270" customWidth="1"/>
    <col min="3614" max="3614" width="1.25" style="270" customWidth="1"/>
    <col min="3615" max="3840" width="3.5" style="270"/>
    <col min="3841" max="3841" width="1.25" style="270" customWidth="1"/>
    <col min="3842" max="3842" width="3" style="270" customWidth="1"/>
    <col min="3843" max="3846" width="3.5" style="270"/>
    <col min="3847" max="3847" width="1.5" style="270" customWidth="1"/>
    <col min="3848" max="3863" width="3.5" style="270"/>
    <col min="3864" max="3869" width="4" style="270" customWidth="1"/>
    <col min="3870" max="3870" width="1.25" style="270" customWidth="1"/>
    <col min="3871" max="4096" width="3.5" style="270"/>
    <col min="4097" max="4097" width="1.25" style="270" customWidth="1"/>
    <col min="4098" max="4098" width="3" style="270" customWidth="1"/>
    <col min="4099" max="4102" width="3.5" style="270"/>
    <col min="4103" max="4103" width="1.5" style="270" customWidth="1"/>
    <col min="4104" max="4119" width="3.5" style="270"/>
    <col min="4120" max="4125" width="4" style="270" customWidth="1"/>
    <col min="4126" max="4126" width="1.25" style="270" customWidth="1"/>
    <col min="4127" max="4352" width="3.5" style="270"/>
    <col min="4353" max="4353" width="1.25" style="270" customWidth="1"/>
    <col min="4354" max="4354" width="3" style="270" customWidth="1"/>
    <col min="4355" max="4358" width="3.5" style="270"/>
    <col min="4359" max="4359" width="1.5" style="270" customWidth="1"/>
    <col min="4360" max="4375" width="3.5" style="270"/>
    <col min="4376" max="4381" width="4" style="270" customWidth="1"/>
    <col min="4382" max="4382" width="1.25" style="270" customWidth="1"/>
    <col min="4383" max="4608" width="3.5" style="270"/>
    <col min="4609" max="4609" width="1.25" style="270" customWidth="1"/>
    <col min="4610" max="4610" width="3" style="270" customWidth="1"/>
    <col min="4611" max="4614" width="3.5" style="270"/>
    <col min="4615" max="4615" width="1.5" style="270" customWidth="1"/>
    <col min="4616" max="4631" width="3.5" style="270"/>
    <col min="4632" max="4637" width="4" style="270" customWidth="1"/>
    <col min="4638" max="4638" width="1.25" style="270" customWidth="1"/>
    <col min="4639" max="4864" width="3.5" style="270"/>
    <col min="4865" max="4865" width="1.25" style="270" customWidth="1"/>
    <col min="4866" max="4866" width="3" style="270" customWidth="1"/>
    <col min="4867" max="4870" width="3.5" style="270"/>
    <col min="4871" max="4871" width="1.5" style="270" customWidth="1"/>
    <col min="4872" max="4887" width="3.5" style="270"/>
    <col min="4888" max="4893" width="4" style="270" customWidth="1"/>
    <col min="4894" max="4894" width="1.25" style="270" customWidth="1"/>
    <col min="4895" max="5120" width="3.5" style="270"/>
    <col min="5121" max="5121" width="1.25" style="270" customWidth="1"/>
    <col min="5122" max="5122" width="3" style="270" customWidth="1"/>
    <col min="5123" max="5126" width="3.5" style="270"/>
    <col min="5127" max="5127" width="1.5" style="270" customWidth="1"/>
    <col min="5128" max="5143" width="3.5" style="270"/>
    <col min="5144" max="5149" width="4" style="270" customWidth="1"/>
    <col min="5150" max="5150" width="1.25" style="270" customWidth="1"/>
    <col min="5151" max="5376" width="3.5" style="270"/>
    <col min="5377" max="5377" width="1.25" style="270" customWidth="1"/>
    <col min="5378" max="5378" width="3" style="270" customWidth="1"/>
    <col min="5379" max="5382" width="3.5" style="270"/>
    <col min="5383" max="5383" width="1.5" style="270" customWidth="1"/>
    <col min="5384" max="5399" width="3.5" style="270"/>
    <col min="5400" max="5405" width="4" style="270" customWidth="1"/>
    <col min="5406" max="5406" width="1.25" style="270" customWidth="1"/>
    <col min="5407" max="5632" width="3.5" style="270"/>
    <col min="5633" max="5633" width="1.25" style="270" customWidth="1"/>
    <col min="5634" max="5634" width="3" style="270" customWidth="1"/>
    <col min="5635" max="5638" width="3.5" style="270"/>
    <col min="5639" max="5639" width="1.5" style="270" customWidth="1"/>
    <col min="5640" max="5655" width="3.5" style="270"/>
    <col min="5656" max="5661" width="4" style="270" customWidth="1"/>
    <col min="5662" max="5662" width="1.25" style="270" customWidth="1"/>
    <col min="5663" max="5888" width="3.5" style="270"/>
    <col min="5889" max="5889" width="1.25" style="270" customWidth="1"/>
    <col min="5890" max="5890" width="3" style="270" customWidth="1"/>
    <col min="5891" max="5894" width="3.5" style="270"/>
    <col min="5895" max="5895" width="1.5" style="270" customWidth="1"/>
    <col min="5896" max="5911" width="3.5" style="270"/>
    <col min="5912" max="5917" width="4" style="270" customWidth="1"/>
    <col min="5918" max="5918" width="1.25" style="270" customWidth="1"/>
    <col min="5919" max="6144" width="3.5" style="270"/>
    <col min="6145" max="6145" width="1.25" style="270" customWidth="1"/>
    <col min="6146" max="6146" width="3" style="270" customWidth="1"/>
    <col min="6147" max="6150" width="3.5" style="270"/>
    <col min="6151" max="6151" width="1.5" style="270" customWidth="1"/>
    <col min="6152" max="6167" width="3.5" style="270"/>
    <col min="6168" max="6173" width="4" style="270" customWidth="1"/>
    <col min="6174" max="6174" width="1.25" style="270" customWidth="1"/>
    <col min="6175" max="6400" width="3.5" style="270"/>
    <col min="6401" max="6401" width="1.25" style="270" customWidth="1"/>
    <col min="6402" max="6402" width="3" style="270" customWidth="1"/>
    <col min="6403" max="6406" width="3.5" style="270"/>
    <col min="6407" max="6407" width="1.5" style="270" customWidth="1"/>
    <col min="6408" max="6423" width="3.5" style="270"/>
    <col min="6424" max="6429" width="4" style="270" customWidth="1"/>
    <col min="6430" max="6430" width="1.25" style="270" customWidth="1"/>
    <col min="6431" max="6656" width="3.5" style="270"/>
    <col min="6657" max="6657" width="1.25" style="270" customWidth="1"/>
    <col min="6658" max="6658" width="3" style="270" customWidth="1"/>
    <col min="6659" max="6662" width="3.5" style="270"/>
    <col min="6663" max="6663" width="1.5" style="270" customWidth="1"/>
    <col min="6664" max="6679" width="3.5" style="270"/>
    <col min="6680" max="6685" width="4" style="270" customWidth="1"/>
    <col min="6686" max="6686" width="1.25" style="270" customWidth="1"/>
    <col min="6687" max="6912" width="3.5" style="270"/>
    <col min="6913" max="6913" width="1.25" style="270" customWidth="1"/>
    <col min="6914" max="6914" width="3" style="270" customWidth="1"/>
    <col min="6915" max="6918" width="3.5" style="270"/>
    <col min="6919" max="6919" width="1.5" style="270" customWidth="1"/>
    <col min="6920" max="6935" width="3.5" style="270"/>
    <col min="6936" max="6941" width="4" style="270" customWidth="1"/>
    <col min="6942" max="6942" width="1.25" style="270" customWidth="1"/>
    <col min="6943" max="7168" width="3.5" style="270"/>
    <col min="7169" max="7169" width="1.25" style="270" customWidth="1"/>
    <col min="7170" max="7170" width="3" style="270" customWidth="1"/>
    <col min="7171" max="7174" width="3.5" style="270"/>
    <col min="7175" max="7175" width="1.5" style="270" customWidth="1"/>
    <col min="7176" max="7191" width="3.5" style="270"/>
    <col min="7192" max="7197" width="4" style="270" customWidth="1"/>
    <col min="7198" max="7198" width="1.25" style="270" customWidth="1"/>
    <col min="7199" max="7424" width="3.5" style="270"/>
    <col min="7425" max="7425" width="1.25" style="270" customWidth="1"/>
    <col min="7426" max="7426" width="3" style="270" customWidth="1"/>
    <col min="7427" max="7430" width="3.5" style="270"/>
    <col min="7431" max="7431" width="1.5" style="270" customWidth="1"/>
    <col min="7432" max="7447" width="3.5" style="270"/>
    <col min="7448" max="7453" width="4" style="270" customWidth="1"/>
    <col min="7454" max="7454" width="1.25" style="270" customWidth="1"/>
    <col min="7455" max="7680" width="3.5" style="270"/>
    <col min="7681" max="7681" width="1.25" style="270" customWidth="1"/>
    <col min="7682" max="7682" width="3" style="270" customWidth="1"/>
    <col min="7683" max="7686" width="3.5" style="270"/>
    <col min="7687" max="7687" width="1.5" style="270" customWidth="1"/>
    <col min="7688" max="7703" width="3.5" style="270"/>
    <col min="7704" max="7709" width="4" style="270" customWidth="1"/>
    <col min="7710" max="7710" width="1.25" style="270" customWidth="1"/>
    <col min="7711" max="7936" width="3.5" style="270"/>
    <col min="7937" max="7937" width="1.25" style="270" customWidth="1"/>
    <col min="7938" max="7938" width="3" style="270" customWidth="1"/>
    <col min="7939" max="7942" width="3.5" style="270"/>
    <col min="7943" max="7943" width="1.5" style="270" customWidth="1"/>
    <col min="7944" max="7959" width="3.5" style="270"/>
    <col min="7960" max="7965" width="4" style="270" customWidth="1"/>
    <col min="7966" max="7966" width="1.25" style="270" customWidth="1"/>
    <col min="7967" max="8192" width="3.5" style="270"/>
    <col min="8193" max="8193" width="1.25" style="270" customWidth="1"/>
    <col min="8194" max="8194" width="3" style="270" customWidth="1"/>
    <col min="8195" max="8198" width="3.5" style="270"/>
    <col min="8199" max="8199" width="1.5" style="270" customWidth="1"/>
    <col min="8200" max="8215" width="3.5" style="270"/>
    <col min="8216" max="8221" width="4" style="270" customWidth="1"/>
    <col min="8222" max="8222" width="1.25" style="270" customWidth="1"/>
    <col min="8223" max="8448" width="3.5" style="270"/>
    <col min="8449" max="8449" width="1.25" style="270" customWidth="1"/>
    <col min="8450" max="8450" width="3" style="270" customWidth="1"/>
    <col min="8451" max="8454" width="3.5" style="270"/>
    <col min="8455" max="8455" width="1.5" style="270" customWidth="1"/>
    <col min="8456" max="8471" width="3.5" style="270"/>
    <col min="8472" max="8477" width="4" style="270" customWidth="1"/>
    <col min="8478" max="8478" width="1.25" style="270" customWidth="1"/>
    <col min="8479" max="8704" width="3.5" style="270"/>
    <col min="8705" max="8705" width="1.25" style="270" customWidth="1"/>
    <col min="8706" max="8706" width="3" style="270" customWidth="1"/>
    <col min="8707" max="8710" width="3.5" style="270"/>
    <col min="8711" max="8711" width="1.5" style="270" customWidth="1"/>
    <col min="8712" max="8727" width="3.5" style="270"/>
    <col min="8728" max="8733" width="4" style="270" customWidth="1"/>
    <col min="8734" max="8734" width="1.25" style="270" customWidth="1"/>
    <col min="8735" max="8960" width="3.5" style="270"/>
    <col min="8961" max="8961" width="1.25" style="270" customWidth="1"/>
    <col min="8962" max="8962" width="3" style="270" customWidth="1"/>
    <col min="8963" max="8966" width="3.5" style="270"/>
    <col min="8967" max="8967" width="1.5" style="270" customWidth="1"/>
    <col min="8968" max="8983" width="3.5" style="270"/>
    <col min="8984" max="8989" width="4" style="270" customWidth="1"/>
    <col min="8990" max="8990" width="1.25" style="270" customWidth="1"/>
    <col min="8991" max="9216" width="3.5" style="270"/>
    <col min="9217" max="9217" width="1.25" style="270" customWidth="1"/>
    <col min="9218" max="9218" width="3" style="270" customWidth="1"/>
    <col min="9219" max="9222" width="3.5" style="270"/>
    <col min="9223" max="9223" width="1.5" style="270" customWidth="1"/>
    <col min="9224" max="9239" width="3.5" style="270"/>
    <col min="9240" max="9245" width="4" style="270" customWidth="1"/>
    <col min="9246" max="9246" width="1.25" style="270" customWidth="1"/>
    <col min="9247" max="9472" width="3.5" style="270"/>
    <col min="9473" max="9473" width="1.25" style="270" customWidth="1"/>
    <col min="9474" max="9474" width="3" style="270" customWidth="1"/>
    <col min="9475" max="9478" width="3.5" style="270"/>
    <col min="9479" max="9479" width="1.5" style="270" customWidth="1"/>
    <col min="9480" max="9495" width="3.5" style="270"/>
    <col min="9496" max="9501" width="4" style="270" customWidth="1"/>
    <col min="9502" max="9502" width="1.25" style="270" customWidth="1"/>
    <col min="9503" max="9728" width="3.5" style="270"/>
    <col min="9729" max="9729" width="1.25" style="270" customWidth="1"/>
    <col min="9730" max="9730" width="3" style="270" customWidth="1"/>
    <col min="9731" max="9734" width="3.5" style="270"/>
    <col min="9735" max="9735" width="1.5" style="270" customWidth="1"/>
    <col min="9736" max="9751" width="3.5" style="270"/>
    <col min="9752" max="9757" width="4" style="270" customWidth="1"/>
    <col min="9758" max="9758" width="1.25" style="270" customWidth="1"/>
    <col min="9759" max="9984" width="3.5" style="270"/>
    <col min="9985" max="9985" width="1.25" style="270" customWidth="1"/>
    <col min="9986" max="9986" width="3" style="270" customWidth="1"/>
    <col min="9987" max="9990" width="3.5" style="270"/>
    <col min="9991" max="9991" width="1.5" style="270" customWidth="1"/>
    <col min="9992" max="10007" width="3.5" style="270"/>
    <col min="10008" max="10013" width="4" style="270" customWidth="1"/>
    <col min="10014" max="10014" width="1.25" style="270" customWidth="1"/>
    <col min="10015" max="10240" width="3.5" style="270"/>
    <col min="10241" max="10241" width="1.25" style="270" customWidth="1"/>
    <col min="10242" max="10242" width="3" style="270" customWidth="1"/>
    <col min="10243" max="10246" width="3.5" style="270"/>
    <col min="10247" max="10247" width="1.5" style="270" customWidth="1"/>
    <col min="10248" max="10263" width="3.5" style="270"/>
    <col min="10264" max="10269" width="4" style="270" customWidth="1"/>
    <col min="10270" max="10270" width="1.25" style="270" customWidth="1"/>
    <col min="10271" max="10496" width="3.5" style="270"/>
    <col min="10497" max="10497" width="1.25" style="270" customWidth="1"/>
    <col min="10498" max="10498" width="3" style="270" customWidth="1"/>
    <col min="10499" max="10502" width="3.5" style="270"/>
    <col min="10503" max="10503" width="1.5" style="270" customWidth="1"/>
    <col min="10504" max="10519" width="3.5" style="270"/>
    <col min="10520" max="10525" width="4" style="270" customWidth="1"/>
    <col min="10526" max="10526" width="1.25" style="270" customWidth="1"/>
    <col min="10527" max="10752" width="3.5" style="270"/>
    <col min="10753" max="10753" width="1.25" style="270" customWidth="1"/>
    <col min="10754" max="10754" width="3" style="270" customWidth="1"/>
    <col min="10755" max="10758" width="3.5" style="270"/>
    <col min="10759" max="10759" width="1.5" style="270" customWidth="1"/>
    <col min="10760" max="10775" width="3.5" style="270"/>
    <col min="10776" max="10781" width="4" style="270" customWidth="1"/>
    <col min="10782" max="10782" width="1.25" style="270" customWidth="1"/>
    <col min="10783" max="11008" width="3.5" style="270"/>
    <col min="11009" max="11009" width="1.25" style="270" customWidth="1"/>
    <col min="11010" max="11010" width="3" style="270" customWidth="1"/>
    <col min="11011" max="11014" width="3.5" style="270"/>
    <col min="11015" max="11015" width="1.5" style="270" customWidth="1"/>
    <col min="11016" max="11031" width="3.5" style="270"/>
    <col min="11032" max="11037" width="4" style="270" customWidth="1"/>
    <col min="11038" max="11038" width="1.25" style="270" customWidth="1"/>
    <col min="11039" max="11264" width="3.5" style="270"/>
    <col min="11265" max="11265" width="1.25" style="270" customWidth="1"/>
    <col min="11266" max="11266" width="3" style="270" customWidth="1"/>
    <col min="11267" max="11270" width="3.5" style="270"/>
    <col min="11271" max="11271" width="1.5" style="270" customWidth="1"/>
    <col min="11272" max="11287" width="3.5" style="270"/>
    <col min="11288" max="11293" width="4" style="270" customWidth="1"/>
    <col min="11294" max="11294" width="1.25" style="270" customWidth="1"/>
    <col min="11295" max="11520" width="3.5" style="270"/>
    <col min="11521" max="11521" width="1.25" style="270" customWidth="1"/>
    <col min="11522" max="11522" width="3" style="270" customWidth="1"/>
    <col min="11523" max="11526" width="3.5" style="270"/>
    <col min="11527" max="11527" width="1.5" style="270" customWidth="1"/>
    <col min="11528" max="11543" width="3.5" style="270"/>
    <col min="11544" max="11549" width="4" style="270" customWidth="1"/>
    <col min="11550" max="11550" width="1.25" style="270" customWidth="1"/>
    <col min="11551" max="11776" width="3.5" style="270"/>
    <col min="11777" max="11777" width="1.25" style="270" customWidth="1"/>
    <col min="11778" max="11778" width="3" style="270" customWidth="1"/>
    <col min="11779" max="11782" width="3.5" style="270"/>
    <col min="11783" max="11783" width="1.5" style="270" customWidth="1"/>
    <col min="11784" max="11799" width="3.5" style="270"/>
    <col min="11800" max="11805" width="4" style="270" customWidth="1"/>
    <col min="11806" max="11806" width="1.25" style="270" customWidth="1"/>
    <col min="11807" max="12032" width="3.5" style="270"/>
    <col min="12033" max="12033" width="1.25" style="270" customWidth="1"/>
    <col min="12034" max="12034" width="3" style="270" customWidth="1"/>
    <col min="12035" max="12038" width="3.5" style="270"/>
    <col min="12039" max="12039" width="1.5" style="270" customWidth="1"/>
    <col min="12040" max="12055" width="3.5" style="270"/>
    <col min="12056" max="12061" width="4" style="270" customWidth="1"/>
    <col min="12062" max="12062" width="1.25" style="270" customWidth="1"/>
    <col min="12063" max="12288" width="3.5" style="270"/>
    <col min="12289" max="12289" width="1.25" style="270" customWidth="1"/>
    <col min="12290" max="12290" width="3" style="270" customWidth="1"/>
    <col min="12291" max="12294" width="3.5" style="270"/>
    <col min="12295" max="12295" width="1.5" style="270" customWidth="1"/>
    <col min="12296" max="12311" width="3.5" style="270"/>
    <col min="12312" max="12317" width="4" style="270" customWidth="1"/>
    <col min="12318" max="12318" width="1.25" style="270" customWidth="1"/>
    <col min="12319" max="12544" width="3.5" style="270"/>
    <col min="12545" max="12545" width="1.25" style="270" customWidth="1"/>
    <col min="12546" max="12546" width="3" style="270" customWidth="1"/>
    <col min="12547" max="12550" width="3.5" style="270"/>
    <col min="12551" max="12551" width="1.5" style="270" customWidth="1"/>
    <col min="12552" max="12567" width="3.5" style="270"/>
    <col min="12568" max="12573" width="4" style="270" customWidth="1"/>
    <col min="12574" max="12574" width="1.25" style="270" customWidth="1"/>
    <col min="12575" max="12800" width="3.5" style="270"/>
    <col min="12801" max="12801" width="1.25" style="270" customWidth="1"/>
    <col min="12802" max="12802" width="3" style="270" customWidth="1"/>
    <col min="12803" max="12806" width="3.5" style="270"/>
    <col min="12807" max="12807" width="1.5" style="270" customWidth="1"/>
    <col min="12808" max="12823" width="3.5" style="270"/>
    <col min="12824" max="12829" width="4" style="270" customWidth="1"/>
    <col min="12830" max="12830" width="1.25" style="270" customWidth="1"/>
    <col min="12831" max="13056" width="3.5" style="270"/>
    <col min="13057" max="13057" width="1.25" style="270" customWidth="1"/>
    <col min="13058" max="13058" width="3" style="270" customWidth="1"/>
    <col min="13059" max="13062" width="3.5" style="270"/>
    <col min="13063" max="13063" width="1.5" style="270" customWidth="1"/>
    <col min="13064" max="13079" width="3.5" style="270"/>
    <col min="13080" max="13085" width="4" style="270" customWidth="1"/>
    <col min="13086" max="13086" width="1.25" style="270" customWidth="1"/>
    <col min="13087" max="13312" width="3.5" style="270"/>
    <col min="13313" max="13313" width="1.25" style="270" customWidth="1"/>
    <col min="13314" max="13314" width="3" style="270" customWidth="1"/>
    <col min="13315" max="13318" width="3.5" style="270"/>
    <col min="13319" max="13319" width="1.5" style="270" customWidth="1"/>
    <col min="13320" max="13335" width="3.5" style="270"/>
    <col min="13336" max="13341" width="4" style="270" customWidth="1"/>
    <col min="13342" max="13342" width="1.25" style="270" customWidth="1"/>
    <col min="13343" max="13568" width="3.5" style="270"/>
    <col min="13569" max="13569" width="1.25" style="270" customWidth="1"/>
    <col min="13570" max="13570" width="3" style="270" customWidth="1"/>
    <col min="13571" max="13574" width="3.5" style="270"/>
    <col min="13575" max="13575" width="1.5" style="270" customWidth="1"/>
    <col min="13576" max="13591" width="3.5" style="270"/>
    <col min="13592" max="13597" width="4" style="270" customWidth="1"/>
    <col min="13598" max="13598" width="1.25" style="270" customWidth="1"/>
    <col min="13599" max="13824" width="3.5" style="270"/>
    <col min="13825" max="13825" width="1.25" style="270" customWidth="1"/>
    <col min="13826" max="13826" width="3" style="270" customWidth="1"/>
    <col min="13827" max="13830" width="3.5" style="270"/>
    <col min="13831" max="13831" width="1.5" style="270" customWidth="1"/>
    <col min="13832" max="13847" width="3.5" style="270"/>
    <col min="13848" max="13853" width="4" style="270" customWidth="1"/>
    <col min="13854" max="13854" width="1.25" style="270" customWidth="1"/>
    <col min="13855" max="14080" width="3.5" style="270"/>
    <col min="14081" max="14081" width="1.25" style="270" customWidth="1"/>
    <col min="14082" max="14082" width="3" style="270" customWidth="1"/>
    <col min="14083" max="14086" width="3.5" style="270"/>
    <col min="14087" max="14087" width="1.5" style="270" customWidth="1"/>
    <col min="14088" max="14103" width="3.5" style="270"/>
    <col min="14104" max="14109" width="4" style="270" customWidth="1"/>
    <col min="14110" max="14110" width="1.25" style="270" customWidth="1"/>
    <col min="14111" max="14336" width="3.5" style="270"/>
    <col min="14337" max="14337" width="1.25" style="270" customWidth="1"/>
    <col min="14338" max="14338" width="3" style="270" customWidth="1"/>
    <col min="14339" max="14342" width="3.5" style="270"/>
    <col min="14343" max="14343" width="1.5" style="270" customWidth="1"/>
    <col min="14344" max="14359" width="3.5" style="270"/>
    <col min="14360" max="14365" width="4" style="270" customWidth="1"/>
    <col min="14366" max="14366" width="1.25" style="270" customWidth="1"/>
    <col min="14367" max="14592" width="3.5" style="270"/>
    <col min="14593" max="14593" width="1.25" style="270" customWidth="1"/>
    <col min="14594" max="14594" width="3" style="270" customWidth="1"/>
    <col min="14595" max="14598" width="3.5" style="270"/>
    <col min="14599" max="14599" width="1.5" style="270" customWidth="1"/>
    <col min="14600" max="14615" width="3.5" style="270"/>
    <col min="14616" max="14621" width="4" style="270" customWidth="1"/>
    <col min="14622" max="14622" width="1.25" style="270" customWidth="1"/>
    <col min="14623" max="14848" width="3.5" style="270"/>
    <col min="14849" max="14849" width="1.25" style="270" customWidth="1"/>
    <col min="14850" max="14850" width="3" style="270" customWidth="1"/>
    <col min="14851" max="14854" width="3.5" style="270"/>
    <col min="14855" max="14855" width="1.5" style="270" customWidth="1"/>
    <col min="14856" max="14871" width="3.5" style="270"/>
    <col min="14872" max="14877" width="4" style="270" customWidth="1"/>
    <col min="14878" max="14878" width="1.25" style="270" customWidth="1"/>
    <col min="14879" max="15104" width="3.5" style="270"/>
    <col min="15105" max="15105" width="1.25" style="270" customWidth="1"/>
    <col min="15106" max="15106" width="3" style="270" customWidth="1"/>
    <col min="15107" max="15110" width="3.5" style="270"/>
    <col min="15111" max="15111" width="1.5" style="270" customWidth="1"/>
    <col min="15112" max="15127" width="3.5" style="270"/>
    <col min="15128" max="15133" width="4" style="270" customWidth="1"/>
    <col min="15134" max="15134" width="1.25" style="270" customWidth="1"/>
    <col min="15135" max="15360" width="3.5" style="270"/>
    <col min="15361" max="15361" width="1.25" style="270" customWidth="1"/>
    <col min="15362" max="15362" width="3" style="270" customWidth="1"/>
    <col min="15363" max="15366" width="3.5" style="270"/>
    <col min="15367" max="15367" width="1.5" style="270" customWidth="1"/>
    <col min="15368" max="15383" width="3.5" style="270"/>
    <col min="15384" max="15389" width="4" style="270" customWidth="1"/>
    <col min="15390" max="15390" width="1.25" style="270" customWidth="1"/>
    <col min="15391" max="15616" width="3.5" style="270"/>
    <col min="15617" max="15617" width="1.25" style="270" customWidth="1"/>
    <col min="15618" max="15618" width="3" style="270" customWidth="1"/>
    <col min="15619" max="15622" width="3.5" style="270"/>
    <col min="15623" max="15623" width="1.5" style="270" customWidth="1"/>
    <col min="15624" max="15639" width="3.5" style="270"/>
    <col min="15640" max="15645" width="4" style="270" customWidth="1"/>
    <col min="15646" max="15646" width="1.25" style="270" customWidth="1"/>
    <col min="15647" max="15872" width="3.5" style="270"/>
    <col min="15873" max="15873" width="1.25" style="270" customWidth="1"/>
    <col min="15874" max="15874" width="3" style="270" customWidth="1"/>
    <col min="15875" max="15878" width="3.5" style="270"/>
    <col min="15879" max="15879" width="1.5" style="270" customWidth="1"/>
    <col min="15880" max="15895" width="3.5" style="270"/>
    <col min="15896" max="15901" width="4" style="270" customWidth="1"/>
    <col min="15902" max="15902" width="1.25" style="270" customWidth="1"/>
    <col min="15903" max="16128" width="3.5" style="270"/>
    <col min="16129" max="16129" width="1.25" style="270" customWidth="1"/>
    <col min="16130" max="16130" width="3" style="270" customWidth="1"/>
    <col min="16131" max="16134" width="3.5" style="270"/>
    <col min="16135" max="16135" width="1.5" style="270" customWidth="1"/>
    <col min="16136" max="16151" width="3.5" style="270"/>
    <col min="16152" max="16157" width="4" style="270" customWidth="1"/>
    <col min="16158" max="16158" width="1.25" style="270" customWidth="1"/>
    <col min="16159" max="16384" width="3.5" style="270"/>
  </cols>
  <sheetData>
    <row r="1" spans="2:37" s="266" customFormat="1" ht="14.25" thickBot="1" x14ac:dyDescent="0.2">
      <c r="B1" s="1"/>
      <c r="C1" s="1"/>
      <c r="D1" s="1"/>
      <c r="E1" s="1"/>
      <c r="AG1" s="1"/>
      <c r="AH1" s="434"/>
    </row>
    <row r="2" spans="2:37" s="266" customFormat="1" ht="14.25" thickTop="1" x14ac:dyDescent="0.15">
      <c r="B2" s="1" t="s">
        <v>891</v>
      </c>
      <c r="C2" s="1"/>
      <c r="D2" s="1"/>
      <c r="E2" s="1"/>
      <c r="AG2" s="908" t="s">
        <v>755</v>
      </c>
      <c r="AH2" s="909"/>
    </row>
    <row r="3" spans="2:37" s="266" customFormat="1" ht="14.25" thickBot="1" x14ac:dyDescent="0.2">
      <c r="W3" s="267" t="s">
        <v>658</v>
      </c>
      <c r="X3" s="277"/>
      <c r="Y3" s="277" t="s">
        <v>36</v>
      </c>
      <c r="Z3" s="277"/>
      <c r="AA3" s="277" t="s">
        <v>892</v>
      </c>
      <c r="AB3" s="277"/>
      <c r="AC3" s="277" t="s">
        <v>660</v>
      </c>
      <c r="AG3" s="910"/>
      <c r="AH3" s="911"/>
    </row>
    <row r="4" spans="2:37" s="266" customFormat="1" ht="14.25" thickTop="1" x14ac:dyDescent="0.15">
      <c r="AC4" s="267"/>
      <c r="AG4" s="485"/>
      <c r="AH4" s="434"/>
    </row>
    <row r="5" spans="2:37" s="1" customFormat="1" ht="47.25" customHeight="1" x14ac:dyDescent="0.15">
      <c r="B5" s="1152" t="s">
        <v>479</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G5" s="485"/>
      <c r="AH5" s="434"/>
    </row>
    <row r="6" spans="2:37" s="266" customFormat="1" x14ac:dyDescent="0.15">
      <c r="AG6" s="485"/>
      <c r="AH6" s="434"/>
    </row>
    <row r="7" spans="2:37" s="266" customFormat="1" ht="27" customHeight="1" x14ac:dyDescent="0.15">
      <c r="B7" s="1153" t="s">
        <v>480</v>
      </c>
      <c r="C7" s="1153"/>
      <c r="D7" s="1153"/>
      <c r="E7" s="1153"/>
      <c r="F7" s="1153"/>
      <c r="G7" s="1154"/>
      <c r="H7" s="1155"/>
      <c r="I7" s="1155"/>
      <c r="J7" s="1155"/>
      <c r="K7" s="1155"/>
      <c r="L7" s="1155"/>
      <c r="M7" s="1155"/>
      <c r="N7" s="1155"/>
      <c r="O7" s="1155"/>
      <c r="P7" s="1155"/>
      <c r="Q7" s="1155"/>
      <c r="R7" s="1155"/>
      <c r="S7" s="1155"/>
      <c r="T7" s="1155"/>
      <c r="U7" s="1155"/>
      <c r="V7" s="1155"/>
      <c r="W7" s="1155"/>
      <c r="X7" s="1155"/>
      <c r="Y7" s="1155"/>
      <c r="Z7" s="1155"/>
      <c r="AA7" s="1155"/>
      <c r="AB7" s="1155"/>
      <c r="AC7" s="1156"/>
      <c r="AG7" s="485"/>
      <c r="AH7" s="434"/>
    </row>
    <row r="8" spans="2:37" ht="27" customHeight="1" x14ac:dyDescent="0.15">
      <c r="B8" s="1143" t="s">
        <v>481</v>
      </c>
      <c r="C8" s="1144"/>
      <c r="D8" s="1144"/>
      <c r="E8" s="1144"/>
      <c r="F8" s="1157"/>
      <c r="G8" s="602"/>
      <c r="H8" s="593" t="s">
        <v>782</v>
      </c>
      <c r="I8" s="299" t="s">
        <v>878</v>
      </c>
      <c r="J8" s="299"/>
      <c r="K8" s="299"/>
      <c r="L8" s="299"/>
      <c r="M8" s="593" t="s">
        <v>782</v>
      </c>
      <c r="N8" s="299" t="s">
        <v>879</v>
      </c>
      <c r="O8" s="299"/>
      <c r="P8" s="299"/>
      <c r="Q8" s="299"/>
      <c r="R8" s="593" t="s">
        <v>782</v>
      </c>
      <c r="S8" s="299" t="s">
        <v>880</v>
      </c>
      <c r="T8" s="299"/>
      <c r="U8" s="268"/>
      <c r="V8" s="268"/>
      <c r="W8" s="268"/>
      <c r="X8" s="268"/>
      <c r="Y8" s="268"/>
      <c r="Z8" s="268"/>
      <c r="AA8" s="268"/>
      <c r="AB8" s="268"/>
      <c r="AC8" s="269"/>
      <c r="AG8" s="485"/>
    </row>
    <row r="9" spans="2:37" ht="27" customHeight="1" x14ac:dyDescent="0.15">
      <c r="B9" s="1143" t="s">
        <v>483</v>
      </c>
      <c r="C9" s="1144"/>
      <c r="D9" s="1144"/>
      <c r="E9" s="1144"/>
      <c r="F9" s="1157"/>
      <c r="G9" s="602"/>
      <c r="H9" s="593" t="s">
        <v>782</v>
      </c>
      <c r="I9" s="299" t="s">
        <v>893</v>
      </c>
      <c r="J9" s="299"/>
      <c r="K9" s="299"/>
      <c r="L9" s="299"/>
      <c r="M9" s="299"/>
      <c r="N9" s="299"/>
      <c r="O9" s="299"/>
      <c r="P9" s="299"/>
      <c r="Q9" s="299"/>
      <c r="R9" s="593" t="s">
        <v>782</v>
      </c>
      <c r="S9" s="299" t="s">
        <v>894</v>
      </c>
      <c r="T9" s="299"/>
      <c r="U9" s="268"/>
      <c r="V9" s="268"/>
      <c r="W9" s="268"/>
      <c r="X9" s="268"/>
      <c r="Y9" s="268"/>
      <c r="Z9" s="268"/>
      <c r="AA9" s="268"/>
      <c r="AB9" s="268"/>
      <c r="AC9" s="269"/>
    </row>
    <row r="10" spans="2:37" ht="27" customHeight="1" x14ac:dyDescent="0.15">
      <c r="B10" s="1143" t="s">
        <v>484</v>
      </c>
      <c r="C10" s="1144"/>
      <c r="D10" s="1144"/>
      <c r="E10" s="1144"/>
      <c r="F10" s="1144"/>
      <c r="G10" s="602"/>
      <c r="H10" s="593" t="s">
        <v>782</v>
      </c>
      <c r="I10" s="299" t="s">
        <v>895</v>
      </c>
      <c r="J10" s="299"/>
      <c r="K10" s="299"/>
      <c r="L10" s="299"/>
      <c r="M10" s="299"/>
      <c r="N10" s="299"/>
      <c r="O10" s="299"/>
      <c r="P10" s="299"/>
      <c r="Q10" s="299"/>
      <c r="R10" s="593" t="s">
        <v>782</v>
      </c>
      <c r="S10" s="299" t="s">
        <v>896</v>
      </c>
      <c r="T10" s="299"/>
      <c r="U10" s="268"/>
      <c r="V10" s="268"/>
      <c r="W10" s="268"/>
      <c r="X10" s="268"/>
      <c r="Y10" s="268"/>
      <c r="Z10" s="268"/>
      <c r="AA10" s="268"/>
      <c r="AB10" s="268"/>
      <c r="AC10" s="269"/>
    </row>
    <row r="11" spans="2:37" s="266" customFormat="1" x14ac:dyDescent="0.15">
      <c r="AG11" s="486"/>
      <c r="AH11" s="434"/>
    </row>
    <row r="12" spans="2:37" s="266" customFormat="1" ht="10.5" customHeight="1" x14ac:dyDescent="0.15">
      <c r="B12" s="271"/>
      <c r="C12" s="272"/>
      <c r="D12" s="272"/>
      <c r="E12" s="272"/>
      <c r="F12" s="273"/>
      <c r="G12" s="272"/>
      <c r="H12" s="272"/>
      <c r="I12" s="272"/>
      <c r="J12" s="272"/>
      <c r="K12" s="272"/>
      <c r="L12" s="272"/>
      <c r="M12" s="272"/>
      <c r="N12" s="272"/>
      <c r="O12" s="272"/>
      <c r="P12" s="272"/>
      <c r="Q12" s="272"/>
      <c r="R12" s="272"/>
      <c r="S12" s="272"/>
      <c r="T12" s="272"/>
      <c r="U12" s="272"/>
      <c r="V12" s="272"/>
      <c r="W12" s="272"/>
      <c r="X12" s="272"/>
      <c r="Y12" s="272"/>
      <c r="Z12" s="272"/>
      <c r="AA12" s="271"/>
      <c r="AB12" s="272"/>
      <c r="AC12" s="273"/>
      <c r="AG12" s="486"/>
      <c r="AH12" s="434"/>
    </row>
    <row r="13" spans="2:37" s="266" customFormat="1" ht="40.5" customHeight="1" x14ac:dyDescent="0.15">
      <c r="B13" s="1150" t="s">
        <v>485</v>
      </c>
      <c r="C13" s="1139"/>
      <c r="D13" s="1139"/>
      <c r="E13" s="1139"/>
      <c r="F13" s="1151"/>
      <c r="H13" s="1139" t="s">
        <v>486</v>
      </c>
      <c r="I13" s="1139"/>
      <c r="J13" s="1139"/>
      <c r="K13" s="1139"/>
      <c r="L13" s="1139"/>
      <c r="M13" s="1139"/>
      <c r="N13" s="1139"/>
      <c r="O13" s="1139"/>
      <c r="P13" s="1139"/>
      <c r="Q13" s="1139"/>
      <c r="R13" s="1139"/>
      <c r="S13" s="1139"/>
      <c r="T13" s="1139"/>
      <c r="U13" s="1139"/>
      <c r="V13" s="1139"/>
      <c r="W13" s="1139"/>
      <c r="X13" s="1139"/>
      <c r="Y13" s="1139"/>
      <c r="AA13" s="274"/>
      <c r="AC13" s="275"/>
      <c r="AG13" s="486"/>
      <c r="AH13" s="434"/>
      <c r="AK13" s="276"/>
    </row>
    <row r="14" spans="2:37" s="266" customFormat="1" ht="27" customHeight="1" x14ac:dyDescent="0.15">
      <c r="B14" s="1150"/>
      <c r="C14" s="1139"/>
      <c r="D14" s="1139"/>
      <c r="E14" s="1139"/>
      <c r="F14" s="1151"/>
      <c r="V14" s="277"/>
      <c r="W14" s="277"/>
      <c r="X14" s="277"/>
      <c r="Y14" s="277"/>
      <c r="AA14" s="603" t="s">
        <v>897</v>
      </c>
      <c r="AB14" s="604" t="s">
        <v>898</v>
      </c>
      <c r="AC14" s="605" t="s">
        <v>899</v>
      </c>
      <c r="AG14" s="486"/>
      <c r="AH14" s="434"/>
      <c r="AK14" s="276"/>
    </row>
    <row r="15" spans="2:37" s="266" customFormat="1" ht="40.5" customHeight="1" x14ac:dyDescent="0.15">
      <c r="B15" s="1150"/>
      <c r="C15" s="1139"/>
      <c r="D15" s="1139"/>
      <c r="E15" s="1139"/>
      <c r="F15" s="1151"/>
      <c r="H15" s="278" t="s">
        <v>487</v>
      </c>
      <c r="I15" s="1140" t="s">
        <v>488</v>
      </c>
      <c r="J15" s="1141"/>
      <c r="K15" s="1141"/>
      <c r="L15" s="1141"/>
      <c r="M15" s="1141"/>
      <c r="N15" s="1141"/>
      <c r="O15" s="1141"/>
      <c r="P15" s="1141"/>
      <c r="Q15" s="1141"/>
      <c r="R15" s="1142"/>
      <c r="S15" s="1143"/>
      <c r="T15" s="1144"/>
      <c r="U15" s="279" t="s">
        <v>489</v>
      </c>
      <c r="V15" s="277"/>
      <c r="W15" s="277"/>
      <c r="X15" s="277"/>
      <c r="Y15" s="277"/>
      <c r="AA15" s="334"/>
      <c r="AB15" s="12"/>
      <c r="AC15" s="513"/>
      <c r="AG15" s="486"/>
      <c r="AH15" s="434"/>
      <c r="AK15" s="276"/>
    </row>
    <row r="16" spans="2:37" s="266" customFormat="1" ht="40.5" customHeight="1" x14ac:dyDescent="0.15">
      <c r="B16" s="1150"/>
      <c r="C16" s="1139"/>
      <c r="D16" s="1139"/>
      <c r="E16" s="1139"/>
      <c r="F16" s="1151"/>
      <c r="H16" s="278" t="s">
        <v>490</v>
      </c>
      <c r="I16" s="1140" t="s">
        <v>491</v>
      </c>
      <c r="J16" s="1141"/>
      <c r="K16" s="1141"/>
      <c r="L16" s="1141"/>
      <c r="M16" s="1141"/>
      <c r="N16" s="1141"/>
      <c r="O16" s="1141"/>
      <c r="P16" s="1141"/>
      <c r="Q16" s="1141"/>
      <c r="R16" s="1142"/>
      <c r="S16" s="1143"/>
      <c r="T16" s="1144"/>
      <c r="U16" s="279" t="s">
        <v>489</v>
      </c>
      <c r="V16" s="266" t="s">
        <v>473</v>
      </c>
      <c r="W16" s="1145" t="s">
        <v>900</v>
      </c>
      <c r="X16" s="1145"/>
      <c r="Y16" s="1145"/>
      <c r="AA16" s="606" t="s">
        <v>782</v>
      </c>
      <c r="AB16" s="569" t="s">
        <v>898</v>
      </c>
      <c r="AC16" s="607" t="s">
        <v>782</v>
      </c>
      <c r="AG16" s="486"/>
      <c r="AH16" s="434"/>
      <c r="AK16" s="276"/>
    </row>
    <row r="17" spans="2:37" s="266" customFormat="1" ht="40.5" customHeight="1" x14ac:dyDescent="0.15">
      <c r="B17" s="1150"/>
      <c r="C17" s="1139"/>
      <c r="D17" s="1139"/>
      <c r="E17" s="1139"/>
      <c r="F17" s="1151"/>
      <c r="H17" s="278" t="s">
        <v>494</v>
      </c>
      <c r="I17" s="1140" t="s">
        <v>495</v>
      </c>
      <c r="J17" s="1141"/>
      <c r="K17" s="1141"/>
      <c r="L17" s="1141"/>
      <c r="M17" s="1141"/>
      <c r="N17" s="1141"/>
      <c r="O17" s="1141"/>
      <c r="P17" s="1141"/>
      <c r="Q17" s="1141"/>
      <c r="R17" s="1142"/>
      <c r="S17" s="1143"/>
      <c r="T17" s="1144"/>
      <c r="U17" s="279" t="s">
        <v>489</v>
      </c>
      <c r="V17" s="266" t="s">
        <v>473</v>
      </c>
      <c r="W17" s="1145" t="s">
        <v>901</v>
      </c>
      <c r="X17" s="1145"/>
      <c r="Y17" s="1145"/>
      <c r="AA17" s="606" t="s">
        <v>782</v>
      </c>
      <c r="AB17" s="569" t="s">
        <v>898</v>
      </c>
      <c r="AC17" s="607" t="s">
        <v>782</v>
      </c>
      <c r="AG17" s="486"/>
      <c r="AH17" s="434"/>
      <c r="AK17" s="276"/>
    </row>
    <row r="18" spans="2:37" s="266" customFormat="1" ht="40.5" customHeight="1" x14ac:dyDescent="0.15">
      <c r="B18" s="280"/>
      <c r="C18" s="281"/>
      <c r="D18" s="281"/>
      <c r="E18" s="281"/>
      <c r="F18" s="282"/>
      <c r="H18" s="278" t="s">
        <v>497</v>
      </c>
      <c r="I18" s="1140" t="s">
        <v>498</v>
      </c>
      <c r="J18" s="1141"/>
      <c r="K18" s="1141"/>
      <c r="L18" s="1141"/>
      <c r="M18" s="1141"/>
      <c r="N18" s="1141"/>
      <c r="O18" s="1141"/>
      <c r="P18" s="1141"/>
      <c r="Q18" s="1141"/>
      <c r="R18" s="1142"/>
      <c r="S18" s="1143"/>
      <c r="T18" s="1144"/>
      <c r="U18" s="279" t="s">
        <v>489</v>
      </c>
      <c r="W18" s="283"/>
      <c r="X18" s="283"/>
      <c r="Y18" s="283"/>
      <c r="AA18" s="284"/>
      <c r="AB18" s="289"/>
      <c r="AC18" s="285"/>
      <c r="AG18" s="486"/>
      <c r="AH18" s="434"/>
      <c r="AK18" s="276"/>
    </row>
    <row r="19" spans="2:37" s="266" customFormat="1" ht="40.5" customHeight="1" x14ac:dyDescent="0.15">
      <c r="B19" s="286"/>
      <c r="C19" s="287"/>
      <c r="D19" s="287"/>
      <c r="E19" s="287"/>
      <c r="F19" s="288"/>
      <c r="H19" s="278" t="s">
        <v>499</v>
      </c>
      <c r="I19" s="1140" t="s">
        <v>500</v>
      </c>
      <c r="J19" s="1141"/>
      <c r="K19" s="1141"/>
      <c r="L19" s="1141"/>
      <c r="M19" s="1141"/>
      <c r="N19" s="1141"/>
      <c r="O19" s="1141"/>
      <c r="P19" s="1141"/>
      <c r="Q19" s="1141"/>
      <c r="R19" s="1142"/>
      <c r="S19" s="1143"/>
      <c r="T19" s="1144"/>
      <c r="U19" s="279" t="s">
        <v>489</v>
      </c>
      <c r="V19" s="266" t="s">
        <v>473</v>
      </c>
      <c r="W19" s="1145" t="s">
        <v>902</v>
      </c>
      <c r="X19" s="1145"/>
      <c r="Y19" s="1145"/>
      <c r="AA19" s="606" t="s">
        <v>782</v>
      </c>
      <c r="AB19" s="569" t="s">
        <v>898</v>
      </c>
      <c r="AC19" s="607" t="s">
        <v>782</v>
      </c>
      <c r="AG19" s="486"/>
      <c r="AH19" s="434"/>
      <c r="AK19" s="276"/>
    </row>
    <row r="20" spans="2:37" s="266" customFormat="1" x14ac:dyDescent="0.15">
      <c r="B20" s="286"/>
      <c r="C20" s="287"/>
      <c r="D20" s="287"/>
      <c r="E20" s="287"/>
      <c r="F20" s="288"/>
      <c r="H20" s="289"/>
      <c r="I20" s="290"/>
      <c r="J20" s="290"/>
      <c r="K20" s="290"/>
      <c r="L20" s="290"/>
      <c r="M20" s="290"/>
      <c r="N20" s="290"/>
      <c r="O20" s="290"/>
      <c r="P20" s="290"/>
      <c r="Q20" s="290"/>
      <c r="R20" s="290"/>
      <c r="U20" s="277"/>
      <c r="W20" s="283"/>
      <c r="X20" s="283"/>
      <c r="Y20" s="283"/>
      <c r="AA20" s="284"/>
      <c r="AB20" s="289"/>
      <c r="AC20" s="285"/>
      <c r="AG20" s="486"/>
      <c r="AH20" s="434"/>
      <c r="AK20" s="276"/>
    </row>
    <row r="21" spans="2:37" s="266" customFormat="1" x14ac:dyDescent="0.15">
      <c r="B21" s="286"/>
      <c r="C21" s="287"/>
      <c r="D21" s="287"/>
      <c r="E21" s="287"/>
      <c r="F21" s="288"/>
      <c r="H21" s="291" t="s">
        <v>501</v>
      </c>
      <c r="I21" s="290"/>
      <c r="J21" s="290"/>
      <c r="K21" s="290"/>
      <c r="L21" s="290"/>
      <c r="M21" s="290"/>
      <c r="N21" s="290"/>
      <c r="O21" s="290"/>
      <c r="P21" s="290"/>
      <c r="Q21" s="290"/>
      <c r="R21" s="290"/>
      <c r="U21" s="277"/>
      <c r="W21" s="283"/>
      <c r="X21" s="283"/>
      <c r="Y21" s="283"/>
      <c r="AA21" s="284"/>
      <c r="AB21" s="289"/>
      <c r="AC21" s="285"/>
      <c r="AG21" s="486"/>
      <c r="AH21" s="434"/>
      <c r="AK21" s="276"/>
    </row>
    <row r="22" spans="2:37" s="266" customFormat="1" ht="58.5" customHeight="1" x14ac:dyDescent="0.15">
      <c r="B22" s="286"/>
      <c r="C22" s="287"/>
      <c r="D22" s="287"/>
      <c r="E22" s="287"/>
      <c r="F22" s="288"/>
      <c r="H22" s="1146" t="s">
        <v>502</v>
      </c>
      <c r="I22" s="1147"/>
      <c r="J22" s="1147"/>
      <c r="K22" s="1147"/>
      <c r="L22" s="1148"/>
      <c r="M22" s="292" t="s">
        <v>503</v>
      </c>
      <c r="N22" s="293"/>
      <c r="O22" s="293"/>
      <c r="P22" s="1149"/>
      <c r="Q22" s="1149"/>
      <c r="R22" s="1149"/>
      <c r="S22" s="1149"/>
      <c r="T22" s="1149"/>
      <c r="U22" s="279" t="s">
        <v>489</v>
      </c>
      <c r="V22" s="266" t="s">
        <v>473</v>
      </c>
      <c r="W22" s="1145" t="s">
        <v>504</v>
      </c>
      <c r="X22" s="1145"/>
      <c r="Y22" s="1145"/>
      <c r="AA22" s="606" t="s">
        <v>782</v>
      </c>
      <c r="AB22" s="569" t="s">
        <v>898</v>
      </c>
      <c r="AC22" s="607" t="s">
        <v>782</v>
      </c>
      <c r="AG22" s="486"/>
      <c r="AH22" s="434"/>
      <c r="AK22" s="276"/>
    </row>
    <row r="23" spans="2:37" s="266" customFormat="1" x14ac:dyDescent="0.15">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c r="AG23" s="486"/>
      <c r="AH23" s="434"/>
    </row>
    <row r="24" spans="2:37" s="1" customFormat="1" ht="38.25" customHeight="1" x14ac:dyDescent="0.15">
      <c r="B24" s="874" t="s">
        <v>505</v>
      </c>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G24" s="486"/>
      <c r="AH24" s="434"/>
    </row>
    <row r="25" spans="2:37" s="266" customFormat="1" ht="47.25" customHeight="1" x14ac:dyDescent="0.15">
      <c r="B25" s="1139" t="s">
        <v>506</v>
      </c>
      <c r="C25" s="1139"/>
      <c r="D25" s="1139"/>
      <c r="E25" s="1139"/>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G25" s="486"/>
      <c r="AH25" s="434"/>
    </row>
    <row r="26" spans="2:37" s="266" customFormat="1" x14ac:dyDescent="0.15">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G26" s="486"/>
      <c r="AH26" s="434"/>
    </row>
    <row r="27" spans="2:37" s="297" customFormat="1" x14ac:dyDescent="0.15">
      <c r="AG27" s="486"/>
      <c r="AH27" s="434"/>
    </row>
    <row r="34" spans="3:34" x14ac:dyDescent="0.15">
      <c r="AH34" s="477"/>
    </row>
    <row r="35" spans="3:34" x14ac:dyDescent="0.15">
      <c r="AH35" s="477"/>
    </row>
    <row r="36" spans="3:34" x14ac:dyDescent="0.15">
      <c r="AH36" s="477"/>
    </row>
    <row r="37" spans="3:34" x14ac:dyDescent="0.15">
      <c r="AH37" s="477"/>
    </row>
    <row r="38" spans="3:34" x14ac:dyDescent="0.15">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H38" s="477"/>
    </row>
    <row r="39" spans="3:34" x14ac:dyDescent="0.15">
      <c r="C39" s="609"/>
      <c r="AH39" s="477"/>
    </row>
    <row r="40" spans="3:34" x14ac:dyDescent="0.15">
      <c r="AH40" s="477"/>
    </row>
    <row r="41" spans="3:34" x14ac:dyDescent="0.15">
      <c r="AH41" s="477"/>
    </row>
    <row r="42" spans="3:34" x14ac:dyDescent="0.15">
      <c r="AH42" s="477"/>
    </row>
    <row r="43" spans="3:34" x14ac:dyDescent="0.15">
      <c r="AH43" s="477"/>
    </row>
    <row r="44" spans="3:34" x14ac:dyDescent="0.15">
      <c r="AH44" s="477"/>
    </row>
    <row r="122" spans="3:7" x14ac:dyDescent="0.15">
      <c r="C122" s="608"/>
      <c r="D122" s="608"/>
      <c r="E122" s="608"/>
      <c r="F122" s="608"/>
      <c r="G122" s="608"/>
    </row>
    <row r="123" spans="3:7" x14ac:dyDescent="0.15">
      <c r="C123" s="609"/>
    </row>
  </sheetData>
  <mergeCells count="27">
    <mergeCell ref="B10:F10"/>
    <mergeCell ref="B5:AC5"/>
    <mergeCell ref="B7:F7"/>
    <mergeCell ref="G7:AC7"/>
    <mergeCell ref="B8:F8"/>
    <mergeCell ref="B9:F9"/>
    <mergeCell ref="S16:T16"/>
    <mergeCell ref="W16:Y16"/>
    <mergeCell ref="I17:R17"/>
    <mergeCell ref="S17:T17"/>
    <mergeCell ref="W17:Y17"/>
    <mergeCell ref="B24:AC24"/>
    <mergeCell ref="B25:AC25"/>
    <mergeCell ref="AG2:AH3"/>
    <mergeCell ref="I18:R18"/>
    <mergeCell ref="S18:T18"/>
    <mergeCell ref="I19:R19"/>
    <mergeCell ref="S19:T19"/>
    <mergeCell ref="W19:Y19"/>
    <mergeCell ref="H22:L22"/>
    <mergeCell ref="P22:T22"/>
    <mergeCell ref="W22:Y22"/>
    <mergeCell ref="B13:F17"/>
    <mergeCell ref="H13:Y13"/>
    <mergeCell ref="I15:R15"/>
    <mergeCell ref="S15:T15"/>
    <mergeCell ref="I16:R16"/>
  </mergeCells>
  <phoneticPr fontId="2"/>
  <hyperlinks>
    <hyperlink ref="AG2" location="添付書類一覧!A1" display="添付書類一覧に戻る" xr:uid="{5AB3E4E4-99B6-4A65-9FD5-877DF285201C}"/>
  </hyperlinks>
  <printOptions horizontalCentered="1"/>
  <pageMargins left="0.70866141732283472" right="0.39370078740157483" top="0.51181102362204722" bottom="0.35433070866141736"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F07CBA-ABB3-433A-9A01-7618291D23CB}">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AA65552:AA65553 JW65552:JW65553 TS65552:TS65553 ADO65552:ADO65553 ANK65552:ANK65553 AXG65552:AXG65553 BHC65552:BHC65553 BQY65552:BQY65553 CAU65552:CAU65553 CKQ65552:CKQ65553 CUM65552:CUM65553 DEI65552:DEI65553 DOE65552:DOE65553 DYA65552:DYA65553 EHW65552:EHW65553 ERS65552:ERS65553 FBO65552:FBO65553 FLK65552:FLK65553 FVG65552:FVG65553 GFC65552:GFC65553 GOY65552:GOY65553 GYU65552:GYU65553 HIQ65552:HIQ65553 HSM65552:HSM65553 ICI65552:ICI65553 IME65552:IME65553 IWA65552:IWA65553 JFW65552:JFW65553 JPS65552:JPS65553 JZO65552:JZO65553 KJK65552:KJK65553 KTG65552:KTG65553 LDC65552:LDC65553 LMY65552:LMY65553 LWU65552:LWU65553 MGQ65552:MGQ65553 MQM65552:MQM65553 NAI65552:NAI65553 NKE65552:NKE65553 NUA65552:NUA65553 ODW65552:ODW65553 ONS65552:ONS65553 OXO65552:OXO65553 PHK65552:PHK65553 PRG65552:PRG65553 QBC65552:QBC65553 QKY65552:QKY65553 QUU65552:QUU65553 REQ65552:REQ65553 ROM65552:ROM65553 RYI65552:RYI65553 SIE65552:SIE65553 SSA65552:SSA65553 TBW65552:TBW65553 TLS65552:TLS65553 TVO65552:TVO65553 UFK65552:UFK65553 UPG65552:UPG65553 UZC65552:UZC65553 VIY65552:VIY65553 VSU65552:VSU65553 WCQ65552:WCQ65553 WMM65552:WMM65553 WWI65552:WWI65553 AA131088:AA131089 JW131088:JW131089 TS131088:TS131089 ADO131088:ADO131089 ANK131088:ANK131089 AXG131088:AXG131089 BHC131088:BHC131089 BQY131088:BQY131089 CAU131088:CAU131089 CKQ131088:CKQ131089 CUM131088:CUM131089 DEI131088:DEI131089 DOE131088:DOE131089 DYA131088:DYA131089 EHW131088:EHW131089 ERS131088:ERS131089 FBO131088:FBO131089 FLK131088:FLK131089 FVG131088:FVG131089 GFC131088:GFC131089 GOY131088:GOY131089 GYU131088:GYU131089 HIQ131088:HIQ131089 HSM131088:HSM131089 ICI131088:ICI131089 IME131088:IME131089 IWA131088:IWA131089 JFW131088:JFW131089 JPS131088:JPS131089 JZO131088:JZO131089 KJK131088:KJK131089 KTG131088:KTG131089 LDC131088:LDC131089 LMY131088:LMY131089 LWU131088:LWU131089 MGQ131088:MGQ131089 MQM131088:MQM131089 NAI131088:NAI131089 NKE131088:NKE131089 NUA131088:NUA131089 ODW131088:ODW131089 ONS131088:ONS131089 OXO131088:OXO131089 PHK131088:PHK131089 PRG131088:PRG131089 QBC131088:QBC131089 QKY131088:QKY131089 QUU131088:QUU131089 REQ131088:REQ131089 ROM131088:ROM131089 RYI131088:RYI131089 SIE131088:SIE131089 SSA131088:SSA131089 TBW131088:TBW131089 TLS131088:TLS131089 TVO131088:TVO131089 UFK131088:UFK131089 UPG131088:UPG131089 UZC131088:UZC131089 VIY131088:VIY131089 VSU131088:VSU131089 WCQ131088:WCQ131089 WMM131088:WMM131089 WWI131088:WWI131089 AA196624:AA196625 JW196624:JW196625 TS196624:TS196625 ADO196624:ADO196625 ANK196624:ANK196625 AXG196624:AXG196625 BHC196624:BHC196625 BQY196624:BQY196625 CAU196624:CAU196625 CKQ196624:CKQ196625 CUM196624:CUM196625 DEI196624:DEI196625 DOE196624:DOE196625 DYA196624:DYA196625 EHW196624:EHW196625 ERS196624:ERS196625 FBO196624:FBO196625 FLK196624:FLK196625 FVG196624:FVG196625 GFC196624:GFC196625 GOY196624:GOY196625 GYU196624:GYU196625 HIQ196624:HIQ196625 HSM196624:HSM196625 ICI196624:ICI196625 IME196624:IME196625 IWA196624:IWA196625 JFW196624:JFW196625 JPS196624:JPS196625 JZO196624:JZO196625 KJK196624:KJK196625 KTG196624:KTG196625 LDC196624:LDC196625 LMY196624:LMY196625 LWU196624:LWU196625 MGQ196624:MGQ196625 MQM196624:MQM196625 NAI196624:NAI196625 NKE196624:NKE196625 NUA196624:NUA196625 ODW196624:ODW196625 ONS196624:ONS196625 OXO196624:OXO196625 PHK196624:PHK196625 PRG196624:PRG196625 QBC196624:QBC196625 QKY196624:QKY196625 QUU196624:QUU196625 REQ196624:REQ196625 ROM196624:ROM196625 RYI196624:RYI196625 SIE196624:SIE196625 SSA196624:SSA196625 TBW196624:TBW196625 TLS196624:TLS196625 TVO196624:TVO196625 UFK196624:UFK196625 UPG196624:UPG196625 UZC196624:UZC196625 VIY196624:VIY196625 VSU196624:VSU196625 WCQ196624:WCQ196625 WMM196624:WMM196625 WWI196624:WWI196625 AA262160:AA262161 JW262160:JW262161 TS262160:TS262161 ADO262160:ADO262161 ANK262160:ANK262161 AXG262160:AXG262161 BHC262160:BHC262161 BQY262160:BQY262161 CAU262160:CAU262161 CKQ262160:CKQ262161 CUM262160:CUM262161 DEI262160:DEI262161 DOE262160:DOE262161 DYA262160:DYA262161 EHW262160:EHW262161 ERS262160:ERS262161 FBO262160:FBO262161 FLK262160:FLK262161 FVG262160:FVG262161 GFC262160:GFC262161 GOY262160:GOY262161 GYU262160:GYU262161 HIQ262160:HIQ262161 HSM262160:HSM262161 ICI262160:ICI262161 IME262160:IME262161 IWA262160:IWA262161 JFW262160:JFW262161 JPS262160:JPS262161 JZO262160:JZO262161 KJK262160:KJK262161 KTG262160:KTG262161 LDC262160:LDC262161 LMY262160:LMY262161 LWU262160:LWU262161 MGQ262160:MGQ262161 MQM262160:MQM262161 NAI262160:NAI262161 NKE262160:NKE262161 NUA262160:NUA262161 ODW262160:ODW262161 ONS262160:ONS262161 OXO262160:OXO262161 PHK262160:PHK262161 PRG262160:PRG262161 QBC262160:QBC262161 QKY262160:QKY262161 QUU262160:QUU262161 REQ262160:REQ262161 ROM262160:ROM262161 RYI262160:RYI262161 SIE262160:SIE262161 SSA262160:SSA262161 TBW262160:TBW262161 TLS262160:TLS262161 TVO262160:TVO262161 UFK262160:UFK262161 UPG262160:UPG262161 UZC262160:UZC262161 VIY262160:VIY262161 VSU262160:VSU262161 WCQ262160:WCQ262161 WMM262160:WMM262161 WWI262160:WWI262161 AA327696:AA327697 JW327696:JW327697 TS327696:TS327697 ADO327696:ADO327697 ANK327696:ANK327697 AXG327696:AXG327697 BHC327696:BHC327697 BQY327696:BQY327697 CAU327696:CAU327697 CKQ327696:CKQ327697 CUM327696:CUM327697 DEI327696:DEI327697 DOE327696:DOE327697 DYA327696:DYA327697 EHW327696:EHW327697 ERS327696:ERS327697 FBO327696:FBO327697 FLK327696:FLK327697 FVG327696:FVG327697 GFC327696:GFC327697 GOY327696:GOY327697 GYU327696:GYU327697 HIQ327696:HIQ327697 HSM327696:HSM327697 ICI327696:ICI327697 IME327696:IME327697 IWA327696:IWA327697 JFW327696:JFW327697 JPS327696:JPS327697 JZO327696:JZO327697 KJK327696:KJK327697 KTG327696:KTG327697 LDC327696:LDC327697 LMY327696:LMY327697 LWU327696:LWU327697 MGQ327696:MGQ327697 MQM327696:MQM327697 NAI327696:NAI327697 NKE327696:NKE327697 NUA327696:NUA327697 ODW327696:ODW327697 ONS327696:ONS327697 OXO327696:OXO327697 PHK327696:PHK327697 PRG327696:PRG327697 QBC327696:QBC327697 QKY327696:QKY327697 QUU327696:QUU327697 REQ327696:REQ327697 ROM327696:ROM327697 RYI327696:RYI327697 SIE327696:SIE327697 SSA327696:SSA327697 TBW327696:TBW327697 TLS327696:TLS327697 TVO327696:TVO327697 UFK327696:UFK327697 UPG327696:UPG327697 UZC327696:UZC327697 VIY327696:VIY327697 VSU327696:VSU327697 WCQ327696:WCQ327697 WMM327696:WMM327697 WWI327696:WWI327697 AA393232:AA393233 JW393232:JW393233 TS393232:TS393233 ADO393232:ADO393233 ANK393232:ANK393233 AXG393232:AXG393233 BHC393232:BHC393233 BQY393232:BQY393233 CAU393232:CAU393233 CKQ393232:CKQ393233 CUM393232:CUM393233 DEI393232:DEI393233 DOE393232:DOE393233 DYA393232:DYA393233 EHW393232:EHW393233 ERS393232:ERS393233 FBO393232:FBO393233 FLK393232:FLK393233 FVG393232:FVG393233 GFC393232:GFC393233 GOY393232:GOY393233 GYU393232:GYU393233 HIQ393232:HIQ393233 HSM393232:HSM393233 ICI393232:ICI393233 IME393232:IME393233 IWA393232:IWA393233 JFW393232:JFW393233 JPS393232:JPS393233 JZO393232:JZO393233 KJK393232:KJK393233 KTG393232:KTG393233 LDC393232:LDC393233 LMY393232:LMY393233 LWU393232:LWU393233 MGQ393232:MGQ393233 MQM393232:MQM393233 NAI393232:NAI393233 NKE393232:NKE393233 NUA393232:NUA393233 ODW393232:ODW393233 ONS393232:ONS393233 OXO393232:OXO393233 PHK393232:PHK393233 PRG393232:PRG393233 QBC393232:QBC393233 QKY393232:QKY393233 QUU393232:QUU393233 REQ393232:REQ393233 ROM393232:ROM393233 RYI393232:RYI393233 SIE393232:SIE393233 SSA393232:SSA393233 TBW393232:TBW393233 TLS393232:TLS393233 TVO393232:TVO393233 UFK393232:UFK393233 UPG393232:UPG393233 UZC393232:UZC393233 VIY393232:VIY393233 VSU393232:VSU393233 WCQ393232:WCQ393233 WMM393232:WMM393233 WWI393232:WWI393233 AA458768:AA458769 JW458768:JW458769 TS458768:TS458769 ADO458768:ADO458769 ANK458768:ANK458769 AXG458768:AXG458769 BHC458768:BHC458769 BQY458768:BQY458769 CAU458768:CAU458769 CKQ458768:CKQ458769 CUM458768:CUM458769 DEI458768:DEI458769 DOE458768:DOE458769 DYA458768:DYA458769 EHW458768:EHW458769 ERS458768:ERS458769 FBO458768:FBO458769 FLK458768:FLK458769 FVG458768:FVG458769 GFC458768:GFC458769 GOY458768:GOY458769 GYU458768:GYU458769 HIQ458768:HIQ458769 HSM458768:HSM458769 ICI458768:ICI458769 IME458768:IME458769 IWA458768:IWA458769 JFW458768:JFW458769 JPS458768:JPS458769 JZO458768:JZO458769 KJK458768:KJK458769 KTG458768:KTG458769 LDC458768:LDC458769 LMY458768:LMY458769 LWU458768:LWU458769 MGQ458768:MGQ458769 MQM458768:MQM458769 NAI458768:NAI458769 NKE458768:NKE458769 NUA458768:NUA458769 ODW458768:ODW458769 ONS458768:ONS458769 OXO458768:OXO458769 PHK458768:PHK458769 PRG458768:PRG458769 QBC458768:QBC458769 QKY458768:QKY458769 QUU458768:QUU458769 REQ458768:REQ458769 ROM458768:ROM458769 RYI458768:RYI458769 SIE458768:SIE458769 SSA458768:SSA458769 TBW458768:TBW458769 TLS458768:TLS458769 TVO458768:TVO458769 UFK458768:UFK458769 UPG458768:UPG458769 UZC458768:UZC458769 VIY458768:VIY458769 VSU458768:VSU458769 WCQ458768:WCQ458769 WMM458768:WMM458769 WWI458768:WWI458769 AA524304:AA524305 JW524304:JW524305 TS524304:TS524305 ADO524304:ADO524305 ANK524304:ANK524305 AXG524304:AXG524305 BHC524304:BHC524305 BQY524304:BQY524305 CAU524304:CAU524305 CKQ524304:CKQ524305 CUM524304:CUM524305 DEI524304:DEI524305 DOE524304:DOE524305 DYA524304:DYA524305 EHW524304:EHW524305 ERS524304:ERS524305 FBO524304:FBO524305 FLK524304:FLK524305 FVG524304:FVG524305 GFC524304:GFC524305 GOY524304:GOY524305 GYU524304:GYU524305 HIQ524304:HIQ524305 HSM524304:HSM524305 ICI524304:ICI524305 IME524304:IME524305 IWA524304:IWA524305 JFW524304:JFW524305 JPS524304:JPS524305 JZO524304:JZO524305 KJK524304:KJK524305 KTG524304:KTG524305 LDC524304:LDC524305 LMY524304:LMY524305 LWU524304:LWU524305 MGQ524304:MGQ524305 MQM524304:MQM524305 NAI524304:NAI524305 NKE524304:NKE524305 NUA524304:NUA524305 ODW524304:ODW524305 ONS524304:ONS524305 OXO524304:OXO524305 PHK524304:PHK524305 PRG524304:PRG524305 QBC524304:QBC524305 QKY524304:QKY524305 QUU524304:QUU524305 REQ524304:REQ524305 ROM524304:ROM524305 RYI524304:RYI524305 SIE524304:SIE524305 SSA524304:SSA524305 TBW524304:TBW524305 TLS524304:TLS524305 TVO524304:TVO524305 UFK524304:UFK524305 UPG524304:UPG524305 UZC524304:UZC524305 VIY524304:VIY524305 VSU524304:VSU524305 WCQ524304:WCQ524305 WMM524304:WMM524305 WWI524304:WWI524305 AA589840:AA589841 JW589840:JW589841 TS589840:TS589841 ADO589840:ADO589841 ANK589840:ANK589841 AXG589840:AXG589841 BHC589840:BHC589841 BQY589840:BQY589841 CAU589840:CAU589841 CKQ589840:CKQ589841 CUM589840:CUM589841 DEI589840:DEI589841 DOE589840:DOE589841 DYA589840:DYA589841 EHW589840:EHW589841 ERS589840:ERS589841 FBO589840:FBO589841 FLK589840:FLK589841 FVG589840:FVG589841 GFC589840:GFC589841 GOY589840:GOY589841 GYU589840:GYU589841 HIQ589840:HIQ589841 HSM589840:HSM589841 ICI589840:ICI589841 IME589840:IME589841 IWA589840:IWA589841 JFW589840:JFW589841 JPS589840:JPS589841 JZO589840:JZO589841 KJK589840:KJK589841 KTG589840:KTG589841 LDC589840:LDC589841 LMY589840:LMY589841 LWU589840:LWU589841 MGQ589840:MGQ589841 MQM589840:MQM589841 NAI589840:NAI589841 NKE589840:NKE589841 NUA589840:NUA589841 ODW589840:ODW589841 ONS589840:ONS589841 OXO589840:OXO589841 PHK589840:PHK589841 PRG589840:PRG589841 QBC589840:QBC589841 QKY589840:QKY589841 QUU589840:QUU589841 REQ589840:REQ589841 ROM589840:ROM589841 RYI589840:RYI589841 SIE589840:SIE589841 SSA589840:SSA589841 TBW589840:TBW589841 TLS589840:TLS589841 TVO589840:TVO589841 UFK589840:UFK589841 UPG589840:UPG589841 UZC589840:UZC589841 VIY589840:VIY589841 VSU589840:VSU589841 WCQ589840:WCQ589841 WMM589840:WMM589841 WWI589840:WWI589841 AA655376:AA655377 JW655376:JW655377 TS655376:TS655377 ADO655376:ADO655377 ANK655376:ANK655377 AXG655376:AXG655377 BHC655376:BHC655377 BQY655376:BQY655377 CAU655376:CAU655377 CKQ655376:CKQ655377 CUM655376:CUM655377 DEI655376:DEI655377 DOE655376:DOE655377 DYA655376:DYA655377 EHW655376:EHW655377 ERS655376:ERS655377 FBO655376:FBO655377 FLK655376:FLK655377 FVG655376:FVG655377 GFC655376:GFC655377 GOY655376:GOY655377 GYU655376:GYU655377 HIQ655376:HIQ655377 HSM655376:HSM655377 ICI655376:ICI655377 IME655376:IME655377 IWA655376:IWA655377 JFW655376:JFW655377 JPS655376:JPS655377 JZO655376:JZO655377 KJK655376:KJK655377 KTG655376:KTG655377 LDC655376:LDC655377 LMY655376:LMY655377 LWU655376:LWU655377 MGQ655376:MGQ655377 MQM655376:MQM655377 NAI655376:NAI655377 NKE655376:NKE655377 NUA655376:NUA655377 ODW655376:ODW655377 ONS655376:ONS655377 OXO655376:OXO655377 PHK655376:PHK655377 PRG655376:PRG655377 QBC655376:QBC655377 QKY655376:QKY655377 QUU655376:QUU655377 REQ655376:REQ655377 ROM655376:ROM655377 RYI655376:RYI655377 SIE655376:SIE655377 SSA655376:SSA655377 TBW655376:TBW655377 TLS655376:TLS655377 TVO655376:TVO655377 UFK655376:UFK655377 UPG655376:UPG655377 UZC655376:UZC655377 VIY655376:VIY655377 VSU655376:VSU655377 WCQ655376:WCQ655377 WMM655376:WMM655377 WWI655376:WWI655377 AA720912:AA720913 JW720912:JW720913 TS720912:TS720913 ADO720912:ADO720913 ANK720912:ANK720913 AXG720912:AXG720913 BHC720912:BHC720913 BQY720912:BQY720913 CAU720912:CAU720913 CKQ720912:CKQ720913 CUM720912:CUM720913 DEI720912:DEI720913 DOE720912:DOE720913 DYA720912:DYA720913 EHW720912:EHW720913 ERS720912:ERS720913 FBO720912:FBO720913 FLK720912:FLK720913 FVG720912:FVG720913 GFC720912:GFC720913 GOY720912:GOY720913 GYU720912:GYU720913 HIQ720912:HIQ720913 HSM720912:HSM720913 ICI720912:ICI720913 IME720912:IME720913 IWA720912:IWA720913 JFW720912:JFW720913 JPS720912:JPS720913 JZO720912:JZO720913 KJK720912:KJK720913 KTG720912:KTG720913 LDC720912:LDC720913 LMY720912:LMY720913 LWU720912:LWU720913 MGQ720912:MGQ720913 MQM720912:MQM720913 NAI720912:NAI720913 NKE720912:NKE720913 NUA720912:NUA720913 ODW720912:ODW720913 ONS720912:ONS720913 OXO720912:OXO720913 PHK720912:PHK720913 PRG720912:PRG720913 QBC720912:QBC720913 QKY720912:QKY720913 QUU720912:QUU720913 REQ720912:REQ720913 ROM720912:ROM720913 RYI720912:RYI720913 SIE720912:SIE720913 SSA720912:SSA720913 TBW720912:TBW720913 TLS720912:TLS720913 TVO720912:TVO720913 UFK720912:UFK720913 UPG720912:UPG720913 UZC720912:UZC720913 VIY720912:VIY720913 VSU720912:VSU720913 WCQ720912:WCQ720913 WMM720912:WMM720913 WWI720912:WWI720913 AA786448:AA786449 JW786448:JW786449 TS786448:TS786449 ADO786448:ADO786449 ANK786448:ANK786449 AXG786448:AXG786449 BHC786448:BHC786449 BQY786448:BQY786449 CAU786448:CAU786449 CKQ786448:CKQ786449 CUM786448:CUM786449 DEI786448:DEI786449 DOE786448:DOE786449 DYA786448:DYA786449 EHW786448:EHW786449 ERS786448:ERS786449 FBO786448:FBO786449 FLK786448:FLK786449 FVG786448:FVG786449 GFC786448:GFC786449 GOY786448:GOY786449 GYU786448:GYU786449 HIQ786448:HIQ786449 HSM786448:HSM786449 ICI786448:ICI786449 IME786448:IME786449 IWA786448:IWA786449 JFW786448:JFW786449 JPS786448:JPS786449 JZO786448:JZO786449 KJK786448:KJK786449 KTG786448:KTG786449 LDC786448:LDC786449 LMY786448:LMY786449 LWU786448:LWU786449 MGQ786448:MGQ786449 MQM786448:MQM786449 NAI786448:NAI786449 NKE786448:NKE786449 NUA786448:NUA786449 ODW786448:ODW786449 ONS786448:ONS786449 OXO786448:OXO786449 PHK786448:PHK786449 PRG786448:PRG786449 QBC786448:QBC786449 QKY786448:QKY786449 QUU786448:QUU786449 REQ786448:REQ786449 ROM786448:ROM786449 RYI786448:RYI786449 SIE786448:SIE786449 SSA786448:SSA786449 TBW786448:TBW786449 TLS786448:TLS786449 TVO786448:TVO786449 UFK786448:UFK786449 UPG786448:UPG786449 UZC786448:UZC786449 VIY786448:VIY786449 VSU786448:VSU786449 WCQ786448:WCQ786449 WMM786448:WMM786449 WWI786448:WWI786449 AA851984:AA851985 JW851984:JW851985 TS851984:TS851985 ADO851984:ADO851985 ANK851984:ANK851985 AXG851984:AXG851985 BHC851984:BHC851985 BQY851984:BQY851985 CAU851984:CAU851985 CKQ851984:CKQ851985 CUM851984:CUM851985 DEI851984:DEI851985 DOE851984:DOE851985 DYA851984:DYA851985 EHW851984:EHW851985 ERS851984:ERS851985 FBO851984:FBO851985 FLK851984:FLK851985 FVG851984:FVG851985 GFC851984:GFC851985 GOY851984:GOY851985 GYU851984:GYU851985 HIQ851984:HIQ851985 HSM851984:HSM851985 ICI851984:ICI851985 IME851984:IME851985 IWA851984:IWA851985 JFW851984:JFW851985 JPS851984:JPS851985 JZO851984:JZO851985 KJK851984:KJK851985 KTG851984:KTG851985 LDC851984:LDC851985 LMY851984:LMY851985 LWU851984:LWU851985 MGQ851984:MGQ851985 MQM851984:MQM851985 NAI851984:NAI851985 NKE851984:NKE851985 NUA851984:NUA851985 ODW851984:ODW851985 ONS851984:ONS851985 OXO851984:OXO851985 PHK851984:PHK851985 PRG851984:PRG851985 QBC851984:QBC851985 QKY851984:QKY851985 QUU851984:QUU851985 REQ851984:REQ851985 ROM851984:ROM851985 RYI851984:RYI851985 SIE851984:SIE851985 SSA851984:SSA851985 TBW851984:TBW851985 TLS851984:TLS851985 TVO851984:TVO851985 UFK851984:UFK851985 UPG851984:UPG851985 UZC851984:UZC851985 VIY851984:VIY851985 VSU851984:VSU851985 WCQ851984:WCQ851985 WMM851984:WMM851985 WWI851984:WWI851985 AA917520:AA917521 JW917520:JW917521 TS917520:TS917521 ADO917520:ADO917521 ANK917520:ANK917521 AXG917520:AXG917521 BHC917520:BHC917521 BQY917520:BQY917521 CAU917520:CAU917521 CKQ917520:CKQ917521 CUM917520:CUM917521 DEI917520:DEI917521 DOE917520:DOE917521 DYA917520:DYA917521 EHW917520:EHW917521 ERS917520:ERS917521 FBO917520:FBO917521 FLK917520:FLK917521 FVG917520:FVG917521 GFC917520:GFC917521 GOY917520:GOY917521 GYU917520:GYU917521 HIQ917520:HIQ917521 HSM917520:HSM917521 ICI917520:ICI917521 IME917520:IME917521 IWA917520:IWA917521 JFW917520:JFW917521 JPS917520:JPS917521 JZO917520:JZO917521 KJK917520:KJK917521 KTG917520:KTG917521 LDC917520:LDC917521 LMY917520:LMY917521 LWU917520:LWU917521 MGQ917520:MGQ917521 MQM917520:MQM917521 NAI917520:NAI917521 NKE917520:NKE917521 NUA917520:NUA917521 ODW917520:ODW917521 ONS917520:ONS917521 OXO917520:OXO917521 PHK917520:PHK917521 PRG917520:PRG917521 QBC917520:QBC917521 QKY917520:QKY917521 QUU917520:QUU917521 REQ917520:REQ917521 ROM917520:ROM917521 RYI917520:RYI917521 SIE917520:SIE917521 SSA917520:SSA917521 TBW917520:TBW917521 TLS917520:TLS917521 TVO917520:TVO917521 UFK917520:UFK917521 UPG917520:UPG917521 UZC917520:UZC917521 VIY917520:VIY917521 VSU917520:VSU917521 WCQ917520:WCQ917521 WMM917520:WMM917521 WWI917520:WWI917521 AA983056:AA983057 JW983056:JW983057 TS983056:TS983057 ADO983056:ADO983057 ANK983056:ANK983057 AXG983056:AXG983057 BHC983056:BHC983057 BQY983056:BQY983057 CAU983056:CAU983057 CKQ983056:CKQ983057 CUM983056:CUM983057 DEI983056:DEI983057 DOE983056:DOE983057 DYA983056:DYA983057 EHW983056:EHW983057 ERS983056:ERS983057 FBO983056:FBO983057 FLK983056:FLK983057 FVG983056:FVG983057 GFC983056:GFC983057 GOY983056:GOY983057 GYU983056:GYU983057 HIQ983056:HIQ983057 HSM983056:HSM983057 ICI983056:ICI983057 IME983056:IME983057 IWA983056:IWA983057 JFW983056:JFW983057 JPS983056:JPS983057 JZO983056:JZO983057 KJK983056:KJK983057 KTG983056:KTG983057 LDC983056:LDC983057 LMY983056:LMY983057 LWU983056:LWU983057 MGQ983056:MGQ983057 MQM983056:MQM983057 NAI983056:NAI983057 NKE983056:NKE983057 NUA983056:NUA983057 ODW983056:ODW983057 ONS983056:ONS983057 OXO983056:OXO983057 PHK983056:PHK983057 PRG983056:PRG983057 QBC983056:QBC983057 QKY983056:QKY983057 QUU983056:QUU983057 REQ983056:REQ983057 ROM983056:ROM983057 RYI983056:RYI983057 SIE983056:SIE983057 SSA983056:SSA983057 TBW983056:TBW983057 TLS983056:TLS983057 TVO983056:TVO983057 UFK983056:UFK983057 UPG983056:UPG983057 UZC983056:UZC983057 VIY983056:VIY983057 VSU983056:VSU983057 WCQ983056:WCQ983057 WMM983056:WMM983057 WWI983056:WWI983057 AC16:AC17 JY16:JY17 TU16:TU17 ADQ16:ADQ17 ANM16:ANM17 AXI16:AXI17 BHE16:BHE17 BRA16:BRA17 CAW16:CAW17 CKS16:CKS17 CUO16:CUO17 DEK16:DEK17 DOG16:DOG17 DYC16:DYC17 EHY16:EHY17 ERU16:ERU17 FBQ16:FBQ17 FLM16:FLM17 FVI16:FVI17 GFE16:GFE17 GPA16:GPA17 GYW16:GYW17 HIS16:HIS17 HSO16:HSO17 ICK16:ICK17 IMG16:IMG17 IWC16:IWC17 JFY16:JFY17 JPU16:JPU17 JZQ16:JZQ17 KJM16:KJM17 KTI16:KTI17 LDE16:LDE17 LNA16:LNA17 LWW16:LWW17 MGS16:MGS17 MQO16:MQO17 NAK16:NAK17 NKG16:NKG17 NUC16:NUC17 ODY16:ODY17 ONU16:ONU17 OXQ16:OXQ17 PHM16:PHM17 PRI16:PRI17 QBE16:QBE17 QLA16:QLA17 QUW16:QUW17 RES16:RES17 ROO16:ROO17 RYK16:RYK17 SIG16:SIG17 SSC16:SSC17 TBY16:TBY17 TLU16:TLU17 TVQ16:TVQ17 UFM16:UFM17 UPI16:UPI17 UZE16:UZE17 VJA16:VJA17 VSW16:VSW17 WCS16:WCS17 WMO16:WMO17 WWK16:WWK17 AC65552:AC65553 JY65552:JY65553 TU65552:TU65553 ADQ65552:ADQ65553 ANM65552:ANM65553 AXI65552:AXI65553 BHE65552:BHE65553 BRA65552:BRA65553 CAW65552:CAW65553 CKS65552:CKS65553 CUO65552:CUO65553 DEK65552:DEK65553 DOG65552:DOG65553 DYC65552:DYC65553 EHY65552:EHY65553 ERU65552:ERU65553 FBQ65552:FBQ65553 FLM65552:FLM65553 FVI65552:FVI65553 GFE65552:GFE65553 GPA65552:GPA65553 GYW65552:GYW65553 HIS65552:HIS65553 HSO65552:HSO65553 ICK65552:ICK65553 IMG65552:IMG65553 IWC65552:IWC65553 JFY65552:JFY65553 JPU65552:JPU65553 JZQ65552:JZQ65553 KJM65552:KJM65553 KTI65552:KTI65553 LDE65552:LDE65553 LNA65552:LNA65553 LWW65552:LWW65553 MGS65552:MGS65553 MQO65552:MQO65553 NAK65552:NAK65553 NKG65552:NKG65553 NUC65552:NUC65553 ODY65552:ODY65553 ONU65552:ONU65553 OXQ65552:OXQ65553 PHM65552:PHM65553 PRI65552:PRI65553 QBE65552:QBE65553 QLA65552:QLA65553 QUW65552:QUW65553 RES65552:RES65553 ROO65552:ROO65553 RYK65552:RYK65553 SIG65552:SIG65553 SSC65552:SSC65553 TBY65552:TBY65553 TLU65552:TLU65553 TVQ65552:TVQ65553 UFM65552:UFM65553 UPI65552:UPI65553 UZE65552:UZE65553 VJA65552:VJA65553 VSW65552:VSW65553 WCS65552:WCS65553 WMO65552:WMO65553 WWK65552:WWK65553 AC131088:AC131089 JY131088:JY131089 TU131088:TU131089 ADQ131088:ADQ131089 ANM131088:ANM131089 AXI131088:AXI131089 BHE131088:BHE131089 BRA131088:BRA131089 CAW131088:CAW131089 CKS131088:CKS131089 CUO131088:CUO131089 DEK131088:DEK131089 DOG131088:DOG131089 DYC131088:DYC131089 EHY131088:EHY131089 ERU131088:ERU131089 FBQ131088:FBQ131089 FLM131088:FLM131089 FVI131088:FVI131089 GFE131088:GFE131089 GPA131088:GPA131089 GYW131088:GYW131089 HIS131088:HIS131089 HSO131088:HSO131089 ICK131088:ICK131089 IMG131088:IMG131089 IWC131088:IWC131089 JFY131088:JFY131089 JPU131088:JPU131089 JZQ131088:JZQ131089 KJM131088:KJM131089 KTI131088:KTI131089 LDE131088:LDE131089 LNA131088:LNA131089 LWW131088:LWW131089 MGS131088:MGS131089 MQO131088:MQO131089 NAK131088:NAK131089 NKG131088:NKG131089 NUC131088:NUC131089 ODY131088:ODY131089 ONU131088:ONU131089 OXQ131088:OXQ131089 PHM131088:PHM131089 PRI131088:PRI131089 QBE131088:QBE131089 QLA131088:QLA131089 QUW131088:QUW131089 RES131088:RES131089 ROO131088:ROO131089 RYK131088:RYK131089 SIG131088:SIG131089 SSC131088:SSC131089 TBY131088:TBY131089 TLU131088:TLU131089 TVQ131088:TVQ131089 UFM131088:UFM131089 UPI131088:UPI131089 UZE131088:UZE131089 VJA131088:VJA131089 VSW131088:VSW131089 WCS131088:WCS131089 WMO131088:WMO131089 WWK131088:WWK131089 AC196624:AC196625 JY196624:JY196625 TU196624:TU196625 ADQ196624:ADQ196625 ANM196624:ANM196625 AXI196624:AXI196625 BHE196624:BHE196625 BRA196624:BRA196625 CAW196624:CAW196625 CKS196624:CKS196625 CUO196624:CUO196625 DEK196624:DEK196625 DOG196624:DOG196625 DYC196624:DYC196625 EHY196624:EHY196625 ERU196624:ERU196625 FBQ196624:FBQ196625 FLM196624:FLM196625 FVI196624:FVI196625 GFE196624:GFE196625 GPA196624:GPA196625 GYW196624:GYW196625 HIS196624:HIS196625 HSO196624:HSO196625 ICK196624:ICK196625 IMG196624:IMG196625 IWC196624:IWC196625 JFY196624:JFY196625 JPU196624:JPU196625 JZQ196624:JZQ196625 KJM196624:KJM196625 KTI196624:KTI196625 LDE196624:LDE196625 LNA196624:LNA196625 LWW196624:LWW196625 MGS196624:MGS196625 MQO196624:MQO196625 NAK196624:NAK196625 NKG196624:NKG196625 NUC196624:NUC196625 ODY196624:ODY196625 ONU196624:ONU196625 OXQ196624:OXQ196625 PHM196624:PHM196625 PRI196624:PRI196625 QBE196624:QBE196625 QLA196624:QLA196625 QUW196624:QUW196625 RES196624:RES196625 ROO196624:ROO196625 RYK196624:RYK196625 SIG196624:SIG196625 SSC196624:SSC196625 TBY196624:TBY196625 TLU196624:TLU196625 TVQ196624:TVQ196625 UFM196624:UFM196625 UPI196624:UPI196625 UZE196624:UZE196625 VJA196624:VJA196625 VSW196624:VSW196625 WCS196624:WCS196625 WMO196624:WMO196625 WWK196624:WWK196625 AC262160:AC262161 JY262160:JY262161 TU262160:TU262161 ADQ262160:ADQ262161 ANM262160:ANM262161 AXI262160:AXI262161 BHE262160:BHE262161 BRA262160:BRA262161 CAW262160:CAW262161 CKS262160:CKS262161 CUO262160:CUO262161 DEK262160:DEK262161 DOG262160:DOG262161 DYC262160:DYC262161 EHY262160:EHY262161 ERU262160:ERU262161 FBQ262160:FBQ262161 FLM262160:FLM262161 FVI262160:FVI262161 GFE262160:GFE262161 GPA262160:GPA262161 GYW262160:GYW262161 HIS262160:HIS262161 HSO262160:HSO262161 ICK262160:ICK262161 IMG262160:IMG262161 IWC262160:IWC262161 JFY262160:JFY262161 JPU262160:JPU262161 JZQ262160:JZQ262161 KJM262160:KJM262161 KTI262160:KTI262161 LDE262160:LDE262161 LNA262160:LNA262161 LWW262160:LWW262161 MGS262160:MGS262161 MQO262160:MQO262161 NAK262160:NAK262161 NKG262160:NKG262161 NUC262160:NUC262161 ODY262160:ODY262161 ONU262160:ONU262161 OXQ262160:OXQ262161 PHM262160:PHM262161 PRI262160:PRI262161 QBE262160:QBE262161 QLA262160:QLA262161 QUW262160:QUW262161 RES262160:RES262161 ROO262160:ROO262161 RYK262160:RYK262161 SIG262160:SIG262161 SSC262160:SSC262161 TBY262160:TBY262161 TLU262160:TLU262161 TVQ262160:TVQ262161 UFM262160:UFM262161 UPI262160:UPI262161 UZE262160:UZE262161 VJA262160:VJA262161 VSW262160:VSW262161 WCS262160:WCS262161 WMO262160:WMO262161 WWK262160:WWK262161 AC327696:AC327697 JY327696:JY327697 TU327696:TU327697 ADQ327696:ADQ327697 ANM327696:ANM327697 AXI327696:AXI327697 BHE327696:BHE327697 BRA327696:BRA327697 CAW327696:CAW327697 CKS327696:CKS327697 CUO327696:CUO327697 DEK327696:DEK327697 DOG327696:DOG327697 DYC327696:DYC327697 EHY327696:EHY327697 ERU327696:ERU327697 FBQ327696:FBQ327697 FLM327696:FLM327697 FVI327696:FVI327697 GFE327696:GFE327697 GPA327696:GPA327697 GYW327696:GYW327697 HIS327696:HIS327697 HSO327696:HSO327697 ICK327696:ICK327697 IMG327696:IMG327697 IWC327696:IWC327697 JFY327696:JFY327697 JPU327696:JPU327697 JZQ327696:JZQ327697 KJM327696:KJM327697 KTI327696:KTI327697 LDE327696:LDE327697 LNA327696:LNA327697 LWW327696:LWW327697 MGS327696:MGS327697 MQO327696:MQO327697 NAK327696:NAK327697 NKG327696:NKG327697 NUC327696:NUC327697 ODY327696:ODY327697 ONU327696:ONU327697 OXQ327696:OXQ327697 PHM327696:PHM327697 PRI327696:PRI327697 QBE327696:QBE327697 QLA327696:QLA327697 QUW327696:QUW327697 RES327696:RES327697 ROO327696:ROO327697 RYK327696:RYK327697 SIG327696:SIG327697 SSC327696:SSC327697 TBY327696:TBY327697 TLU327696:TLU327697 TVQ327696:TVQ327697 UFM327696:UFM327697 UPI327696:UPI327697 UZE327696:UZE327697 VJA327696:VJA327697 VSW327696:VSW327697 WCS327696:WCS327697 WMO327696:WMO327697 WWK327696:WWK327697 AC393232:AC393233 JY393232:JY393233 TU393232:TU393233 ADQ393232:ADQ393233 ANM393232:ANM393233 AXI393232:AXI393233 BHE393232:BHE393233 BRA393232:BRA393233 CAW393232:CAW393233 CKS393232:CKS393233 CUO393232:CUO393233 DEK393232:DEK393233 DOG393232:DOG393233 DYC393232:DYC393233 EHY393232:EHY393233 ERU393232:ERU393233 FBQ393232:FBQ393233 FLM393232:FLM393233 FVI393232:FVI393233 GFE393232:GFE393233 GPA393232:GPA393233 GYW393232:GYW393233 HIS393232:HIS393233 HSO393232:HSO393233 ICK393232:ICK393233 IMG393232:IMG393233 IWC393232:IWC393233 JFY393232:JFY393233 JPU393232:JPU393233 JZQ393232:JZQ393233 KJM393232:KJM393233 KTI393232:KTI393233 LDE393232:LDE393233 LNA393232:LNA393233 LWW393232:LWW393233 MGS393232:MGS393233 MQO393232:MQO393233 NAK393232:NAK393233 NKG393232:NKG393233 NUC393232:NUC393233 ODY393232:ODY393233 ONU393232:ONU393233 OXQ393232:OXQ393233 PHM393232:PHM393233 PRI393232:PRI393233 QBE393232:QBE393233 QLA393232:QLA393233 QUW393232:QUW393233 RES393232:RES393233 ROO393232:ROO393233 RYK393232:RYK393233 SIG393232:SIG393233 SSC393232:SSC393233 TBY393232:TBY393233 TLU393232:TLU393233 TVQ393232:TVQ393233 UFM393232:UFM393233 UPI393232:UPI393233 UZE393232:UZE393233 VJA393232:VJA393233 VSW393232:VSW393233 WCS393232:WCS393233 WMO393232:WMO393233 WWK393232:WWK393233 AC458768:AC458769 JY458768:JY458769 TU458768:TU458769 ADQ458768:ADQ458769 ANM458768:ANM458769 AXI458768:AXI458769 BHE458768:BHE458769 BRA458768:BRA458769 CAW458768:CAW458769 CKS458768:CKS458769 CUO458768:CUO458769 DEK458768:DEK458769 DOG458768:DOG458769 DYC458768:DYC458769 EHY458768:EHY458769 ERU458768:ERU458769 FBQ458768:FBQ458769 FLM458768:FLM458769 FVI458768:FVI458769 GFE458768:GFE458769 GPA458768:GPA458769 GYW458768:GYW458769 HIS458768:HIS458769 HSO458768:HSO458769 ICK458768:ICK458769 IMG458768:IMG458769 IWC458768:IWC458769 JFY458768:JFY458769 JPU458768:JPU458769 JZQ458768:JZQ458769 KJM458768:KJM458769 KTI458768:KTI458769 LDE458768:LDE458769 LNA458768:LNA458769 LWW458768:LWW458769 MGS458768:MGS458769 MQO458768:MQO458769 NAK458768:NAK458769 NKG458768:NKG458769 NUC458768:NUC458769 ODY458768:ODY458769 ONU458768:ONU458769 OXQ458768:OXQ458769 PHM458768:PHM458769 PRI458768:PRI458769 QBE458768:QBE458769 QLA458768:QLA458769 QUW458768:QUW458769 RES458768:RES458769 ROO458768:ROO458769 RYK458768:RYK458769 SIG458768:SIG458769 SSC458768:SSC458769 TBY458768:TBY458769 TLU458768:TLU458769 TVQ458768:TVQ458769 UFM458768:UFM458769 UPI458768:UPI458769 UZE458768:UZE458769 VJA458768:VJA458769 VSW458768:VSW458769 WCS458768:WCS458769 WMO458768:WMO458769 WWK458768:WWK458769 AC524304:AC524305 JY524304:JY524305 TU524304:TU524305 ADQ524304:ADQ524305 ANM524304:ANM524305 AXI524304:AXI524305 BHE524304:BHE524305 BRA524304:BRA524305 CAW524304:CAW524305 CKS524304:CKS524305 CUO524304:CUO524305 DEK524304:DEK524305 DOG524304:DOG524305 DYC524304:DYC524305 EHY524304:EHY524305 ERU524304:ERU524305 FBQ524304:FBQ524305 FLM524304:FLM524305 FVI524304:FVI524305 GFE524304:GFE524305 GPA524304:GPA524305 GYW524304:GYW524305 HIS524304:HIS524305 HSO524304:HSO524305 ICK524304:ICK524305 IMG524304:IMG524305 IWC524304:IWC524305 JFY524304:JFY524305 JPU524304:JPU524305 JZQ524304:JZQ524305 KJM524304:KJM524305 KTI524304:KTI524305 LDE524304:LDE524305 LNA524304:LNA524305 LWW524304:LWW524305 MGS524304:MGS524305 MQO524304:MQO524305 NAK524304:NAK524305 NKG524304:NKG524305 NUC524304:NUC524305 ODY524304:ODY524305 ONU524304:ONU524305 OXQ524304:OXQ524305 PHM524304:PHM524305 PRI524304:PRI524305 QBE524304:QBE524305 QLA524304:QLA524305 QUW524304:QUW524305 RES524304:RES524305 ROO524304:ROO524305 RYK524304:RYK524305 SIG524304:SIG524305 SSC524304:SSC524305 TBY524304:TBY524305 TLU524304:TLU524305 TVQ524304:TVQ524305 UFM524304:UFM524305 UPI524304:UPI524305 UZE524304:UZE524305 VJA524304:VJA524305 VSW524304:VSW524305 WCS524304:WCS524305 WMO524304:WMO524305 WWK524304:WWK524305 AC589840:AC589841 JY589840:JY589841 TU589840:TU589841 ADQ589840:ADQ589841 ANM589840:ANM589841 AXI589840:AXI589841 BHE589840:BHE589841 BRA589840:BRA589841 CAW589840:CAW589841 CKS589840:CKS589841 CUO589840:CUO589841 DEK589840:DEK589841 DOG589840:DOG589841 DYC589840:DYC589841 EHY589840:EHY589841 ERU589840:ERU589841 FBQ589840:FBQ589841 FLM589840:FLM589841 FVI589840:FVI589841 GFE589840:GFE589841 GPA589840:GPA589841 GYW589840:GYW589841 HIS589840:HIS589841 HSO589840:HSO589841 ICK589840:ICK589841 IMG589840:IMG589841 IWC589840:IWC589841 JFY589840:JFY589841 JPU589840:JPU589841 JZQ589840:JZQ589841 KJM589840:KJM589841 KTI589840:KTI589841 LDE589840:LDE589841 LNA589840:LNA589841 LWW589840:LWW589841 MGS589840:MGS589841 MQO589840:MQO589841 NAK589840:NAK589841 NKG589840:NKG589841 NUC589840:NUC589841 ODY589840:ODY589841 ONU589840:ONU589841 OXQ589840:OXQ589841 PHM589840:PHM589841 PRI589840:PRI589841 QBE589840:QBE589841 QLA589840:QLA589841 QUW589840:QUW589841 RES589840:RES589841 ROO589840:ROO589841 RYK589840:RYK589841 SIG589840:SIG589841 SSC589840:SSC589841 TBY589840:TBY589841 TLU589840:TLU589841 TVQ589840:TVQ589841 UFM589840:UFM589841 UPI589840:UPI589841 UZE589840:UZE589841 VJA589840:VJA589841 VSW589840:VSW589841 WCS589840:WCS589841 WMO589840:WMO589841 WWK589840:WWK589841 AC655376:AC655377 JY655376:JY655377 TU655376:TU655377 ADQ655376:ADQ655377 ANM655376:ANM655377 AXI655376:AXI655377 BHE655376:BHE655377 BRA655376:BRA655377 CAW655376:CAW655377 CKS655376:CKS655377 CUO655376:CUO655377 DEK655376:DEK655377 DOG655376:DOG655377 DYC655376:DYC655377 EHY655376:EHY655377 ERU655376:ERU655377 FBQ655376:FBQ655377 FLM655376:FLM655377 FVI655376:FVI655377 GFE655376:GFE655377 GPA655376:GPA655377 GYW655376:GYW655377 HIS655376:HIS655377 HSO655376:HSO655377 ICK655376:ICK655377 IMG655376:IMG655377 IWC655376:IWC655377 JFY655376:JFY655377 JPU655376:JPU655377 JZQ655376:JZQ655377 KJM655376:KJM655377 KTI655376:KTI655377 LDE655376:LDE655377 LNA655376:LNA655377 LWW655376:LWW655377 MGS655376:MGS655377 MQO655376:MQO655377 NAK655376:NAK655377 NKG655376:NKG655377 NUC655376:NUC655377 ODY655376:ODY655377 ONU655376:ONU655377 OXQ655376:OXQ655377 PHM655376:PHM655377 PRI655376:PRI655377 QBE655376:QBE655377 QLA655376:QLA655377 QUW655376:QUW655377 RES655376:RES655377 ROO655376:ROO655377 RYK655376:RYK655377 SIG655376:SIG655377 SSC655376:SSC655377 TBY655376:TBY655377 TLU655376:TLU655377 TVQ655376:TVQ655377 UFM655376:UFM655377 UPI655376:UPI655377 UZE655376:UZE655377 VJA655376:VJA655377 VSW655376:VSW655377 WCS655376:WCS655377 WMO655376:WMO655377 WWK655376:WWK655377 AC720912:AC720913 JY720912:JY720913 TU720912:TU720913 ADQ720912:ADQ720913 ANM720912:ANM720913 AXI720912:AXI720913 BHE720912:BHE720913 BRA720912:BRA720913 CAW720912:CAW720913 CKS720912:CKS720913 CUO720912:CUO720913 DEK720912:DEK720913 DOG720912:DOG720913 DYC720912:DYC720913 EHY720912:EHY720913 ERU720912:ERU720913 FBQ720912:FBQ720913 FLM720912:FLM720913 FVI720912:FVI720913 GFE720912:GFE720913 GPA720912:GPA720913 GYW720912:GYW720913 HIS720912:HIS720913 HSO720912:HSO720913 ICK720912:ICK720913 IMG720912:IMG720913 IWC720912:IWC720913 JFY720912:JFY720913 JPU720912:JPU720913 JZQ720912:JZQ720913 KJM720912:KJM720913 KTI720912:KTI720913 LDE720912:LDE720913 LNA720912:LNA720913 LWW720912:LWW720913 MGS720912:MGS720913 MQO720912:MQO720913 NAK720912:NAK720913 NKG720912:NKG720913 NUC720912:NUC720913 ODY720912:ODY720913 ONU720912:ONU720913 OXQ720912:OXQ720913 PHM720912:PHM720913 PRI720912:PRI720913 QBE720912:QBE720913 QLA720912:QLA720913 QUW720912:QUW720913 RES720912:RES720913 ROO720912:ROO720913 RYK720912:RYK720913 SIG720912:SIG720913 SSC720912:SSC720913 TBY720912:TBY720913 TLU720912:TLU720913 TVQ720912:TVQ720913 UFM720912:UFM720913 UPI720912:UPI720913 UZE720912:UZE720913 VJA720912:VJA720913 VSW720912:VSW720913 WCS720912:WCS720913 WMO720912:WMO720913 WWK720912:WWK720913 AC786448:AC786449 JY786448:JY786449 TU786448:TU786449 ADQ786448:ADQ786449 ANM786448:ANM786449 AXI786448:AXI786449 BHE786448:BHE786449 BRA786448:BRA786449 CAW786448:CAW786449 CKS786448:CKS786449 CUO786448:CUO786449 DEK786448:DEK786449 DOG786448:DOG786449 DYC786448:DYC786449 EHY786448:EHY786449 ERU786448:ERU786449 FBQ786448:FBQ786449 FLM786448:FLM786449 FVI786448:FVI786449 GFE786448:GFE786449 GPA786448:GPA786449 GYW786448:GYW786449 HIS786448:HIS786449 HSO786448:HSO786449 ICK786448:ICK786449 IMG786448:IMG786449 IWC786448:IWC786449 JFY786448:JFY786449 JPU786448:JPU786449 JZQ786448:JZQ786449 KJM786448:KJM786449 KTI786448:KTI786449 LDE786448:LDE786449 LNA786448:LNA786449 LWW786448:LWW786449 MGS786448:MGS786449 MQO786448:MQO786449 NAK786448:NAK786449 NKG786448:NKG786449 NUC786448:NUC786449 ODY786448:ODY786449 ONU786448:ONU786449 OXQ786448:OXQ786449 PHM786448:PHM786449 PRI786448:PRI786449 QBE786448:QBE786449 QLA786448:QLA786449 QUW786448:QUW786449 RES786448:RES786449 ROO786448:ROO786449 RYK786448:RYK786449 SIG786448:SIG786449 SSC786448:SSC786449 TBY786448:TBY786449 TLU786448:TLU786449 TVQ786448:TVQ786449 UFM786448:UFM786449 UPI786448:UPI786449 UZE786448:UZE786449 VJA786448:VJA786449 VSW786448:VSW786449 WCS786448:WCS786449 WMO786448:WMO786449 WWK786448:WWK786449 AC851984:AC851985 JY851984:JY851985 TU851984:TU851985 ADQ851984:ADQ851985 ANM851984:ANM851985 AXI851984:AXI851985 BHE851984:BHE851985 BRA851984:BRA851985 CAW851984:CAW851985 CKS851984:CKS851985 CUO851984:CUO851985 DEK851984:DEK851985 DOG851984:DOG851985 DYC851984:DYC851985 EHY851984:EHY851985 ERU851984:ERU851985 FBQ851984:FBQ851985 FLM851984:FLM851985 FVI851984:FVI851985 GFE851984:GFE851985 GPA851984:GPA851985 GYW851984:GYW851985 HIS851984:HIS851985 HSO851984:HSO851985 ICK851984:ICK851985 IMG851984:IMG851985 IWC851984:IWC851985 JFY851984:JFY851985 JPU851984:JPU851985 JZQ851984:JZQ851985 KJM851984:KJM851985 KTI851984:KTI851985 LDE851984:LDE851985 LNA851984:LNA851985 LWW851984:LWW851985 MGS851984:MGS851985 MQO851984:MQO851985 NAK851984:NAK851985 NKG851984:NKG851985 NUC851984:NUC851985 ODY851984:ODY851985 ONU851984:ONU851985 OXQ851984:OXQ851985 PHM851984:PHM851985 PRI851984:PRI851985 QBE851984:QBE851985 QLA851984:QLA851985 QUW851984:QUW851985 RES851984:RES851985 ROO851984:ROO851985 RYK851984:RYK851985 SIG851984:SIG851985 SSC851984:SSC851985 TBY851984:TBY851985 TLU851984:TLU851985 TVQ851984:TVQ851985 UFM851984:UFM851985 UPI851984:UPI851985 UZE851984:UZE851985 VJA851984:VJA851985 VSW851984:VSW851985 WCS851984:WCS851985 WMO851984:WMO851985 WWK851984:WWK851985 AC917520:AC917521 JY917520:JY917521 TU917520:TU917521 ADQ917520:ADQ917521 ANM917520:ANM917521 AXI917520:AXI917521 BHE917520:BHE917521 BRA917520:BRA917521 CAW917520:CAW917521 CKS917520:CKS917521 CUO917520:CUO917521 DEK917520:DEK917521 DOG917520:DOG917521 DYC917520:DYC917521 EHY917520:EHY917521 ERU917520:ERU917521 FBQ917520:FBQ917521 FLM917520:FLM917521 FVI917520:FVI917521 GFE917520:GFE917521 GPA917520:GPA917521 GYW917520:GYW917521 HIS917520:HIS917521 HSO917520:HSO917521 ICK917520:ICK917521 IMG917520:IMG917521 IWC917520:IWC917521 JFY917520:JFY917521 JPU917520:JPU917521 JZQ917520:JZQ917521 KJM917520:KJM917521 KTI917520:KTI917521 LDE917520:LDE917521 LNA917520:LNA917521 LWW917520:LWW917521 MGS917520:MGS917521 MQO917520:MQO917521 NAK917520:NAK917521 NKG917520:NKG917521 NUC917520:NUC917521 ODY917520:ODY917521 ONU917520:ONU917521 OXQ917520:OXQ917521 PHM917520:PHM917521 PRI917520:PRI917521 QBE917520:QBE917521 QLA917520:QLA917521 QUW917520:QUW917521 RES917520:RES917521 ROO917520:ROO917521 RYK917520:RYK917521 SIG917520:SIG917521 SSC917520:SSC917521 TBY917520:TBY917521 TLU917520:TLU917521 TVQ917520:TVQ917521 UFM917520:UFM917521 UPI917520:UPI917521 UZE917520:UZE917521 VJA917520:VJA917521 VSW917520:VSW917521 WCS917520:WCS917521 WMO917520:WMO917521 WWK917520:WWK917521 AC983056:AC983057 JY983056:JY983057 TU983056:TU983057 ADQ983056:ADQ983057 ANM983056:ANM983057 AXI983056:AXI983057 BHE983056:BHE983057 BRA983056:BRA983057 CAW983056:CAW983057 CKS983056:CKS983057 CUO983056:CUO983057 DEK983056:DEK983057 DOG983056:DOG983057 DYC983056:DYC983057 EHY983056:EHY983057 ERU983056:ERU983057 FBQ983056:FBQ983057 FLM983056:FLM983057 FVI983056:FVI983057 GFE983056:GFE983057 GPA983056:GPA983057 GYW983056:GYW983057 HIS983056:HIS983057 HSO983056:HSO983057 ICK983056:ICK983057 IMG983056:IMG983057 IWC983056:IWC983057 JFY983056:JFY983057 JPU983056:JPU983057 JZQ983056:JZQ983057 KJM983056:KJM983057 KTI983056:KTI983057 LDE983056:LDE983057 LNA983056:LNA983057 LWW983056:LWW983057 MGS983056:MGS983057 MQO983056:MQO983057 NAK983056:NAK983057 NKG983056:NKG983057 NUC983056:NUC983057 ODY983056:ODY983057 ONU983056:ONU983057 OXQ983056:OXQ983057 PHM983056:PHM983057 PRI983056:PRI983057 QBE983056:QBE983057 QLA983056:QLA983057 QUW983056:QUW983057 RES983056:RES983057 ROO983056:ROO983057 RYK983056:RYK983057 SIG983056:SIG983057 SSC983056:SSC983057 TBY983056:TBY983057 TLU983056:TLU983057 TVQ983056:TVQ983057 UFM983056:UFM983057 UPI983056:UPI983057 UZE983056:UZE983057 VJA983056:VJA983057 VSW983056:VSW983057 WCS983056:WCS983057 WMO983056:WMO983057 WWK983056:WWK983057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1E8B-0A71-4014-BA59-6670F7D8BFBF}">
  <sheetPr>
    <tabColor rgb="FFFF0000"/>
    <pageSetUpPr fitToPage="1"/>
  </sheetPr>
  <dimension ref="A1:AL123"/>
  <sheetViews>
    <sheetView view="pageBreakPreview" zoomScaleNormal="100" zoomScaleSheetLayoutView="100" workbookViewId="0">
      <selection activeCell="AK2" sqref="AK2:AL3"/>
    </sheetView>
  </sheetViews>
  <sheetFormatPr defaultColWidth="3.5" defaultRowHeight="13.5" x14ac:dyDescent="0.15"/>
  <cols>
    <col min="1" max="1" width="1.25" style="3" customWidth="1"/>
    <col min="2" max="2" width="3" style="8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36" width="3.5" style="3"/>
    <col min="37" max="37" width="25.875" style="486" customWidth="1"/>
    <col min="38" max="38" width="3.5" style="434"/>
    <col min="39" max="256" width="3.5" style="3"/>
    <col min="257" max="257" width="1.25" style="3" customWidth="1"/>
    <col min="258" max="258" width="3" style="3" customWidth="1"/>
    <col min="259" max="262" width="3.5" style="3"/>
    <col min="263" max="263" width="1.5" style="3" customWidth="1"/>
    <col min="264" max="283" width="3.5" style="3"/>
    <col min="284" max="285" width="4" style="3" customWidth="1"/>
    <col min="286" max="286" width="7.5" style="3" customWidth="1"/>
    <col min="287" max="289" width="4" style="3" customWidth="1"/>
    <col min="290" max="290" width="1.25" style="3" customWidth="1"/>
    <col min="291" max="512" width="3.5" style="3"/>
    <col min="513" max="513" width="1.25" style="3" customWidth="1"/>
    <col min="514" max="514" width="3" style="3" customWidth="1"/>
    <col min="515" max="518" width="3.5" style="3"/>
    <col min="519" max="519" width="1.5" style="3" customWidth="1"/>
    <col min="520" max="539" width="3.5" style="3"/>
    <col min="540" max="541" width="4" style="3" customWidth="1"/>
    <col min="542" max="542" width="7.5" style="3" customWidth="1"/>
    <col min="543" max="545" width="4" style="3" customWidth="1"/>
    <col min="546" max="546" width="1.25" style="3" customWidth="1"/>
    <col min="547" max="768" width="3.5" style="3"/>
    <col min="769" max="769" width="1.25" style="3" customWidth="1"/>
    <col min="770" max="770" width="3" style="3" customWidth="1"/>
    <col min="771" max="774" width="3.5" style="3"/>
    <col min="775" max="775" width="1.5" style="3" customWidth="1"/>
    <col min="776" max="795" width="3.5" style="3"/>
    <col min="796" max="797" width="4" style="3" customWidth="1"/>
    <col min="798" max="798" width="7.5" style="3" customWidth="1"/>
    <col min="799" max="801" width="4" style="3" customWidth="1"/>
    <col min="802" max="802" width="1.25" style="3" customWidth="1"/>
    <col min="803" max="1024" width="3.5" style="3"/>
    <col min="1025" max="1025" width="1.25" style="3" customWidth="1"/>
    <col min="1026" max="1026" width="3" style="3" customWidth="1"/>
    <col min="1027" max="1030" width="3.5" style="3"/>
    <col min="1031" max="1031" width="1.5" style="3" customWidth="1"/>
    <col min="1032" max="1051" width="3.5" style="3"/>
    <col min="1052" max="1053" width="4" style="3" customWidth="1"/>
    <col min="1054" max="1054" width="7.5" style="3" customWidth="1"/>
    <col min="1055" max="1057" width="4" style="3" customWidth="1"/>
    <col min="1058" max="1058" width="1.25" style="3" customWidth="1"/>
    <col min="1059" max="1280" width="3.5" style="3"/>
    <col min="1281" max="1281" width="1.25" style="3" customWidth="1"/>
    <col min="1282" max="1282" width="3" style="3" customWidth="1"/>
    <col min="1283" max="1286" width="3.5" style="3"/>
    <col min="1287" max="1287" width="1.5" style="3" customWidth="1"/>
    <col min="1288" max="1307" width="3.5" style="3"/>
    <col min="1308" max="1309" width="4" style="3" customWidth="1"/>
    <col min="1310" max="1310" width="7.5" style="3" customWidth="1"/>
    <col min="1311" max="1313" width="4" style="3" customWidth="1"/>
    <col min="1314" max="1314" width="1.25" style="3" customWidth="1"/>
    <col min="1315" max="1536" width="3.5" style="3"/>
    <col min="1537" max="1537" width="1.25" style="3" customWidth="1"/>
    <col min="1538" max="1538" width="3" style="3" customWidth="1"/>
    <col min="1539" max="1542" width="3.5" style="3"/>
    <col min="1543" max="1543" width="1.5" style="3" customWidth="1"/>
    <col min="1544" max="1563" width="3.5" style="3"/>
    <col min="1564" max="1565" width="4" style="3" customWidth="1"/>
    <col min="1566" max="1566" width="7.5" style="3" customWidth="1"/>
    <col min="1567" max="1569" width="4" style="3" customWidth="1"/>
    <col min="1570" max="1570" width="1.25" style="3" customWidth="1"/>
    <col min="1571" max="1792" width="3.5" style="3"/>
    <col min="1793" max="1793" width="1.25" style="3" customWidth="1"/>
    <col min="1794" max="1794" width="3" style="3" customWidth="1"/>
    <col min="1795" max="1798" width="3.5" style="3"/>
    <col min="1799" max="1799" width="1.5" style="3" customWidth="1"/>
    <col min="1800" max="1819" width="3.5" style="3"/>
    <col min="1820" max="1821" width="4" style="3" customWidth="1"/>
    <col min="1822" max="1822" width="7.5" style="3" customWidth="1"/>
    <col min="1823" max="1825" width="4" style="3" customWidth="1"/>
    <col min="1826" max="1826" width="1.25" style="3" customWidth="1"/>
    <col min="1827" max="2048" width="3.5" style="3"/>
    <col min="2049" max="2049" width="1.25" style="3" customWidth="1"/>
    <col min="2050" max="2050" width="3" style="3" customWidth="1"/>
    <col min="2051" max="2054" width="3.5" style="3"/>
    <col min="2055" max="2055" width="1.5" style="3" customWidth="1"/>
    <col min="2056" max="2075" width="3.5" style="3"/>
    <col min="2076" max="2077" width="4" style="3" customWidth="1"/>
    <col min="2078" max="2078" width="7.5" style="3" customWidth="1"/>
    <col min="2079" max="2081" width="4" style="3" customWidth="1"/>
    <col min="2082" max="2082" width="1.25" style="3" customWidth="1"/>
    <col min="2083" max="2304" width="3.5" style="3"/>
    <col min="2305" max="2305" width="1.25" style="3" customWidth="1"/>
    <col min="2306" max="2306" width="3" style="3" customWidth="1"/>
    <col min="2307" max="2310" width="3.5" style="3"/>
    <col min="2311" max="2311" width="1.5" style="3" customWidth="1"/>
    <col min="2312" max="2331" width="3.5" style="3"/>
    <col min="2332" max="2333" width="4" style="3" customWidth="1"/>
    <col min="2334" max="2334" width="7.5" style="3" customWidth="1"/>
    <col min="2335" max="2337" width="4" style="3" customWidth="1"/>
    <col min="2338" max="2338" width="1.25" style="3" customWidth="1"/>
    <col min="2339" max="2560" width="3.5" style="3"/>
    <col min="2561" max="2561" width="1.25" style="3" customWidth="1"/>
    <col min="2562" max="2562" width="3" style="3" customWidth="1"/>
    <col min="2563" max="2566" width="3.5" style="3"/>
    <col min="2567" max="2567" width="1.5" style="3" customWidth="1"/>
    <col min="2568" max="2587" width="3.5" style="3"/>
    <col min="2588" max="2589" width="4" style="3" customWidth="1"/>
    <col min="2590" max="2590" width="7.5" style="3" customWidth="1"/>
    <col min="2591" max="2593" width="4" style="3" customWidth="1"/>
    <col min="2594" max="2594" width="1.25" style="3" customWidth="1"/>
    <col min="2595" max="2816" width="3.5" style="3"/>
    <col min="2817" max="2817" width="1.25" style="3" customWidth="1"/>
    <col min="2818" max="2818" width="3" style="3" customWidth="1"/>
    <col min="2819" max="2822" width="3.5" style="3"/>
    <col min="2823" max="2823" width="1.5" style="3" customWidth="1"/>
    <col min="2824" max="2843" width="3.5" style="3"/>
    <col min="2844" max="2845" width="4" style="3" customWidth="1"/>
    <col min="2846" max="2846" width="7.5" style="3" customWidth="1"/>
    <col min="2847" max="2849" width="4" style="3" customWidth="1"/>
    <col min="2850" max="2850" width="1.25" style="3" customWidth="1"/>
    <col min="2851" max="3072" width="3.5" style="3"/>
    <col min="3073" max="3073" width="1.25" style="3" customWidth="1"/>
    <col min="3074" max="3074" width="3" style="3" customWidth="1"/>
    <col min="3075" max="3078" width="3.5" style="3"/>
    <col min="3079" max="3079" width="1.5" style="3" customWidth="1"/>
    <col min="3080" max="3099" width="3.5" style="3"/>
    <col min="3100" max="3101" width="4" style="3" customWidth="1"/>
    <col min="3102" max="3102" width="7.5" style="3" customWidth="1"/>
    <col min="3103" max="3105" width="4" style="3" customWidth="1"/>
    <col min="3106" max="3106" width="1.25" style="3" customWidth="1"/>
    <col min="3107" max="3328" width="3.5" style="3"/>
    <col min="3329" max="3329" width="1.25" style="3" customWidth="1"/>
    <col min="3330" max="3330" width="3" style="3" customWidth="1"/>
    <col min="3331" max="3334" width="3.5" style="3"/>
    <col min="3335" max="3335" width="1.5" style="3" customWidth="1"/>
    <col min="3336" max="3355" width="3.5" style="3"/>
    <col min="3356" max="3357" width="4" style="3" customWidth="1"/>
    <col min="3358" max="3358" width="7.5" style="3" customWidth="1"/>
    <col min="3359" max="3361" width="4" style="3" customWidth="1"/>
    <col min="3362" max="3362" width="1.25" style="3" customWidth="1"/>
    <col min="3363" max="3584" width="3.5" style="3"/>
    <col min="3585" max="3585" width="1.25" style="3" customWidth="1"/>
    <col min="3586" max="3586" width="3" style="3" customWidth="1"/>
    <col min="3587" max="3590" width="3.5" style="3"/>
    <col min="3591" max="3591" width="1.5" style="3" customWidth="1"/>
    <col min="3592" max="3611" width="3.5" style="3"/>
    <col min="3612" max="3613" width="4" style="3" customWidth="1"/>
    <col min="3614" max="3614" width="7.5" style="3" customWidth="1"/>
    <col min="3615" max="3617" width="4" style="3" customWidth="1"/>
    <col min="3618" max="3618" width="1.25" style="3" customWidth="1"/>
    <col min="3619" max="3840" width="3.5" style="3"/>
    <col min="3841" max="3841" width="1.25" style="3" customWidth="1"/>
    <col min="3842" max="3842" width="3" style="3" customWidth="1"/>
    <col min="3843" max="3846" width="3.5" style="3"/>
    <col min="3847" max="3847" width="1.5" style="3" customWidth="1"/>
    <col min="3848" max="3867" width="3.5" style="3"/>
    <col min="3868" max="3869" width="4" style="3" customWidth="1"/>
    <col min="3870" max="3870" width="7.5" style="3" customWidth="1"/>
    <col min="3871" max="3873" width="4" style="3" customWidth="1"/>
    <col min="3874" max="3874" width="1.25" style="3" customWidth="1"/>
    <col min="3875" max="4096" width="3.5" style="3"/>
    <col min="4097" max="4097" width="1.25" style="3" customWidth="1"/>
    <col min="4098" max="4098" width="3" style="3" customWidth="1"/>
    <col min="4099" max="4102" width="3.5" style="3"/>
    <col min="4103" max="4103" width="1.5" style="3" customWidth="1"/>
    <col min="4104" max="4123" width="3.5" style="3"/>
    <col min="4124" max="4125" width="4" style="3" customWidth="1"/>
    <col min="4126" max="4126" width="7.5" style="3" customWidth="1"/>
    <col min="4127" max="4129" width="4" style="3" customWidth="1"/>
    <col min="4130" max="4130" width="1.25" style="3" customWidth="1"/>
    <col min="4131" max="4352" width="3.5" style="3"/>
    <col min="4353" max="4353" width="1.25" style="3" customWidth="1"/>
    <col min="4354" max="4354" width="3" style="3" customWidth="1"/>
    <col min="4355" max="4358" width="3.5" style="3"/>
    <col min="4359" max="4359" width="1.5" style="3" customWidth="1"/>
    <col min="4360" max="4379" width="3.5" style="3"/>
    <col min="4380" max="4381" width="4" style="3" customWidth="1"/>
    <col min="4382" max="4382" width="7.5" style="3" customWidth="1"/>
    <col min="4383" max="4385" width="4" style="3" customWidth="1"/>
    <col min="4386" max="4386" width="1.25" style="3" customWidth="1"/>
    <col min="4387" max="4608" width="3.5" style="3"/>
    <col min="4609" max="4609" width="1.25" style="3" customWidth="1"/>
    <col min="4610" max="4610" width="3" style="3" customWidth="1"/>
    <col min="4611" max="4614" width="3.5" style="3"/>
    <col min="4615" max="4615" width="1.5" style="3" customWidth="1"/>
    <col min="4616" max="4635" width="3.5" style="3"/>
    <col min="4636" max="4637" width="4" style="3" customWidth="1"/>
    <col min="4638" max="4638" width="7.5" style="3" customWidth="1"/>
    <col min="4639" max="4641" width="4" style="3" customWidth="1"/>
    <col min="4642" max="4642" width="1.25" style="3" customWidth="1"/>
    <col min="4643" max="4864" width="3.5" style="3"/>
    <col min="4865" max="4865" width="1.25" style="3" customWidth="1"/>
    <col min="4866" max="4866" width="3" style="3" customWidth="1"/>
    <col min="4867" max="4870" width="3.5" style="3"/>
    <col min="4871" max="4871" width="1.5" style="3" customWidth="1"/>
    <col min="4872" max="4891" width="3.5" style="3"/>
    <col min="4892" max="4893" width="4" style="3" customWidth="1"/>
    <col min="4894" max="4894" width="7.5" style="3" customWidth="1"/>
    <col min="4895" max="4897" width="4" style="3" customWidth="1"/>
    <col min="4898" max="4898" width="1.25" style="3" customWidth="1"/>
    <col min="4899" max="5120" width="3.5" style="3"/>
    <col min="5121" max="5121" width="1.25" style="3" customWidth="1"/>
    <col min="5122" max="5122" width="3" style="3" customWidth="1"/>
    <col min="5123" max="5126" width="3.5" style="3"/>
    <col min="5127" max="5127" width="1.5" style="3" customWidth="1"/>
    <col min="5128" max="5147" width="3.5" style="3"/>
    <col min="5148" max="5149" width="4" style="3" customWidth="1"/>
    <col min="5150" max="5150" width="7.5" style="3" customWidth="1"/>
    <col min="5151" max="5153" width="4" style="3" customWidth="1"/>
    <col min="5154" max="5154" width="1.25" style="3" customWidth="1"/>
    <col min="5155" max="5376" width="3.5" style="3"/>
    <col min="5377" max="5377" width="1.25" style="3" customWidth="1"/>
    <col min="5378" max="5378" width="3" style="3" customWidth="1"/>
    <col min="5379" max="5382" width="3.5" style="3"/>
    <col min="5383" max="5383" width="1.5" style="3" customWidth="1"/>
    <col min="5384" max="5403" width="3.5" style="3"/>
    <col min="5404" max="5405" width="4" style="3" customWidth="1"/>
    <col min="5406" max="5406" width="7.5" style="3" customWidth="1"/>
    <col min="5407" max="5409" width="4" style="3" customWidth="1"/>
    <col min="5410" max="5410" width="1.25" style="3" customWidth="1"/>
    <col min="5411" max="5632" width="3.5" style="3"/>
    <col min="5633" max="5633" width="1.25" style="3" customWidth="1"/>
    <col min="5634" max="5634" width="3" style="3" customWidth="1"/>
    <col min="5635" max="5638" width="3.5" style="3"/>
    <col min="5639" max="5639" width="1.5" style="3" customWidth="1"/>
    <col min="5640" max="5659" width="3.5" style="3"/>
    <col min="5660" max="5661" width="4" style="3" customWidth="1"/>
    <col min="5662" max="5662" width="7.5" style="3" customWidth="1"/>
    <col min="5663" max="5665" width="4" style="3" customWidth="1"/>
    <col min="5666" max="5666" width="1.25" style="3" customWidth="1"/>
    <col min="5667" max="5888" width="3.5" style="3"/>
    <col min="5889" max="5889" width="1.25" style="3" customWidth="1"/>
    <col min="5890" max="5890" width="3" style="3" customWidth="1"/>
    <col min="5891" max="5894" width="3.5" style="3"/>
    <col min="5895" max="5895" width="1.5" style="3" customWidth="1"/>
    <col min="5896" max="5915" width="3.5" style="3"/>
    <col min="5916" max="5917" width="4" style="3" customWidth="1"/>
    <col min="5918" max="5918" width="7.5" style="3" customWidth="1"/>
    <col min="5919" max="5921" width="4" style="3" customWidth="1"/>
    <col min="5922" max="5922" width="1.25" style="3" customWidth="1"/>
    <col min="5923" max="6144" width="3.5" style="3"/>
    <col min="6145" max="6145" width="1.25" style="3" customWidth="1"/>
    <col min="6146" max="6146" width="3" style="3" customWidth="1"/>
    <col min="6147" max="6150" width="3.5" style="3"/>
    <col min="6151" max="6151" width="1.5" style="3" customWidth="1"/>
    <col min="6152" max="6171" width="3.5" style="3"/>
    <col min="6172" max="6173" width="4" style="3" customWidth="1"/>
    <col min="6174" max="6174" width="7.5" style="3" customWidth="1"/>
    <col min="6175" max="6177" width="4" style="3" customWidth="1"/>
    <col min="6178" max="6178" width="1.25" style="3" customWidth="1"/>
    <col min="6179" max="6400" width="3.5" style="3"/>
    <col min="6401" max="6401" width="1.25" style="3" customWidth="1"/>
    <col min="6402" max="6402" width="3" style="3" customWidth="1"/>
    <col min="6403" max="6406" width="3.5" style="3"/>
    <col min="6407" max="6407" width="1.5" style="3" customWidth="1"/>
    <col min="6408" max="6427" width="3.5" style="3"/>
    <col min="6428" max="6429" width="4" style="3" customWidth="1"/>
    <col min="6430" max="6430" width="7.5" style="3" customWidth="1"/>
    <col min="6431" max="6433" width="4" style="3" customWidth="1"/>
    <col min="6434" max="6434" width="1.25" style="3" customWidth="1"/>
    <col min="6435" max="6656" width="3.5" style="3"/>
    <col min="6657" max="6657" width="1.25" style="3" customWidth="1"/>
    <col min="6658" max="6658" width="3" style="3" customWidth="1"/>
    <col min="6659" max="6662" width="3.5" style="3"/>
    <col min="6663" max="6663" width="1.5" style="3" customWidth="1"/>
    <col min="6664" max="6683" width="3.5" style="3"/>
    <col min="6684" max="6685" width="4" style="3" customWidth="1"/>
    <col min="6686" max="6686" width="7.5" style="3" customWidth="1"/>
    <col min="6687" max="6689" width="4" style="3" customWidth="1"/>
    <col min="6690" max="6690" width="1.25" style="3" customWidth="1"/>
    <col min="6691" max="6912" width="3.5" style="3"/>
    <col min="6913" max="6913" width="1.25" style="3" customWidth="1"/>
    <col min="6914" max="6914" width="3" style="3" customWidth="1"/>
    <col min="6915" max="6918" width="3.5" style="3"/>
    <col min="6919" max="6919" width="1.5" style="3" customWidth="1"/>
    <col min="6920" max="6939" width="3.5" style="3"/>
    <col min="6940" max="6941" width="4" style="3" customWidth="1"/>
    <col min="6942" max="6942" width="7.5" style="3" customWidth="1"/>
    <col min="6943" max="6945" width="4" style="3" customWidth="1"/>
    <col min="6946" max="6946" width="1.25" style="3" customWidth="1"/>
    <col min="6947" max="7168" width="3.5" style="3"/>
    <col min="7169" max="7169" width="1.25" style="3" customWidth="1"/>
    <col min="7170" max="7170" width="3" style="3" customWidth="1"/>
    <col min="7171" max="7174" width="3.5" style="3"/>
    <col min="7175" max="7175" width="1.5" style="3" customWidth="1"/>
    <col min="7176" max="7195" width="3.5" style="3"/>
    <col min="7196" max="7197" width="4" style="3" customWidth="1"/>
    <col min="7198" max="7198" width="7.5" style="3" customWidth="1"/>
    <col min="7199" max="7201" width="4" style="3" customWidth="1"/>
    <col min="7202" max="7202" width="1.25" style="3" customWidth="1"/>
    <col min="7203" max="7424" width="3.5" style="3"/>
    <col min="7425" max="7425" width="1.25" style="3" customWidth="1"/>
    <col min="7426" max="7426" width="3" style="3" customWidth="1"/>
    <col min="7427" max="7430" width="3.5" style="3"/>
    <col min="7431" max="7431" width="1.5" style="3" customWidth="1"/>
    <col min="7432" max="7451" width="3.5" style="3"/>
    <col min="7452" max="7453" width="4" style="3" customWidth="1"/>
    <col min="7454" max="7454" width="7.5" style="3" customWidth="1"/>
    <col min="7455" max="7457" width="4" style="3" customWidth="1"/>
    <col min="7458" max="7458" width="1.25" style="3" customWidth="1"/>
    <col min="7459" max="7680" width="3.5" style="3"/>
    <col min="7681" max="7681" width="1.25" style="3" customWidth="1"/>
    <col min="7682" max="7682" width="3" style="3" customWidth="1"/>
    <col min="7683" max="7686" width="3.5" style="3"/>
    <col min="7687" max="7687" width="1.5" style="3" customWidth="1"/>
    <col min="7688" max="7707" width="3.5" style="3"/>
    <col min="7708" max="7709" width="4" style="3" customWidth="1"/>
    <col min="7710" max="7710" width="7.5" style="3" customWidth="1"/>
    <col min="7711" max="7713" width="4" style="3" customWidth="1"/>
    <col min="7714" max="7714" width="1.25" style="3" customWidth="1"/>
    <col min="7715" max="7936" width="3.5" style="3"/>
    <col min="7937" max="7937" width="1.25" style="3" customWidth="1"/>
    <col min="7938" max="7938" width="3" style="3" customWidth="1"/>
    <col min="7939" max="7942" width="3.5" style="3"/>
    <col min="7943" max="7943" width="1.5" style="3" customWidth="1"/>
    <col min="7944" max="7963" width="3.5" style="3"/>
    <col min="7964" max="7965" width="4" style="3" customWidth="1"/>
    <col min="7966" max="7966" width="7.5" style="3" customWidth="1"/>
    <col min="7967" max="7969" width="4" style="3" customWidth="1"/>
    <col min="7970" max="7970" width="1.25" style="3" customWidth="1"/>
    <col min="7971" max="8192" width="3.5" style="3"/>
    <col min="8193" max="8193" width="1.25" style="3" customWidth="1"/>
    <col min="8194" max="8194" width="3" style="3" customWidth="1"/>
    <col min="8195" max="8198" width="3.5" style="3"/>
    <col min="8199" max="8199" width="1.5" style="3" customWidth="1"/>
    <col min="8200" max="8219" width="3.5" style="3"/>
    <col min="8220" max="8221" width="4" style="3" customWidth="1"/>
    <col min="8222" max="8222" width="7.5" style="3" customWidth="1"/>
    <col min="8223" max="8225" width="4" style="3" customWidth="1"/>
    <col min="8226" max="8226" width="1.25" style="3" customWidth="1"/>
    <col min="8227" max="8448" width="3.5" style="3"/>
    <col min="8449" max="8449" width="1.25" style="3" customWidth="1"/>
    <col min="8450" max="8450" width="3" style="3" customWidth="1"/>
    <col min="8451" max="8454" width="3.5" style="3"/>
    <col min="8455" max="8455" width="1.5" style="3" customWidth="1"/>
    <col min="8456" max="8475" width="3.5" style="3"/>
    <col min="8476" max="8477" width="4" style="3" customWidth="1"/>
    <col min="8478" max="8478" width="7.5" style="3" customWidth="1"/>
    <col min="8479" max="8481" width="4" style="3" customWidth="1"/>
    <col min="8482" max="8482" width="1.25" style="3" customWidth="1"/>
    <col min="8483" max="8704" width="3.5" style="3"/>
    <col min="8705" max="8705" width="1.25" style="3" customWidth="1"/>
    <col min="8706" max="8706" width="3" style="3" customWidth="1"/>
    <col min="8707" max="8710" width="3.5" style="3"/>
    <col min="8711" max="8711" width="1.5" style="3" customWidth="1"/>
    <col min="8712" max="8731" width="3.5" style="3"/>
    <col min="8732" max="8733" width="4" style="3" customWidth="1"/>
    <col min="8734" max="8734" width="7.5" style="3" customWidth="1"/>
    <col min="8735" max="8737" width="4" style="3" customWidth="1"/>
    <col min="8738" max="8738" width="1.25" style="3" customWidth="1"/>
    <col min="8739" max="8960" width="3.5" style="3"/>
    <col min="8961" max="8961" width="1.25" style="3" customWidth="1"/>
    <col min="8962" max="8962" width="3" style="3" customWidth="1"/>
    <col min="8963" max="8966" width="3.5" style="3"/>
    <col min="8967" max="8967" width="1.5" style="3" customWidth="1"/>
    <col min="8968" max="8987" width="3.5" style="3"/>
    <col min="8988" max="8989" width="4" style="3" customWidth="1"/>
    <col min="8990" max="8990" width="7.5" style="3" customWidth="1"/>
    <col min="8991" max="8993" width="4" style="3" customWidth="1"/>
    <col min="8994" max="8994" width="1.25" style="3" customWidth="1"/>
    <col min="8995" max="9216" width="3.5" style="3"/>
    <col min="9217" max="9217" width="1.25" style="3" customWidth="1"/>
    <col min="9218" max="9218" width="3" style="3" customWidth="1"/>
    <col min="9219" max="9222" width="3.5" style="3"/>
    <col min="9223" max="9223" width="1.5" style="3" customWidth="1"/>
    <col min="9224" max="9243" width="3.5" style="3"/>
    <col min="9244" max="9245" width="4" style="3" customWidth="1"/>
    <col min="9246" max="9246" width="7.5" style="3" customWidth="1"/>
    <col min="9247" max="9249" width="4" style="3" customWidth="1"/>
    <col min="9250" max="9250" width="1.25" style="3" customWidth="1"/>
    <col min="9251" max="9472" width="3.5" style="3"/>
    <col min="9473" max="9473" width="1.25" style="3" customWidth="1"/>
    <col min="9474" max="9474" width="3" style="3" customWidth="1"/>
    <col min="9475" max="9478" width="3.5" style="3"/>
    <col min="9479" max="9479" width="1.5" style="3" customWidth="1"/>
    <col min="9480" max="9499" width="3.5" style="3"/>
    <col min="9500" max="9501" width="4" style="3" customWidth="1"/>
    <col min="9502" max="9502" width="7.5" style="3" customWidth="1"/>
    <col min="9503" max="9505" width="4" style="3" customWidth="1"/>
    <col min="9506" max="9506" width="1.25" style="3" customWidth="1"/>
    <col min="9507" max="9728" width="3.5" style="3"/>
    <col min="9729" max="9729" width="1.25" style="3" customWidth="1"/>
    <col min="9730" max="9730" width="3" style="3" customWidth="1"/>
    <col min="9731" max="9734" width="3.5" style="3"/>
    <col min="9735" max="9735" width="1.5" style="3" customWidth="1"/>
    <col min="9736" max="9755" width="3.5" style="3"/>
    <col min="9756" max="9757" width="4" style="3" customWidth="1"/>
    <col min="9758" max="9758" width="7.5" style="3" customWidth="1"/>
    <col min="9759" max="9761" width="4" style="3" customWidth="1"/>
    <col min="9762" max="9762" width="1.25" style="3" customWidth="1"/>
    <col min="9763" max="9984" width="3.5" style="3"/>
    <col min="9985" max="9985" width="1.25" style="3" customWidth="1"/>
    <col min="9986" max="9986" width="3" style="3" customWidth="1"/>
    <col min="9987" max="9990" width="3.5" style="3"/>
    <col min="9991" max="9991" width="1.5" style="3" customWidth="1"/>
    <col min="9992" max="10011" width="3.5" style="3"/>
    <col min="10012" max="10013" width="4" style="3" customWidth="1"/>
    <col min="10014" max="10014" width="7.5" style="3" customWidth="1"/>
    <col min="10015" max="10017" width="4" style="3" customWidth="1"/>
    <col min="10018" max="10018" width="1.25" style="3" customWidth="1"/>
    <col min="10019" max="10240" width="3.5" style="3"/>
    <col min="10241" max="10241" width="1.25" style="3" customWidth="1"/>
    <col min="10242" max="10242" width="3" style="3" customWidth="1"/>
    <col min="10243" max="10246" width="3.5" style="3"/>
    <col min="10247" max="10247" width="1.5" style="3" customWidth="1"/>
    <col min="10248" max="10267" width="3.5" style="3"/>
    <col min="10268" max="10269" width="4" style="3" customWidth="1"/>
    <col min="10270" max="10270" width="7.5" style="3" customWidth="1"/>
    <col min="10271" max="10273" width="4" style="3" customWidth="1"/>
    <col min="10274" max="10274" width="1.25" style="3" customWidth="1"/>
    <col min="10275" max="10496" width="3.5" style="3"/>
    <col min="10497" max="10497" width="1.25" style="3" customWidth="1"/>
    <col min="10498" max="10498" width="3" style="3" customWidth="1"/>
    <col min="10499" max="10502" width="3.5" style="3"/>
    <col min="10503" max="10503" width="1.5" style="3" customWidth="1"/>
    <col min="10504" max="10523" width="3.5" style="3"/>
    <col min="10524" max="10525" width="4" style="3" customWidth="1"/>
    <col min="10526" max="10526" width="7.5" style="3" customWidth="1"/>
    <col min="10527" max="10529" width="4" style="3" customWidth="1"/>
    <col min="10530" max="10530" width="1.25" style="3" customWidth="1"/>
    <col min="10531" max="10752" width="3.5" style="3"/>
    <col min="10753" max="10753" width="1.25" style="3" customWidth="1"/>
    <col min="10754" max="10754" width="3" style="3" customWidth="1"/>
    <col min="10755" max="10758" width="3.5" style="3"/>
    <col min="10759" max="10759" width="1.5" style="3" customWidth="1"/>
    <col min="10760" max="10779" width="3.5" style="3"/>
    <col min="10780" max="10781" width="4" style="3" customWidth="1"/>
    <col min="10782" max="10782" width="7.5" style="3" customWidth="1"/>
    <col min="10783" max="10785" width="4" style="3" customWidth="1"/>
    <col min="10786" max="10786" width="1.25" style="3" customWidth="1"/>
    <col min="10787" max="11008" width="3.5" style="3"/>
    <col min="11009" max="11009" width="1.25" style="3" customWidth="1"/>
    <col min="11010" max="11010" width="3" style="3" customWidth="1"/>
    <col min="11011" max="11014" width="3.5" style="3"/>
    <col min="11015" max="11015" width="1.5" style="3" customWidth="1"/>
    <col min="11016" max="11035" width="3.5" style="3"/>
    <col min="11036" max="11037" width="4" style="3" customWidth="1"/>
    <col min="11038" max="11038" width="7.5" style="3" customWidth="1"/>
    <col min="11039" max="11041" width="4" style="3" customWidth="1"/>
    <col min="11042" max="11042" width="1.25" style="3" customWidth="1"/>
    <col min="11043" max="11264" width="3.5" style="3"/>
    <col min="11265" max="11265" width="1.25" style="3" customWidth="1"/>
    <col min="11266" max="11266" width="3" style="3" customWidth="1"/>
    <col min="11267" max="11270" width="3.5" style="3"/>
    <col min="11271" max="11271" width="1.5" style="3" customWidth="1"/>
    <col min="11272" max="11291" width="3.5" style="3"/>
    <col min="11292" max="11293" width="4" style="3" customWidth="1"/>
    <col min="11294" max="11294" width="7.5" style="3" customWidth="1"/>
    <col min="11295" max="11297" width="4" style="3" customWidth="1"/>
    <col min="11298" max="11298" width="1.25" style="3" customWidth="1"/>
    <col min="11299" max="11520" width="3.5" style="3"/>
    <col min="11521" max="11521" width="1.25" style="3" customWidth="1"/>
    <col min="11522" max="11522" width="3" style="3" customWidth="1"/>
    <col min="11523" max="11526" width="3.5" style="3"/>
    <col min="11527" max="11527" width="1.5" style="3" customWidth="1"/>
    <col min="11528" max="11547" width="3.5" style="3"/>
    <col min="11548" max="11549" width="4" style="3" customWidth="1"/>
    <col min="11550" max="11550" width="7.5" style="3" customWidth="1"/>
    <col min="11551" max="11553" width="4" style="3" customWidth="1"/>
    <col min="11554" max="11554" width="1.25" style="3" customWidth="1"/>
    <col min="11555" max="11776" width="3.5" style="3"/>
    <col min="11777" max="11777" width="1.25" style="3" customWidth="1"/>
    <col min="11778" max="11778" width="3" style="3" customWidth="1"/>
    <col min="11779" max="11782" width="3.5" style="3"/>
    <col min="11783" max="11783" width="1.5" style="3" customWidth="1"/>
    <col min="11784" max="11803" width="3.5" style="3"/>
    <col min="11804" max="11805" width="4" style="3" customWidth="1"/>
    <col min="11806" max="11806" width="7.5" style="3" customWidth="1"/>
    <col min="11807" max="11809" width="4" style="3" customWidth="1"/>
    <col min="11810" max="11810" width="1.25" style="3" customWidth="1"/>
    <col min="11811" max="12032" width="3.5" style="3"/>
    <col min="12033" max="12033" width="1.25" style="3" customWidth="1"/>
    <col min="12034" max="12034" width="3" style="3" customWidth="1"/>
    <col min="12035" max="12038" width="3.5" style="3"/>
    <col min="12039" max="12039" width="1.5" style="3" customWidth="1"/>
    <col min="12040" max="12059" width="3.5" style="3"/>
    <col min="12060" max="12061" width="4" style="3" customWidth="1"/>
    <col min="12062" max="12062" width="7.5" style="3" customWidth="1"/>
    <col min="12063" max="12065" width="4" style="3" customWidth="1"/>
    <col min="12066" max="12066" width="1.25" style="3" customWidth="1"/>
    <col min="12067" max="12288" width="3.5" style="3"/>
    <col min="12289" max="12289" width="1.25" style="3" customWidth="1"/>
    <col min="12290" max="12290" width="3" style="3" customWidth="1"/>
    <col min="12291" max="12294" width="3.5" style="3"/>
    <col min="12295" max="12295" width="1.5" style="3" customWidth="1"/>
    <col min="12296" max="12315" width="3.5" style="3"/>
    <col min="12316" max="12317" width="4" style="3" customWidth="1"/>
    <col min="12318" max="12318" width="7.5" style="3" customWidth="1"/>
    <col min="12319" max="12321" width="4" style="3" customWidth="1"/>
    <col min="12322" max="12322" width="1.25" style="3" customWidth="1"/>
    <col min="12323" max="12544" width="3.5" style="3"/>
    <col min="12545" max="12545" width="1.25" style="3" customWidth="1"/>
    <col min="12546" max="12546" width="3" style="3" customWidth="1"/>
    <col min="12547" max="12550" width="3.5" style="3"/>
    <col min="12551" max="12551" width="1.5" style="3" customWidth="1"/>
    <col min="12552" max="12571" width="3.5" style="3"/>
    <col min="12572" max="12573" width="4" style="3" customWidth="1"/>
    <col min="12574" max="12574" width="7.5" style="3" customWidth="1"/>
    <col min="12575" max="12577" width="4" style="3" customWidth="1"/>
    <col min="12578" max="12578" width="1.25" style="3" customWidth="1"/>
    <col min="12579" max="12800" width="3.5" style="3"/>
    <col min="12801" max="12801" width="1.25" style="3" customWidth="1"/>
    <col min="12802" max="12802" width="3" style="3" customWidth="1"/>
    <col min="12803" max="12806" width="3.5" style="3"/>
    <col min="12807" max="12807" width="1.5" style="3" customWidth="1"/>
    <col min="12808" max="12827" width="3.5" style="3"/>
    <col min="12828" max="12829" width="4" style="3" customWidth="1"/>
    <col min="12830" max="12830" width="7.5" style="3" customWidth="1"/>
    <col min="12831" max="12833" width="4" style="3" customWidth="1"/>
    <col min="12834" max="12834" width="1.25" style="3" customWidth="1"/>
    <col min="12835" max="13056" width="3.5" style="3"/>
    <col min="13057" max="13057" width="1.25" style="3" customWidth="1"/>
    <col min="13058" max="13058" width="3" style="3" customWidth="1"/>
    <col min="13059" max="13062" width="3.5" style="3"/>
    <col min="13063" max="13063" width="1.5" style="3" customWidth="1"/>
    <col min="13064" max="13083" width="3.5" style="3"/>
    <col min="13084" max="13085" width="4" style="3" customWidth="1"/>
    <col min="13086" max="13086" width="7.5" style="3" customWidth="1"/>
    <col min="13087" max="13089" width="4" style="3" customWidth="1"/>
    <col min="13090" max="13090" width="1.25" style="3" customWidth="1"/>
    <col min="13091" max="13312" width="3.5" style="3"/>
    <col min="13313" max="13313" width="1.25" style="3" customWidth="1"/>
    <col min="13314" max="13314" width="3" style="3" customWidth="1"/>
    <col min="13315" max="13318" width="3.5" style="3"/>
    <col min="13319" max="13319" width="1.5" style="3" customWidth="1"/>
    <col min="13320" max="13339" width="3.5" style="3"/>
    <col min="13340" max="13341" width="4" style="3" customWidth="1"/>
    <col min="13342" max="13342" width="7.5" style="3" customWidth="1"/>
    <col min="13343" max="13345" width="4" style="3" customWidth="1"/>
    <col min="13346" max="13346" width="1.25" style="3" customWidth="1"/>
    <col min="13347" max="13568" width="3.5" style="3"/>
    <col min="13569" max="13569" width="1.25" style="3" customWidth="1"/>
    <col min="13570" max="13570" width="3" style="3" customWidth="1"/>
    <col min="13571" max="13574" width="3.5" style="3"/>
    <col min="13575" max="13575" width="1.5" style="3" customWidth="1"/>
    <col min="13576" max="13595" width="3.5" style="3"/>
    <col min="13596" max="13597" width="4" style="3" customWidth="1"/>
    <col min="13598" max="13598" width="7.5" style="3" customWidth="1"/>
    <col min="13599" max="13601" width="4" style="3" customWidth="1"/>
    <col min="13602" max="13602" width="1.25" style="3" customWidth="1"/>
    <col min="13603" max="13824" width="3.5" style="3"/>
    <col min="13825" max="13825" width="1.25" style="3" customWidth="1"/>
    <col min="13826" max="13826" width="3" style="3" customWidth="1"/>
    <col min="13827" max="13830" width="3.5" style="3"/>
    <col min="13831" max="13831" width="1.5" style="3" customWidth="1"/>
    <col min="13832" max="13851" width="3.5" style="3"/>
    <col min="13852" max="13853" width="4" style="3" customWidth="1"/>
    <col min="13854" max="13854" width="7.5" style="3" customWidth="1"/>
    <col min="13855" max="13857" width="4" style="3" customWidth="1"/>
    <col min="13858" max="13858" width="1.25" style="3" customWidth="1"/>
    <col min="13859" max="14080" width="3.5" style="3"/>
    <col min="14081" max="14081" width="1.25" style="3" customWidth="1"/>
    <col min="14082" max="14082" width="3" style="3" customWidth="1"/>
    <col min="14083" max="14086" width="3.5" style="3"/>
    <col min="14087" max="14087" width="1.5" style="3" customWidth="1"/>
    <col min="14088" max="14107" width="3.5" style="3"/>
    <col min="14108" max="14109" width="4" style="3" customWidth="1"/>
    <col min="14110" max="14110" width="7.5" style="3" customWidth="1"/>
    <col min="14111" max="14113" width="4" style="3" customWidth="1"/>
    <col min="14114" max="14114" width="1.25" style="3" customWidth="1"/>
    <col min="14115" max="14336" width="3.5" style="3"/>
    <col min="14337" max="14337" width="1.25" style="3" customWidth="1"/>
    <col min="14338" max="14338" width="3" style="3" customWidth="1"/>
    <col min="14339" max="14342" width="3.5" style="3"/>
    <col min="14343" max="14343" width="1.5" style="3" customWidth="1"/>
    <col min="14344" max="14363" width="3.5" style="3"/>
    <col min="14364" max="14365" width="4" style="3" customWidth="1"/>
    <col min="14366" max="14366" width="7.5" style="3" customWidth="1"/>
    <col min="14367" max="14369" width="4" style="3" customWidth="1"/>
    <col min="14370" max="14370" width="1.25" style="3" customWidth="1"/>
    <col min="14371" max="14592" width="3.5" style="3"/>
    <col min="14593" max="14593" width="1.25" style="3" customWidth="1"/>
    <col min="14594" max="14594" width="3" style="3" customWidth="1"/>
    <col min="14595" max="14598" width="3.5" style="3"/>
    <col min="14599" max="14599" width="1.5" style="3" customWidth="1"/>
    <col min="14600" max="14619" width="3.5" style="3"/>
    <col min="14620" max="14621" width="4" style="3" customWidth="1"/>
    <col min="14622" max="14622" width="7.5" style="3" customWidth="1"/>
    <col min="14623" max="14625" width="4" style="3" customWidth="1"/>
    <col min="14626" max="14626" width="1.25" style="3" customWidth="1"/>
    <col min="14627" max="14848" width="3.5" style="3"/>
    <col min="14849" max="14849" width="1.25" style="3" customWidth="1"/>
    <col min="14850" max="14850" width="3" style="3" customWidth="1"/>
    <col min="14851" max="14854" width="3.5" style="3"/>
    <col min="14855" max="14855" width="1.5" style="3" customWidth="1"/>
    <col min="14856" max="14875" width="3.5" style="3"/>
    <col min="14876" max="14877" width="4" style="3" customWidth="1"/>
    <col min="14878" max="14878" width="7.5" style="3" customWidth="1"/>
    <col min="14879" max="14881" width="4" style="3" customWidth="1"/>
    <col min="14882" max="14882" width="1.25" style="3" customWidth="1"/>
    <col min="14883" max="15104" width="3.5" style="3"/>
    <col min="15105" max="15105" width="1.25" style="3" customWidth="1"/>
    <col min="15106" max="15106" width="3" style="3" customWidth="1"/>
    <col min="15107" max="15110" width="3.5" style="3"/>
    <col min="15111" max="15111" width="1.5" style="3" customWidth="1"/>
    <col min="15112" max="15131" width="3.5" style="3"/>
    <col min="15132" max="15133" width="4" style="3" customWidth="1"/>
    <col min="15134" max="15134" width="7.5" style="3" customWidth="1"/>
    <col min="15135" max="15137" width="4" style="3" customWidth="1"/>
    <col min="15138" max="15138" width="1.25" style="3" customWidth="1"/>
    <col min="15139" max="15360" width="3.5" style="3"/>
    <col min="15361" max="15361" width="1.25" style="3" customWidth="1"/>
    <col min="15362" max="15362" width="3" style="3" customWidth="1"/>
    <col min="15363" max="15366" width="3.5" style="3"/>
    <col min="15367" max="15367" width="1.5" style="3" customWidth="1"/>
    <col min="15368" max="15387" width="3.5" style="3"/>
    <col min="15388" max="15389" width="4" style="3" customWidth="1"/>
    <col min="15390" max="15390" width="7.5" style="3" customWidth="1"/>
    <col min="15391" max="15393" width="4" style="3" customWidth="1"/>
    <col min="15394" max="15394" width="1.25" style="3" customWidth="1"/>
    <col min="15395" max="15616" width="3.5" style="3"/>
    <col min="15617" max="15617" width="1.25" style="3" customWidth="1"/>
    <col min="15618" max="15618" width="3" style="3" customWidth="1"/>
    <col min="15619" max="15622" width="3.5" style="3"/>
    <col min="15623" max="15623" width="1.5" style="3" customWidth="1"/>
    <col min="15624" max="15643" width="3.5" style="3"/>
    <col min="15644" max="15645" width="4" style="3" customWidth="1"/>
    <col min="15646" max="15646" width="7.5" style="3" customWidth="1"/>
    <col min="15647" max="15649" width="4" style="3" customWidth="1"/>
    <col min="15650" max="15650" width="1.25" style="3" customWidth="1"/>
    <col min="15651" max="15872" width="3.5" style="3"/>
    <col min="15873" max="15873" width="1.25" style="3" customWidth="1"/>
    <col min="15874" max="15874" width="3" style="3" customWidth="1"/>
    <col min="15875" max="15878" width="3.5" style="3"/>
    <col min="15879" max="15879" width="1.5" style="3" customWidth="1"/>
    <col min="15880" max="15899" width="3.5" style="3"/>
    <col min="15900" max="15901" width="4" style="3" customWidth="1"/>
    <col min="15902" max="15902" width="7.5" style="3" customWidth="1"/>
    <col min="15903" max="15905" width="4" style="3" customWidth="1"/>
    <col min="15906" max="15906" width="1.25" style="3" customWidth="1"/>
    <col min="15907" max="16128" width="3.5" style="3"/>
    <col min="16129" max="16129" width="1.25" style="3" customWidth="1"/>
    <col min="16130" max="16130" width="3" style="3" customWidth="1"/>
    <col min="16131" max="16134" width="3.5" style="3"/>
    <col min="16135" max="16135" width="1.5" style="3" customWidth="1"/>
    <col min="16136" max="16155" width="3.5" style="3"/>
    <col min="16156" max="16157" width="4" style="3" customWidth="1"/>
    <col min="16158" max="16158" width="7.5" style="3" customWidth="1"/>
    <col min="16159" max="16161" width="4" style="3" customWidth="1"/>
    <col min="16162" max="16162" width="1.25" style="3" customWidth="1"/>
    <col min="16163" max="16384" width="3.5" style="3"/>
  </cols>
  <sheetData>
    <row r="1" spans="2:38" s="1" customFormat="1" ht="14.25" thickBot="1" x14ac:dyDescent="0.2">
      <c r="AL1" s="434"/>
    </row>
    <row r="2" spans="2:38" s="1" customFormat="1" ht="14.25" thickTop="1" x14ac:dyDescent="0.15">
      <c r="B2" s="1" t="s">
        <v>903</v>
      </c>
      <c r="AK2" s="908" t="s">
        <v>755</v>
      </c>
      <c r="AL2" s="909"/>
    </row>
    <row r="3" spans="2:38" s="1" customFormat="1" ht="14.25" thickBot="1" x14ac:dyDescent="0.2">
      <c r="AA3" s="45" t="s">
        <v>658</v>
      </c>
      <c r="AB3" s="12"/>
      <c r="AC3" s="12" t="s">
        <v>36</v>
      </c>
      <c r="AD3" s="12"/>
      <c r="AE3" s="12" t="s">
        <v>892</v>
      </c>
      <c r="AF3" s="12"/>
      <c r="AG3" s="12" t="s">
        <v>660</v>
      </c>
      <c r="AK3" s="910"/>
      <c r="AL3" s="911"/>
    </row>
    <row r="4" spans="2:38" s="1" customFormat="1" ht="14.25" thickTop="1" x14ac:dyDescent="0.15">
      <c r="AG4" s="45"/>
      <c r="AK4" s="485"/>
      <c r="AL4" s="434"/>
    </row>
    <row r="5" spans="2:38" s="1" customFormat="1" ht="24.75" customHeight="1" x14ac:dyDescent="0.15">
      <c r="B5" s="1152" t="s">
        <v>507</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K5" s="485"/>
      <c r="AL5" s="434"/>
    </row>
    <row r="6" spans="2:38" s="1" customFormat="1" x14ac:dyDescent="0.15">
      <c r="AK6" s="485"/>
      <c r="AL6" s="434"/>
    </row>
    <row r="7" spans="2:38" s="1" customFormat="1" ht="27" customHeight="1" x14ac:dyDescent="0.15">
      <c r="B7" s="1172" t="s">
        <v>480</v>
      </c>
      <c r="C7" s="1172"/>
      <c r="D7" s="1172"/>
      <c r="E7" s="1172"/>
      <c r="F7" s="1172"/>
      <c r="G7" s="826"/>
      <c r="H7" s="1173"/>
      <c r="I7" s="1173"/>
      <c r="J7" s="1173"/>
      <c r="K7" s="1173"/>
      <c r="L7" s="1173"/>
      <c r="M7" s="1173"/>
      <c r="N7" s="1173"/>
      <c r="O7" s="1173"/>
      <c r="P7" s="1173"/>
      <c r="Q7" s="1173"/>
      <c r="R7" s="1173"/>
      <c r="S7" s="1173"/>
      <c r="T7" s="1173"/>
      <c r="U7" s="1173"/>
      <c r="V7" s="1173"/>
      <c r="W7" s="1173"/>
      <c r="X7" s="1173"/>
      <c r="Y7" s="1173"/>
      <c r="Z7" s="1173"/>
      <c r="AA7" s="1173"/>
      <c r="AB7" s="1173"/>
      <c r="AC7" s="1173"/>
      <c r="AD7" s="1173"/>
      <c r="AE7" s="1173"/>
      <c r="AF7" s="1173"/>
      <c r="AG7" s="1174"/>
      <c r="AK7" s="485"/>
      <c r="AL7" s="434"/>
    </row>
    <row r="8" spans="2:38" ht="27" customHeight="1" x14ac:dyDescent="0.15">
      <c r="B8" s="856" t="s">
        <v>481</v>
      </c>
      <c r="C8" s="857"/>
      <c r="D8" s="857"/>
      <c r="E8" s="857"/>
      <c r="F8" s="858"/>
      <c r="G8" s="610"/>
      <c r="H8" s="593" t="s">
        <v>782</v>
      </c>
      <c r="I8" s="299" t="s">
        <v>878</v>
      </c>
      <c r="J8" s="299"/>
      <c r="K8" s="299"/>
      <c r="L8" s="299"/>
      <c r="M8" s="593" t="s">
        <v>782</v>
      </c>
      <c r="N8" s="299" t="s">
        <v>879</v>
      </c>
      <c r="O8" s="299"/>
      <c r="P8" s="299"/>
      <c r="Q8" s="299"/>
      <c r="R8" s="593" t="s">
        <v>782</v>
      </c>
      <c r="S8" s="299" t="s">
        <v>880</v>
      </c>
      <c r="T8" s="299"/>
      <c r="U8" s="299"/>
      <c r="V8" s="299"/>
      <c r="W8" s="299"/>
      <c r="X8" s="299"/>
      <c r="Y8" s="299"/>
      <c r="Z8" s="299"/>
      <c r="AA8" s="299"/>
      <c r="AB8" s="299"/>
      <c r="AC8" s="299"/>
      <c r="AD8" s="299"/>
      <c r="AE8" s="299"/>
      <c r="AF8" s="299"/>
      <c r="AG8" s="300"/>
      <c r="AK8" s="485"/>
    </row>
    <row r="9" spans="2:38" ht="27" customHeight="1" x14ac:dyDescent="0.15">
      <c r="B9" s="856" t="s">
        <v>483</v>
      </c>
      <c r="C9" s="857"/>
      <c r="D9" s="857"/>
      <c r="E9" s="857"/>
      <c r="F9" s="858"/>
      <c r="G9" s="610"/>
      <c r="H9" s="593" t="s">
        <v>782</v>
      </c>
      <c r="I9" s="299" t="s">
        <v>893</v>
      </c>
      <c r="J9" s="299"/>
      <c r="K9" s="299"/>
      <c r="L9" s="299"/>
      <c r="M9" s="299"/>
      <c r="N9" s="299"/>
      <c r="O9" s="299"/>
      <c r="P9" s="299"/>
      <c r="Q9" s="299"/>
      <c r="R9" s="593" t="s">
        <v>782</v>
      </c>
      <c r="S9" s="299" t="s">
        <v>894</v>
      </c>
      <c r="T9" s="299"/>
      <c r="U9" s="424"/>
      <c r="V9" s="299"/>
      <c r="W9" s="299"/>
      <c r="X9" s="299"/>
      <c r="Y9" s="299"/>
      <c r="Z9" s="299"/>
      <c r="AA9" s="299"/>
      <c r="AB9" s="299"/>
      <c r="AC9" s="299"/>
      <c r="AD9" s="299"/>
      <c r="AE9" s="299"/>
      <c r="AF9" s="299"/>
      <c r="AG9" s="300"/>
    </row>
    <row r="10" spans="2:38" ht="27" customHeight="1" x14ac:dyDescent="0.15">
      <c r="B10" s="856" t="s">
        <v>484</v>
      </c>
      <c r="C10" s="857"/>
      <c r="D10" s="857"/>
      <c r="E10" s="857"/>
      <c r="F10" s="857"/>
      <c r="G10" s="610"/>
      <c r="H10" s="593" t="s">
        <v>782</v>
      </c>
      <c r="I10" s="299" t="s">
        <v>895</v>
      </c>
      <c r="J10" s="299"/>
      <c r="K10" s="299"/>
      <c r="L10" s="299"/>
      <c r="M10" s="299"/>
      <c r="N10" s="299"/>
      <c r="O10" s="299"/>
      <c r="P10" s="299"/>
      <c r="Q10" s="299"/>
      <c r="R10" s="593" t="s">
        <v>782</v>
      </c>
      <c r="S10" s="299" t="s">
        <v>896</v>
      </c>
      <c r="T10" s="299"/>
      <c r="U10" s="299"/>
      <c r="V10" s="299"/>
      <c r="W10" s="299"/>
      <c r="X10" s="299"/>
      <c r="Y10" s="299"/>
      <c r="Z10" s="299"/>
      <c r="AA10" s="299"/>
      <c r="AB10" s="299"/>
      <c r="AC10" s="299"/>
      <c r="AD10" s="299"/>
      <c r="AE10" s="299"/>
      <c r="AF10" s="299"/>
      <c r="AG10" s="300"/>
    </row>
    <row r="11" spans="2:38" s="1" customFormat="1" x14ac:dyDescent="0.15">
      <c r="AK11" s="486"/>
      <c r="AL11" s="434"/>
    </row>
    <row r="12" spans="2:38"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c r="AK12" s="486"/>
      <c r="AL12" s="434"/>
    </row>
    <row r="13" spans="2:38" s="1" customFormat="1" ht="40.5" customHeight="1" x14ac:dyDescent="0.15">
      <c r="B13" s="875" t="s">
        <v>485</v>
      </c>
      <c r="C13" s="876"/>
      <c r="D13" s="876"/>
      <c r="E13" s="876"/>
      <c r="F13" s="1158"/>
      <c r="H13" s="876" t="s">
        <v>508</v>
      </c>
      <c r="I13" s="876"/>
      <c r="J13" s="876"/>
      <c r="K13" s="876"/>
      <c r="L13" s="876"/>
      <c r="M13" s="876"/>
      <c r="N13" s="876"/>
      <c r="O13" s="876"/>
      <c r="P13" s="876"/>
      <c r="Q13" s="876"/>
      <c r="R13" s="876"/>
      <c r="S13" s="876"/>
      <c r="T13" s="876"/>
      <c r="U13" s="876"/>
      <c r="V13" s="876"/>
      <c r="W13" s="876"/>
      <c r="X13" s="876"/>
      <c r="Y13" s="876"/>
      <c r="Z13" s="876"/>
      <c r="AA13" s="876"/>
      <c r="AB13" s="876"/>
      <c r="AC13" s="876"/>
      <c r="AE13" s="301"/>
      <c r="AG13" s="302"/>
      <c r="AK13" s="486"/>
      <c r="AL13" s="434"/>
    </row>
    <row r="14" spans="2:38" s="1" customFormat="1" ht="27" customHeight="1" x14ac:dyDescent="0.15">
      <c r="B14" s="875"/>
      <c r="C14" s="876"/>
      <c r="D14" s="876"/>
      <c r="E14" s="876"/>
      <c r="F14" s="1158"/>
      <c r="Z14" s="12"/>
      <c r="AA14" s="12"/>
      <c r="AB14" s="12"/>
      <c r="AC14" s="12"/>
      <c r="AE14" s="603" t="s">
        <v>897</v>
      </c>
      <c r="AF14" s="604" t="s">
        <v>898</v>
      </c>
      <c r="AG14" s="605" t="s">
        <v>899</v>
      </c>
      <c r="AK14" s="486"/>
      <c r="AL14" s="434"/>
    </row>
    <row r="15" spans="2:38" s="1" customFormat="1" ht="30" customHeight="1" x14ac:dyDescent="0.15">
      <c r="B15" s="875"/>
      <c r="C15" s="876"/>
      <c r="D15" s="876"/>
      <c r="E15" s="876"/>
      <c r="F15" s="1158"/>
      <c r="H15" s="303" t="s">
        <v>487</v>
      </c>
      <c r="I15" s="1164" t="s">
        <v>488</v>
      </c>
      <c r="J15" s="1165"/>
      <c r="K15" s="1165"/>
      <c r="L15" s="1165"/>
      <c r="M15" s="1165"/>
      <c r="N15" s="1165"/>
      <c r="O15" s="1165"/>
      <c r="P15" s="1165"/>
      <c r="Q15" s="1165"/>
      <c r="R15" s="1165"/>
      <c r="S15" s="1165"/>
      <c r="T15" s="1165"/>
      <c r="U15" s="1165"/>
      <c r="V15" s="1166"/>
      <c r="W15" s="856"/>
      <c r="X15" s="857"/>
      <c r="Y15" s="96" t="s">
        <v>489</v>
      </c>
      <c r="Z15" s="12"/>
      <c r="AA15" s="12"/>
      <c r="AB15" s="12"/>
      <c r="AC15" s="12"/>
      <c r="AE15" s="301"/>
      <c r="AG15" s="302"/>
      <c r="AK15" s="486"/>
      <c r="AL15" s="434"/>
    </row>
    <row r="16" spans="2:38" s="1" customFormat="1" ht="30" customHeight="1" x14ac:dyDescent="0.15">
      <c r="B16" s="875"/>
      <c r="C16" s="876"/>
      <c r="D16" s="876"/>
      <c r="E16" s="876"/>
      <c r="F16" s="1158"/>
      <c r="H16" s="303" t="s">
        <v>490</v>
      </c>
      <c r="I16" s="1164" t="s">
        <v>509</v>
      </c>
      <c r="J16" s="1165"/>
      <c r="K16" s="1165"/>
      <c r="L16" s="1165"/>
      <c r="M16" s="1165"/>
      <c r="N16" s="1165"/>
      <c r="O16" s="1165"/>
      <c r="P16" s="1165"/>
      <c r="Q16" s="1165"/>
      <c r="R16" s="1165"/>
      <c r="S16" s="1165"/>
      <c r="T16" s="1165"/>
      <c r="U16" s="1165"/>
      <c r="V16" s="1166"/>
      <c r="W16" s="856"/>
      <c r="X16" s="857"/>
      <c r="Y16" s="96" t="s">
        <v>489</v>
      </c>
      <c r="Z16" s="1" t="s">
        <v>473</v>
      </c>
      <c r="AA16" s="1171" t="s">
        <v>492</v>
      </c>
      <c r="AB16" s="1171"/>
      <c r="AC16" s="1171"/>
      <c r="AE16" s="606" t="s">
        <v>782</v>
      </c>
      <c r="AF16" s="569" t="s">
        <v>898</v>
      </c>
      <c r="AG16" s="607" t="s">
        <v>782</v>
      </c>
      <c r="AK16" s="486"/>
      <c r="AL16" s="434"/>
    </row>
    <row r="17" spans="2:38" s="1" customFormat="1" ht="30" customHeight="1" x14ac:dyDescent="0.15">
      <c r="B17" s="875"/>
      <c r="C17" s="876"/>
      <c r="D17" s="876"/>
      <c r="E17" s="876"/>
      <c r="F17" s="1158"/>
      <c r="H17" s="303" t="s">
        <v>494</v>
      </c>
      <c r="I17" s="1164" t="s">
        <v>510</v>
      </c>
      <c r="J17" s="1165"/>
      <c r="K17" s="1165"/>
      <c r="L17" s="1165"/>
      <c r="M17" s="1165"/>
      <c r="N17" s="1165"/>
      <c r="O17" s="1165"/>
      <c r="P17" s="1165"/>
      <c r="Q17" s="1165"/>
      <c r="R17" s="1165"/>
      <c r="S17" s="1165"/>
      <c r="T17" s="1165"/>
      <c r="U17" s="1165"/>
      <c r="V17" s="1166"/>
      <c r="W17" s="856"/>
      <c r="X17" s="857"/>
      <c r="Y17" s="96" t="s">
        <v>489</v>
      </c>
      <c r="Z17" s="1" t="s">
        <v>473</v>
      </c>
      <c r="AA17" s="1171" t="s">
        <v>496</v>
      </c>
      <c r="AB17" s="1171"/>
      <c r="AC17" s="1171"/>
      <c r="AE17" s="606" t="s">
        <v>782</v>
      </c>
      <c r="AF17" s="569" t="s">
        <v>898</v>
      </c>
      <c r="AG17" s="607" t="s">
        <v>782</v>
      </c>
      <c r="AK17" s="486"/>
      <c r="AL17" s="434"/>
    </row>
    <row r="18" spans="2:38" s="1" customFormat="1" ht="30" customHeight="1" x14ac:dyDescent="0.15">
      <c r="B18" s="97"/>
      <c r="C18" s="21"/>
      <c r="D18" s="21"/>
      <c r="E18" s="21"/>
      <c r="F18" s="98"/>
      <c r="H18" s="303" t="s">
        <v>497</v>
      </c>
      <c r="I18" s="1164" t="s">
        <v>498</v>
      </c>
      <c r="J18" s="1165"/>
      <c r="K18" s="1165"/>
      <c r="L18" s="1165"/>
      <c r="M18" s="1165"/>
      <c r="N18" s="1165"/>
      <c r="O18" s="1165"/>
      <c r="P18" s="1165"/>
      <c r="Q18" s="1165"/>
      <c r="R18" s="1165"/>
      <c r="S18" s="1165"/>
      <c r="T18" s="1165"/>
      <c r="U18" s="1165"/>
      <c r="V18" s="1166"/>
      <c r="W18" s="856"/>
      <c r="X18" s="857"/>
      <c r="Y18" s="96" t="s">
        <v>489</v>
      </c>
      <c r="AA18" s="304"/>
      <c r="AB18" s="304"/>
      <c r="AC18" s="304"/>
      <c r="AE18" s="305"/>
      <c r="AF18" s="310"/>
      <c r="AG18" s="306"/>
      <c r="AK18" s="486"/>
      <c r="AL18" s="434"/>
    </row>
    <row r="19" spans="2:38" s="1" customFormat="1" ht="40.5" customHeight="1" x14ac:dyDescent="0.15">
      <c r="B19" s="307"/>
      <c r="C19" s="308"/>
      <c r="D19" s="308"/>
      <c r="E19" s="308"/>
      <c r="F19" s="309"/>
      <c r="H19" s="303" t="s">
        <v>499</v>
      </c>
      <c r="I19" s="1164" t="s">
        <v>511</v>
      </c>
      <c r="J19" s="1165"/>
      <c r="K19" s="1165"/>
      <c r="L19" s="1165"/>
      <c r="M19" s="1165"/>
      <c r="N19" s="1165"/>
      <c r="O19" s="1165"/>
      <c r="P19" s="1165"/>
      <c r="Q19" s="1165"/>
      <c r="R19" s="1165"/>
      <c r="S19" s="1165"/>
      <c r="T19" s="1165"/>
      <c r="U19" s="1165"/>
      <c r="V19" s="1166"/>
      <c r="W19" s="856"/>
      <c r="X19" s="857"/>
      <c r="Y19" s="96" t="s">
        <v>489</v>
      </c>
      <c r="Z19" s="1" t="s">
        <v>473</v>
      </c>
      <c r="AA19" s="898" t="s">
        <v>902</v>
      </c>
      <c r="AB19" s="898"/>
      <c r="AC19" s="898"/>
      <c r="AE19" s="606" t="s">
        <v>782</v>
      </c>
      <c r="AF19" s="569" t="s">
        <v>898</v>
      </c>
      <c r="AG19" s="607" t="s">
        <v>782</v>
      </c>
      <c r="AK19" s="486"/>
      <c r="AL19" s="434"/>
    </row>
    <row r="20" spans="2:38" s="1" customFormat="1" ht="12" customHeight="1" x14ac:dyDescent="0.15">
      <c r="B20" s="307"/>
      <c r="C20" s="308"/>
      <c r="D20" s="308"/>
      <c r="E20" s="308"/>
      <c r="F20" s="309"/>
      <c r="H20" s="310"/>
      <c r="I20" s="311"/>
      <c r="J20" s="311"/>
      <c r="K20" s="311"/>
      <c r="L20" s="311"/>
      <c r="M20" s="311"/>
      <c r="N20" s="311"/>
      <c r="O20" s="311"/>
      <c r="P20" s="311"/>
      <c r="Q20" s="311"/>
      <c r="R20" s="311"/>
      <c r="S20" s="311"/>
      <c r="T20" s="311"/>
      <c r="U20" s="311"/>
      <c r="V20" s="311"/>
      <c r="Y20" s="12"/>
      <c r="AA20" s="304"/>
      <c r="AB20" s="304"/>
      <c r="AC20" s="304"/>
      <c r="AE20" s="305"/>
      <c r="AF20" s="310"/>
      <c r="AG20" s="306"/>
      <c r="AK20" s="486"/>
      <c r="AL20" s="434"/>
    </row>
    <row r="21" spans="2:38" s="1" customFormat="1" x14ac:dyDescent="0.15">
      <c r="B21" s="307"/>
      <c r="C21" s="308"/>
      <c r="D21" s="308"/>
      <c r="E21" s="308"/>
      <c r="F21" s="309"/>
      <c r="H21" s="312" t="s">
        <v>501</v>
      </c>
      <c r="I21" s="311"/>
      <c r="J21" s="311"/>
      <c r="K21" s="311"/>
      <c r="L21" s="311"/>
      <c r="M21" s="311"/>
      <c r="N21" s="311"/>
      <c r="O21" s="311"/>
      <c r="P21" s="311"/>
      <c r="Q21" s="311"/>
      <c r="R21" s="311"/>
      <c r="S21" s="311"/>
      <c r="T21" s="311"/>
      <c r="U21" s="311"/>
      <c r="V21" s="311"/>
      <c r="Y21" s="12"/>
      <c r="AA21" s="304"/>
      <c r="AB21" s="304"/>
      <c r="AC21" s="304"/>
      <c r="AE21" s="305"/>
      <c r="AF21" s="310"/>
      <c r="AG21" s="306"/>
      <c r="AK21" s="486"/>
      <c r="AL21" s="434"/>
    </row>
    <row r="22" spans="2:38" s="1" customFormat="1" ht="47.25" customHeight="1" x14ac:dyDescent="0.15">
      <c r="B22" s="301"/>
      <c r="G22" s="301"/>
      <c r="H22" s="1167" t="s">
        <v>502</v>
      </c>
      <c r="I22" s="1168"/>
      <c r="J22" s="1168"/>
      <c r="K22" s="1168"/>
      <c r="L22" s="1169"/>
      <c r="M22" s="313" t="s">
        <v>503</v>
      </c>
      <c r="N22" s="314"/>
      <c r="O22" s="314"/>
      <c r="P22" s="1170"/>
      <c r="Q22" s="1170"/>
      <c r="R22" s="1170"/>
      <c r="S22" s="1170"/>
      <c r="T22" s="1170"/>
      <c r="U22" s="1170"/>
      <c r="V22" s="1170"/>
      <c r="W22" s="1170"/>
      <c r="X22" s="1170"/>
      <c r="Y22" s="96" t="s">
        <v>489</v>
      </c>
      <c r="Z22" s="1" t="s">
        <v>473</v>
      </c>
      <c r="AA22" s="898" t="s">
        <v>512</v>
      </c>
      <c r="AB22" s="898"/>
      <c r="AC22" s="898"/>
      <c r="AD22" s="302"/>
      <c r="AE22" s="606" t="s">
        <v>782</v>
      </c>
      <c r="AF22" s="569" t="s">
        <v>898</v>
      </c>
      <c r="AG22" s="607" t="s">
        <v>782</v>
      </c>
      <c r="AK22" s="486"/>
      <c r="AL22" s="434"/>
    </row>
    <row r="23" spans="2:38" s="1" customFormat="1" ht="18.75" customHeight="1" x14ac:dyDescent="0.15">
      <c r="B23" s="516"/>
      <c r="C23" s="517"/>
      <c r="D23" s="517"/>
      <c r="E23" s="517"/>
      <c r="F23" s="517"/>
      <c r="G23" s="315"/>
      <c r="H23" s="316"/>
      <c r="I23" s="316"/>
      <c r="J23" s="316"/>
      <c r="K23" s="316"/>
      <c r="L23" s="316"/>
      <c r="M23" s="313"/>
      <c r="N23" s="314"/>
      <c r="O23" s="314"/>
      <c r="P23" s="314"/>
      <c r="Q23" s="314"/>
      <c r="R23" s="314"/>
      <c r="S23" s="314"/>
      <c r="T23" s="314"/>
      <c r="U23" s="314"/>
      <c r="V23" s="314"/>
      <c r="W23" s="10"/>
      <c r="X23" s="10"/>
      <c r="Y23" s="95"/>
      <c r="Z23" s="8"/>
      <c r="AA23" s="317"/>
      <c r="AB23" s="317"/>
      <c r="AC23" s="317"/>
      <c r="AD23" s="318"/>
      <c r="AE23" s="319"/>
      <c r="AF23" s="319"/>
      <c r="AG23" s="320"/>
      <c r="AK23" s="486"/>
      <c r="AL23" s="434"/>
    </row>
    <row r="24" spans="2:38" s="1" customFormat="1" ht="10.5" customHeight="1" x14ac:dyDescent="0.15">
      <c r="B24" s="514"/>
      <c r="C24" s="508"/>
      <c r="D24" s="508"/>
      <c r="E24" s="508"/>
      <c r="F24" s="515"/>
      <c r="G24" s="7"/>
      <c r="H24" s="321"/>
      <c r="I24" s="321"/>
      <c r="J24" s="321"/>
      <c r="K24" s="321"/>
      <c r="L24" s="321"/>
      <c r="M24" s="322"/>
      <c r="N24" s="323"/>
      <c r="O24" s="323"/>
      <c r="P24" s="323"/>
      <c r="Q24" s="323"/>
      <c r="R24" s="323"/>
      <c r="S24" s="323"/>
      <c r="T24" s="323"/>
      <c r="U24" s="323"/>
      <c r="V24" s="323"/>
      <c r="W24" s="7"/>
      <c r="X24" s="7"/>
      <c r="Y24" s="100"/>
      <c r="Z24" s="7"/>
      <c r="AA24" s="324"/>
      <c r="AB24" s="324"/>
      <c r="AC24" s="324"/>
      <c r="AD24" s="7"/>
      <c r="AE24" s="325"/>
      <c r="AF24" s="321"/>
      <c r="AG24" s="326"/>
      <c r="AK24" s="486"/>
      <c r="AL24" s="434"/>
    </row>
    <row r="25" spans="2:38" s="1" customFormat="1" ht="18.75" customHeight="1" x14ac:dyDescent="0.15">
      <c r="B25" s="97"/>
      <c r="C25" s="21"/>
      <c r="D25" s="21"/>
      <c r="E25" s="21"/>
      <c r="F25" s="98"/>
      <c r="H25" s="312" t="s">
        <v>513</v>
      </c>
      <c r="I25" s="310"/>
      <c r="J25" s="310"/>
      <c r="K25" s="310"/>
      <c r="L25" s="310"/>
      <c r="M25" s="327"/>
      <c r="N25" s="328"/>
      <c r="O25" s="328"/>
      <c r="P25" s="328"/>
      <c r="Q25" s="328"/>
      <c r="R25" s="328"/>
      <c r="S25" s="328"/>
      <c r="T25" s="328"/>
      <c r="U25" s="328"/>
      <c r="V25" s="328"/>
      <c r="Y25" s="12"/>
      <c r="AA25" s="304"/>
      <c r="AB25" s="304"/>
      <c r="AC25" s="304"/>
      <c r="AE25" s="603" t="s">
        <v>897</v>
      </c>
      <c r="AF25" s="604" t="s">
        <v>898</v>
      </c>
      <c r="AG25" s="605" t="s">
        <v>899</v>
      </c>
      <c r="AK25" s="486"/>
      <c r="AL25" s="434"/>
    </row>
    <row r="26" spans="2:38" s="1" customFormat="1" ht="18.75" customHeight="1" x14ac:dyDescent="0.15">
      <c r="B26" s="875" t="s">
        <v>514</v>
      </c>
      <c r="C26" s="876"/>
      <c r="D26" s="876"/>
      <c r="E26" s="876"/>
      <c r="F26" s="1158"/>
      <c r="H26" s="312" t="s">
        <v>515</v>
      </c>
      <c r="I26" s="310"/>
      <c r="J26" s="310"/>
      <c r="K26" s="310"/>
      <c r="L26" s="310"/>
      <c r="M26" s="327"/>
      <c r="N26" s="328"/>
      <c r="O26" s="328"/>
      <c r="P26" s="328"/>
      <c r="Q26" s="328"/>
      <c r="R26" s="328"/>
      <c r="S26" s="328"/>
      <c r="T26" s="328"/>
      <c r="U26" s="328"/>
      <c r="V26" s="328"/>
      <c r="Y26" s="12"/>
      <c r="AA26" s="304"/>
      <c r="AB26" s="304"/>
      <c r="AC26" s="304"/>
      <c r="AE26" s="611"/>
      <c r="AF26" s="327"/>
      <c r="AG26" s="612"/>
      <c r="AK26" s="486"/>
      <c r="AL26" s="434"/>
    </row>
    <row r="27" spans="2:38" s="1" customFormat="1" ht="18.75" customHeight="1" x14ac:dyDescent="0.15">
      <c r="B27" s="875"/>
      <c r="C27" s="876"/>
      <c r="D27" s="876"/>
      <c r="E27" s="876"/>
      <c r="F27" s="1158"/>
      <c r="H27" s="312" t="s">
        <v>516</v>
      </c>
      <c r="I27" s="310"/>
      <c r="J27" s="310"/>
      <c r="K27" s="310"/>
      <c r="L27" s="310"/>
      <c r="M27" s="327"/>
      <c r="N27" s="328"/>
      <c r="O27" s="328"/>
      <c r="P27" s="328"/>
      <c r="Q27" s="328"/>
      <c r="R27" s="328"/>
      <c r="S27" s="328"/>
      <c r="T27" s="328"/>
      <c r="U27" s="328"/>
      <c r="V27" s="328"/>
      <c r="Y27" s="12"/>
      <c r="AA27" s="304"/>
      <c r="AB27" s="304"/>
      <c r="AC27" s="304"/>
      <c r="AE27" s="606" t="s">
        <v>782</v>
      </c>
      <c r="AF27" s="569" t="s">
        <v>898</v>
      </c>
      <c r="AG27" s="607" t="s">
        <v>782</v>
      </c>
      <c r="AK27" s="486"/>
      <c r="AL27" s="434"/>
    </row>
    <row r="28" spans="2:38" s="1" customFormat="1" ht="18.75" customHeight="1" x14ac:dyDescent="0.15">
      <c r="B28" s="875"/>
      <c r="C28" s="876"/>
      <c r="D28" s="876"/>
      <c r="E28" s="876"/>
      <c r="F28" s="1158"/>
      <c r="H28" s="312" t="s">
        <v>517</v>
      </c>
      <c r="I28" s="310"/>
      <c r="J28" s="310"/>
      <c r="K28" s="310"/>
      <c r="L28" s="310"/>
      <c r="M28" s="327"/>
      <c r="N28" s="328"/>
      <c r="O28" s="328"/>
      <c r="P28" s="328"/>
      <c r="Q28" s="328"/>
      <c r="R28" s="328"/>
      <c r="S28" s="328"/>
      <c r="T28" s="328"/>
      <c r="U28" s="328"/>
      <c r="V28" s="328"/>
      <c r="Y28" s="12"/>
      <c r="AA28" s="304"/>
      <c r="AB28" s="304"/>
      <c r="AC28" s="304"/>
      <c r="AE28" s="606" t="s">
        <v>782</v>
      </c>
      <c r="AF28" s="569" t="s">
        <v>898</v>
      </c>
      <c r="AG28" s="607" t="s">
        <v>782</v>
      </c>
      <c r="AK28" s="486"/>
      <c r="AL28" s="434"/>
    </row>
    <row r="29" spans="2:38" s="1" customFormat="1" ht="18.75" customHeight="1" x14ac:dyDescent="0.15">
      <c r="B29" s="875"/>
      <c r="C29" s="876"/>
      <c r="D29" s="876"/>
      <c r="E29" s="876"/>
      <c r="F29" s="1158"/>
      <c r="H29" s="312" t="s">
        <v>518</v>
      </c>
      <c r="I29" s="310"/>
      <c r="J29" s="310"/>
      <c r="K29" s="310"/>
      <c r="L29" s="310"/>
      <c r="M29" s="327"/>
      <c r="N29" s="328"/>
      <c r="O29" s="328"/>
      <c r="P29" s="328"/>
      <c r="Q29" s="328"/>
      <c r="R29" s="328"/>
      <c r="S29" s="328"/>
      <c r="T29" s="328"/>
      <c r="U29" s="328"/>
      <c r="V29" s="328"/>
      <c r="Y29" s="12"/>
      <c r="AA29" s="304"/>
      <c r="AB29" s="304"/>
      <c r="AC29" s="304"/>
      <c r="AE29" s="606" t="s">
        <v>782</v>
      </c>
      <c r="AF29" s="569" t="s">
        <v>898</v>
      </c>
      <c r="AG29" s="607" t="s">
        <v>782</v>
      </c>
      <c r="AK29" s="486"/>
      <c r="AL29" s="434"/>
    </row>
    <row r="30" spans="2:38" s="1" customFormat="1" ht="18.75" customHeight="1" x14ac:dyDescent="0.15">
      <c r="B30" s="875"/>
      <c r="C30" s="876"/>
      <c r="D30" s="876"/>
      <c r="E30" s="876"/>
      <c r="F30" s="1158"/>
      <c r="H30" s="312" t="s">
        <v>519</v>
      </c>
      <c r="I30" s="310"/>
      <c r="J30" s="310"/>
      <c r="K30" s="310"/>
      <c r="L30" s="310"/>
      <c r="M30" s="327"/>
      <c r="N30" s="328"/>
      <c r="O30" s="328"/>
      <c r="P30" s="328"/>
      <c r="Q30" s="328"/>
      <c r="R30" s="328"/>
      <c r="S30" s="328"/>
      <c r="T30" s="328"/>
      <c r="U30" s="328"/>
      <c r="V30" s="328"/>
      <c r="Y30" s="12"/>
      <c r="AA30" s="304"/>
      <c r="AB30" s="304"/>
      <c r="AC30" s="304"/>
      <c r="AE30" s="606" t="s">
        <v>782</v>
      </c>
      <c r="AF30" s="569" t="s">
        <v>898</v>
      </c>
      <c r="AG30" s="607" t="s">
        <v>782</v>
      </c>
      <c r="AK30" s="486"/>
      <c r="AL30" s="434"/>
    </row>
    <row r="31" spans="2:38" s="1" customFormat="1" ht="18.75" customHeight="1" x14ac:dyDescent="0.15">
      <c r="B31" s="875"/>
      <c r="C31" s="876"/>
      <c r="D31" s="876"/>
      <c r="E31" s="876"/>
      <c r="F31" s="1158"/>
      <c r="H31" s="312" t="s">
        <v>520</v>
      </c>
      <c r="I31" s="310"/>
      <c r="J31" s="310"/>
      <c r="K31" s="310"/>
      <c r="L31" s="310"/>
      <c r="M31" s="327"/>
      <c r="N31" s="328"/>
      <c r="O31" s="328"/>
      <c r="P31" s="328"/>
      <c r="Q31" s="328"/>
      <c r="R31" s="328"/>
      <c r="S31" s="328"/>
      <c r="T31" s="328"/>
      <c r="U31" s="328"/>
      <c r="V31" s="328"/>
      <c r="W31" s="328"/>
      <c r="Z31" s="12"/>
      <c r="AB31" s="304"/>
      <c r="AC31" s="304"/>
      <c r="AD31" s="310"/>
      <c r="AE31" s="305"/>
      <c r="AF31" s="310"/>
      <c r="AG31" s="302"/>
      <c r="AK31" s="486"/>
      <c r="AL31" s="434"/>
    </row>
    <row r="32" spans="2:38" s="1" customFormat="1" ht="18.75" customHeight="1" x14ac:dyDescent="0.15">
      <c r="B32" s="875"/>
      <c r="C32" s="876"/>
      <c r="D32" s="876"/>
      <c r="E32" s="876"/>
      <c r="F32" s="1158"/>
      <c r="H32" s="312"/>
      <c r="I32" s="1160" t="s">
        <v>521</v>
      </c>
      <c r="J32" s="1160"/>
      <c r="K32" s="1160"/>
      <c r="L32" s="1160"/>
      <c r="M32" s="1160"/>
      <c r="N32" s="1161"/>
      <c r="O32" s="837"/>
      <c r="P32" s="837"/>
      <c r="Q32" s="837"/>
      <c r="R32" s="837"/>
      <c r="S32" s="837"/>
      <c r="T32" s="837"/>
      <c r="U32" s="837"/>
      <c r="V32" s="837"/>
      <c r="W32" s="837"/>
      <c r="X32" s="837"/>
      <c r="Y32" s="837"/>
      <c r="Z32" s="837"/>
      <c r="AA32" s="837"/>
      <c r="AB32" s="838"/>
      <c r="AC32" s="329"/>
      <c r="AD32" s="310"/>
      <c r="AE32" s="305"/>
      <c r="AF32" s="310"/>
      <c r="AG32" s="302"/>
      <c r="AK32" s="486"/>
      <c r="AL32" s="434"/>
    </row>
    <row r="33" spans="1:38" s="1" customFormat="1" ht="18.75" customHeight="1" x14ac:dyDescent="0.15">
      <c r="B33" s="875"/>
      <c r="C33" s="876"/>
      <c r="D33" s="876"/>
      <c r="E33" s="876"/>
      <c r="F33" s="1158"/>
      <c r="H33" s="312"/>
      <c r="I33" s="1160" t="s">
        <v>522</v>
      </c>
      <c r="J33" s="1160"/>
      <c r="K33" s="1160"/>
      <c r="L33" s="1160"/>
      <c r="M33" s="1160"/>
      <c r="N33" s="1161"/>
      <c r="O33" s="837"/>
      <c r="P33" s="837"/>
      <c r="Q33" s="837"/>
      <c r="R33" s="837"/>
      <c r="S33" s="837"/>
      <c r="T33" s="837"/>
      <c r="U33" s="837"/>
      <c r="V33" s="837"/>
      <c r="W33" s="837"/>
      <c r="X33" s="837"/>
      <c r="Y33" s="837"/>
      <c r="Z33" s="837"/>
      <c r="AA33" s="837"/>
      <c r="AB33" s="838"/>
      <c r="AC33" s="329"/>
      <c r="AD33" s="310"/>
      <c r="AE33" s="305"/>
      <c r="AF33" s="310"/>
      <c r="AG33" s="302"/>
      <c r="AK33" s="486"/>
      <c r="AL33" s="434"/>
    </row>
    <row r="34" spans="1:38" s="1" customFormat="1" ht="18.75" customHeight="1" x14ac:dyDescent="0.15">
      <c r="B34" s="875"/>
      <c r="C34" s="876"/>
      <c r="D34" s="876"/>
      <c r="E34" s="876"/>
      <c r="F34" s="1158"/>
      <c r="H34" s="312"/>
      <c r="I34" s="1160" t="s">
        <v>523</v>
      </c>
      <c r="J34" s="1160"/>
      <c r="K34" s="1160"/>
      <c r="L34" s="1160"/>
      <c r="M34" s="1160"/>
      <c r="N34" s="1161"/>
      <c r="O34" s="837"/>
      <c r="P34" s="837"/>
      <c r="Q34" s="837"/>
      <c r="R34" s="837"/>
      <c r="S34" s="837"/>
      <c r="T34" s="837"/>
      <c r="U34" s="837"/>
      <c r="V34" s="837"/>
      <c r="W34" s="837"/>
      <c r="X34" s="837"/>
      <c r="Y34" s="837"/>
      <c r="Z34" s="837"/>
      <c r="AA34" s="837"/>
      <c r="AB34" s="838"/>
      <c r="AC34" s="329"/>
      <c r="AD34" s="310"/>
      <c r="AE34" s="305"/>
      <c r="AF34" s="310"/>
      <c r="AG34" s="302"/>
      <c r="AK34" s="486"/>
      <c r="AL34" s="477"/>
    </row>
    <row r="35" spans="1:38" s="1" customFormat="1" ht="33.75" customHeight="1" x14ac:dyDescent="0.15">
      <c r="B35" s="875"/>
      <c r="C35" s="876"/>
      <c r="D35" s="876"/>
      <c r="E35" s="876"/>
      <c r="F35" s="1158"/>
      <c r="H35" s="1162" t="s">
        <v>524</v>
      </c>
      <c r="I35" s="1162"/>
      <c r="J35" s="1162"/>
      <c r="K35" s="1162"/>
      <c r="L35" s="1162"/>
      <c r="M35" s="1162"/>
      <c r="N35" s="1162"/>
      <c r="O35" s="1162"/>
      <c r="P35" s="1162"/>
      <c r="Q35" s="1162"/>
      <c r="R35" s="1162"/>
      <c r="S35" s="1162"/>
      <c r="T35" s="1162"/>
      <c r="U35" s="1162"/>
      <c r="V35" s="1162"/>
      <c r="W35" s="1162"/>
      <c r="X35" s="1162"/>
      <c r="Y35" s="1162"/>
      <c r="Z35" s="1162"/>
      <c r="AA35" s="1162"/>
      <c r="AB35" s="1162"/>
      <c r="AC35" s="1162"/>
      <c r="AE35" s="305"/>
      <c r="AF35" s="310"/>
      <c r="AG35" s="306"/>
      <c r="AK35" s="486"/>
      <c r="AL35" s="477"/>
    </row>
    <row r="36" spans="1:38" s="1" customFormat="1" ht="36" customHeight="1" x14ac:dyDescent="0.15">
      <c r="B36" s="875"/>
      <c r="C36" s="876"/>
      <c r="D36" s="876"/>
      <c r="E36" s="876"/>
      <c r="F36" s="1158"/>
      <c r="H36" s="898" t="s">
        <v>904</v>
      </c>
      <c r="I36" s="898"/>
      <c r="J36" s="898"/>
      <c r="K36" s="898"/>
      <c r="L36" s="898"/>
      <c r="M36" s="898"/>
      <c r="N36" s="898"/>
      <c r="O36" s="898"/>
      <c r="P36" s="898"/>
      <c r="Q36" s="898"/>
      <c r="R36" s="898"/>
      <c r="S36" s="898"/>
      <c r="T36" s="898"/>
      <c r="U36" s="898"/>
      <c r="V36" s="898"/>
      <c r="W36" s="898"/>
      <c r="X36" s="898"/>
      <c r="Y36" s="898"/>
      <c r="Z36" s="898"/>
      <c r="AA36" s="898"/>
      <c r="AB36" s="898"/>
      <c r="AC36" s="898"/>
      <c r="AD36" s="1163"/>
      <c r="AE36" s="606" t="s">
        <v>782</v>
      </c>
      <c r="AF36" s="569" t="s">
        <v>898</v>
      </c>
      <c r="AG36" s="607" t="s">
        <v>782</v>
      </c>
      <c r="AK36" s="486"/>
      <c r="AL36" s="477"/>
    </row>
    <row r="37" spans="1:38" s="1" customFormat="1" ht="18.75" customHeight="1" x14ac:dyDescent="0.15">
      <c r="B37" s="875"/>
      <c r="C37" s="876"/>
      <c r="D37" s="876"/>
      <c r="E37" s="876"/>
      <c r="F37" s="1158"/>
      <c r="H37" s="312" t="s">
        <v>525</v>
      </c>
      <c r="I37" s="304"/>
      <c r="J37" s="304"/>
      <c r="K37" s="304"/>
      <c r="L37" s="304"/>
      <c r="M37" s="304"/>
      <c r="N37" s="304"/>
      <c r="O37" s="304"/>
      <c r="P37" s="304"/>
      <c r="Q37" s="304"/>
      <c r="R37" s="304"/>
      <c r="S37" s="304"/>
      <c r="T37" s="304"/>
      <c r="U37" s="304"/>
      <c r="V37" s="304"/>
      <c r="W37" s="304"/>
      <c r="X37" s="304"/>
      <c r="Y37" s="304"/>
      <c r="Z37" s="304"/>
      <c r="AA37" s="304"/>
      <c r="AB37" s="304"/>
      <c r="AC37" s="304"/>
      <c r="AE37" s="606" t="s">
        <v>782</v>
      </c>
      <c r="AF37" s="569" t="s">
        <v>898</v>
      </c>
      <c r="AG37" s="607" t="s">
        <v>782</v>
      </c>
      <c r="AK37" s="486"/>
      <c r="AL37" s="477"/>
    </row>
    <row r="38" spans="1:38" s="1" customFormat="1" ht="18.75" customHeight="1" x14ac:dyDescent="0.15">
      <c r="A38" s="302"/>
      <c r="B38" s="878"/>
      <c r="C38" s="878"/>
      <c r="D38" s="878"/>
      <c r="E38" s="878"/>
      <c r="F38" s="1159"/>
      <c r="G38" s="301"/>
      <c r="H38" s="312" t="s">
        <v>526</v>
      </c>
      <c r="I38" s="310"/>
      <c r="J38" s="310"/>
      <c r="K38" s="310"/>
      <c r="L38" s="310"/>
      <c r="M38" s="327"/>
      <c r="N38" s="328"/>
      <c r="O38" s="328"/>
      <c r="P38" s="328"/>
      <c r="Q38" s="328"/>
      <c r="R38" s="328"/>
      <c r="S38" s="328"/>
      <c r="T38" s="328"/>
      <c r="U38" s="328"/>
      <c r="V38" s="328"/>
      <c r="Y38" s="12"/>
      <c r="AA38" s="304"/>
      <c r="AB38" s="304"/>
      <c r="AC38" s="304"/>
      <c r="AE38" s="606" t="s">
        <v>782</v>
      </c>
      <c r="AF38" s="569" t="s">
        <v>898</v>
      </c>
      <c r="AG38" s="607" t="s">
        <v>782</v>
      </c>
      <c r="AK38" s="486"/>
      <c r="AL38" s="477"/>
    </row>
    <row r="39" spans="1:38" s="1" customFormat="1" ht="18.75" customHeight="1" x14ac:dyDescent="0.15">
      <c r="B39" s="875"/>
      <c r="C39" s="874"/>
      <c r="D39" s="876"/>
      <c r="E39" s="876"/>
      <c r="F39" s="1158"/>
      <c r="H39" s="312" t="s">
        <v>527</v>
      </c>
      <c r="I39" s="310"/>
      <c r="J39" s="310"/>
      <c r="K39" s="310"/>
      <c r="L39" s="310"/>
      <c r="M39" s="327"/>
      <c r="N39" s="328"/>
      <c r="O39" s="328"/>
      <c r="P39" s="328"/>
      <c r="Q39" s="328"/>
      <c r="R39" s="328"/>
      <c r="S39" s="328"/>
      <c r="T39" s="328"/>
      <c r="U39" s="328"/>
      <c r="V39" s="328"/>
      <c r="Y39" s="12"/>
      <c r="AA39" s="304"/>
      <c r="AB39" s="304"/>
      <c r="AC39" s="304"/>
      <c r="AE39" s="606" t="s">
        <v>782</v>
      </c>
      <c r="AF39" s="569" t="s">
        <v>898</v>
      </c>
      <c r="AG39" s="607" t="s">
        <v>782</v>
      </c>
      <c r="AK39" s="486"/>
      <c r="AL39" s="477"/>
    </row>
    <row r="40" spans="1:38" s="1" customFormat="1" ht="18.75" customHeight="1" x14ac:dyDescent="0.15">
      <c r="B40" s="97"/>
      <c r="C40" s="21"/>
      <c r="D40" s="21"/>
      <c r="E40" s="21"/>
      <c r="F40" s="98"/>
      <c r="H40" s="312" t="s">
        <v>528</v>
      </c>
      <c r="I40" s="310"/>
      <c r="J40" s="310"/>
      <c r="K40" s="310"/>
      <c r="L40" s="310"/>
      <c r="M40" s="327"/>
      <c r="N40" s="328"/>
      <c r="O40" s="328"/>
      <c r="P40" s="328"/>
      <c r="Q40" s="328"/>
      <c r="R40" s="328"/>
      <c r="S40" s="328"/>
      <c r="T40" s="328"/>
      <c r="U40" s="328"/>
      <c r="V40" s="328"/>
      <c r="Y40" s="12"/>
      <c r="AA40" s="304"/>
      <c r="AB40" s="304"/>
      <c r="AC40" s="304"/>
      <c r="AE40" s="606" t="s">
        <v>782</v>
      </c>
      <c r="AF40" s="569" t="s">
        <v>898</v>
      </c>
      <c r="AG40" s="607" t="s">
        <v>782</v>
      </c>
      <c r="AK40" s="486"/>
      <c r="AL40" s="477"/>
    </row>
    <row r="41" spans="1:38" s="1" customFormat="1" ht="18.75" customHeight="1" x14ac:dyDescent="0.15">
      <c r="B41" s="97"/>
      <c r="C41" s="21"/>
      <c r="D41" s="21"/>
      <c r="E41" s="21"/>
      <c r="F41" s="98"/>
      <c r="H41" s="312" t="s">
        <v>529</v>
      </c>
      <c r="I41" s="310"/>
      <c r="J41" s="310"/>
      <c r="K41" s="310"/>
      <c r="L41" s="310"/>
      <c r="M41" s="327"/>
      <c r="N41" s="328"/>
      <c r="O41" s="328"/>
      <c r="P41" s="328"/>
      <c r="Q41" s="328"/>
      <c r="R41" s="328"/>
      <c r="S41" s="328"/>
      <c r="T41" s="328"/>
      <c r="U41" s="328"/>
      <c r="V41" s="328"/>
      <c r="Y41" s="12"/>
      <c r="AA41" s="304"/>
      <c r="AB41" s="304"/>
      <c r="AC41" s="304"/>
      <c r="AE41" s="606" t="s">
        <v>782</v>
      </c>
      <c r="AF41" s="569" t="s">
        <v>898</v>
      </c>
      <c r="AG41" s="607" t="s">
        <v>782</v>
      </c>
      <c r="AK41" s="486"/>
      <c r="AL41" s="477"/>
    </row>
    <row r="42" spans="1:38" s="1" customFormat="1" ht="18.75" customHeight="1" x14ac:dyDescent="0.15">
      <c r="B42" s="516"/>
      <c r="C42" s="517"/>
      <c r="D42" s="517"/>
      <c r="E42" s="517"/>
      <c r="F42" s="518"/>
      <c r="G42" s="8"/>
      <c r="H42" s="330"/>
      <c r="I42" s="319"/>
      <c r="J42" s="319"/>
      <c r="K42" s="319"/>
      <c r="L42" s="319"/>
      <c r="M42" s="331"/>
      <c r="N42" s="332"/>
      <c r="O42" s="332"/>
      <c r="P42" s="332"/>
      <c r="Q42" s="332"/>
      <c r="R42" s="332"/>
      <c r="S42" s="332"/>
      <c r="T42" s="332"/>
      <c r="U42" s="332"/>
      <c r="V42" s="332"/>
      <c r="W42" s="8"/>
      <c r="X42" s="8"/>
      <c r="Y42" s="101"/>
      <c r="Z42" s="8"/>
      <c r="AA42" s="317"/>
      <c r="AB42" s="317"/>
      <c r="AC42" s="317"/>
      <c r="AD42" s="8"/>
      <c r="AE42" s="333"/>
      <c r="AF42" s="319"/>
      <c r="AG42" s="320"/>
      <c r="AK42" s="486"/>
      <c r="AL42" s="477"/>
    </row>
    <row r="43" spans="1:38" s="1" customFormat="1" ht="33" customHeight="1" x14ac:dyDescent="0.15">
      <c r="B43" s="876" t="s">
        <v>530</v>
      </c>
      <c r="C43" s="876"/>
      <c r="D43" s="876"/>
      <c r="E43" s="876"/>
      <c r="F43" s="876"/>
      <c r="G43" s="876"/>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21"/>
      <c r="AK43" s="486"/>
      <c r="AL43" s="477"/>
    </row>
    <row r="44" spans="1:38" s="1" customFormat="1" ht="47.25" customHeight="1" x14ac:dyDescent="0.15">
      <c r="B44" s="876" t="s">
        <v>531</v>
      </c>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c r="AC44" s="876"/>
      <c r="AD44" s="876"/>
      <c r="AE44" s="876"/>
      <c r="AF44" s="876"/>
      <c r="AG44" s="876"/>
      <c r="AK44" s="486"/>
      <c r="AL44" s="477"/>
    </row>
    <row r="45" spans="1:38" s="1" customFormat="1" ht="27" customHeight="1" x14ac:dyDescent="0.15">
      <c r="B45" s="812" t="s">
        <v>532</v>
      </c>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K45" s="486"/>
      <c r="AL45" s="434"/>
    </row>
    <row r="46" spans="1:38"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8"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7">
    <mergeCell ref="B10:F10"/>
    <mergeCell ref="B5:AG5"/>
    <mergeCell ref="B7:F7"/>
    <mergeCell ref="G7:AG7"/>
    <mergeCell ref="B8:F8"/>
    <mergeCell ref="B9:F9"/>
    <mergeCell ref="B13:F17"/>
    <mergeCell ref="H13:AC13"/>
    <mergeCell ref="I15:V15"/>
    <mergeCell ref="W15:X15"/>
    <mergeCell ref="I16:V16"/>
    <mergeCell ref="W16:X16"/>
    <mergeCell ref="AA16:AC16"/>
    <mergeCell ref="I17:V17"/>
    <mergeCell ref="W17:X17"/>
    <mergeCell ref="AA17:AC17"/>
    <mergeCell ref="W19:X19"/>
    <mergeCell ref="AA19:AC19"/>
    <mergeCell ref="H22:L22"/>
    <mergeCell ref="P22:X22"/>
    <mergeCell ref="AA22:AC22"/>
    <mergeCell ref="B43:AE43"/>
    <mergeCell ref="B44:AG44"/>
    <mergeCell ref="B45:AH45"/>
    <mergeCell ref="AK2:AL3"/>
    <mergeCell ref="B26:F39"/>
    <mergeCell ref="I32:M32"/>
    <mergeCell ref="N32:AB32"/>
    <mergeCell ref="I33:M33"/>
    <mergeCell ref="N33:AB33"/>
    <mergeCell ref="I34:M34"/>
    <mergeCell ref="N34:AB34"/>
    <mergeCell ref="H35:AC35"/>
    <mergeCell ref="H36:AD36"/>
    <mergeCell ref="I18:V18"/>
    <mergeCell ref="W18:X18"/>
    <mergeCell ref="I19:V19"/>
  </mergeCells>
  <phoneticPr fontId="2"/>
  <hyperlinks>
    <hyperlink ref="AK2" location="添付書類一覧!A1" display="添付書類一覧に戻る" xr:uid="{E66C80C4-9420-4CBA-8AFC-8E1CCA792716}"/>
  </hyperlinks>
  <printOptions horizontalCentered="1"/>
  <pageMargins left="0.70866141732283472" right="0.39370078740157483" top="0.51181102362204722" bottom="0.35433070866141736" header="0.31496062992125984" footer="0.31496062992125984"/>
  <pageSetup paperSize="9" scale="7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C3B719-91E5-4611-97B1-3733A3EB0DFE}">
          <x14:formula1>
            <xm:f>"□,■"</xm:f>
          </x14:formula1>
          <xm:sqref>H8:H10 JD8:JD10 SZ8:SZ10 ACV8:ACV10 AMR8:AMR10 AWN8:AWN10 BGJ8:BGJ10 BQF8:BQF10 CAB8:CAB10 CJX8:CJX10 CTT8:CTT10 DDP8:DDP10 DNL8:DNL10 DXH8:DXH10 EHD8:EHD10 EQZ8:EQZ10 FAV8:FAV10 FKR8:FKR10 FUN8:FUN10 GEJ8:GEJ10 GOF8:GOF10 GYB8:GYB10 HHX8:HHX10 HRT8:HRT10 IBP8:IBP10 ILL8:ILL10 IVH8:IVH10 JFD8:JFD10 JOZ8:JOZ10 JYV8:JYV10 KIR8:KIR10 KSN8:KSN10 LCJ8:LCJ10 LMF8:LMF10 LWB8:LWB10 MFX8:MFX10 MPT8:MPT10 MZP8:MZP10 NJL8:NJL10 NTH8:NTH10 ODD8:ODD10 OMZ8:OMZ10 OWV8:OWV10 PGR8:PGR10 PQN8:PQN10 QAJ8:QAJ10 QKF8:QKF10 QUB8:QUB10 RDX8:RDX10 RNT8:RNT10 RXP8:RXP10 SHL8:SHL10 SRH8:SRH10 TBD8:TBD10 TKZ8:TKZ10 TUV8:TUV10 UER8:UER10 UON8:UON10 UYJ8:UYJ10 VIF8:VIF10 VSB8:VSB10 WBX8:WBX10 WLT8:WLT10 WVP8:WVP10 H65544:H65546 JD65544:JD65546 SZ65544:SZ65546 ACV65544:ACV65546 AMR65544:AMR65546 AWN65544:AWN65546 BGJ65544:BGJ65546 BQF65544:BQF65546 CAB65544:CAB65546 CJX65544:CJX65546 CTT65544:CTT65546 DDP65544:DDP65546 DNL65544:DNL65546 DXH65544:DXH65546 EHD65544:EHD65546 EQZ65544:EQZ65546 FAV65544:FAV65546 FKR65544:FKR65546 FUN65544:FUN65546 GEJ65544:GEJ65546 GOF65544:GOF65546 GYB65544:GYB65546 HHX65544:HHX65546 HRT65544:HRT65546 IBP65544:IBP65546 ILL65544:ILL65546 IVH65544:IVH65546 JFD65544:JFD65546 JOZ65544:JOZ65546 JYV65544:JYV65546 KIR65544:KIR65546 KSN65544:KSN65546 LCJ65544:LCJ65546 LMF65544:LMF65546 LWB65544:LWB65546 MFX65544:MFX65546 MPT65544:MPT65546 MZP65544:MZP65546 NJL65544:NJL65546 NTH65544:NTH65546 ODD65544:ODD65546 OMZ65544:OMZ65546 OWV65544:OWV65546 PGR65544:PGR65546 PQN65544:PQN65546 QAJ65544:QAJ65546 QKF65544:QKF65546 QUB65544:QUB65546 RDX65544:RDX65546 RNT65544:RNT65546 RXP65544:RXP65546 SHL65544:SHL65546 SRH65544:SRH65546 TBD65544:TBD65546 TKZ65544:TKZ65546 TUV65544:TUV65546 UER65544:UER65546 UON65544:UON65546 UYJ65544:UYJ65546 VIF65544:VIF65546 VSB65544:VSB65546 WBX65544:WBX65546 WLT65544:WLT65546 WVP65544:WVP65546 H131080:H131082 JD131080:JD131082 SZ131080:SZ131082 ACV131080:ACV131082 AMR131080:AMR131082 AWN131080:AWN131082 BGJ131080:BGJ131082 BQF131080:BQF131082 CAB131080:CAB131082 CJX131080:CJX131082 CTT131080:CTT131082 DDP131080:DDP131082 DNL131080:DNL131082 DXH131080:DXH131082 EHD131080:EHD131082 EQZ131080:EQZ131082 FAV131080:FAV131082 FKR131080:FKR131082 FUN131080:FUN131082 GEJ131080:GEJ131082 GOF131080:GOF131082 GYB131080:GYB131082 HHX131080:HHX131082 HRT131080:HRT131082 IBP131080:IBP131082 ILL131080:ILL131082 IVH131080:IVH131082 JFD131080:JFD131082 JOZ131080:JOZ131082 JYV131080:JYV131082 KIR131080:KIR131082 KSN131080:KSN131082 LCJ131080:LCJ131082 LMF131080:LMF131082 LWB131080:LWB131082 MFX131080:MFX131082 MPT131080:MPT131082 MZP131080:MZP131082 NJL131080:NJL131082 NTH131080:NTH131082 ODD131080:ODD131082 OMZ131080:OMZ131082 OWV131080:OWV131082 PGR131080:PGR131082 PQN131080:PQN131082 QAJ131080:QAJ131082 QKF131080:QKF131082 QUB131080:QUB131082 RDX131080:RDX131082 RNT131080:RNT131082 RXP131080:RXP131082 SHL131080:SHL131082 SRH131080:SRH131082 TBD131080:TBD131082 TKZ131080:TKZ131082 TUV131080:TUV131082 UER131080:UER131082 UON131080:UON131082 UYJ131080:UYJ131082 VIF131080:VIF131082 VSB131080:VSB131082 WBX131080:WBX131082 WLT131080:WLT131082 WVP131080:WVP131082 H196616:H196618 JD196616:JD196618 SZ196616:SZ196618 ACV196616:ACV196618 AMR196616:AMR196618 AWN196616:AWN196618 BGJ196616:BGJ196618 BQF196616:BQF196618 CAB196616:CAB196618 CJX196616:CJX196618 CTT196616:CTT196618 DDP196616:DDP196618 DNL196616:DNL196618 DXH196616:DXH196618 EHD196616:EHD196618 EQZ196616:EQZ196618 FAV196616:FAV196618 FKR196616:FKR196618 FUN196616:FUN196618 GEJ196616:GEJ196618 GOF196616:GOF196618 GYB196616:GYB196618 HHX196616:HHX196618 HRT196616:HRT196618 IBP196616:IBP196618 ILL196616:ILL196618 IVH196616:IVH196618 JFD196616:JFD196618 JOZ196616:JOZ196618 JYV196616:JYV196618 KIR196616:KIR196618 KSN196616:KSN196618 LCJ196616:LCJ196618 LMF196616:LMF196618 LWB196616:LWB196618 MFX196616:MFX196618 MPT196616:MPT196618 MZP196616:MZP196618 NJL196616:NJL196618 NTH196616:NTH196618 ODD196616:ODD196618 OMZ196616:OMZ196618 OWV196616:OWV196618 PGR196616:PGR196618 PQN196616:PQN196618 QAJ196616:QAJ196618 QKF196616:QKF196618 QUB196616:QUB196618 RDX196616:RDX196618 RNT196616:RNT196618 RXP196616:RXP196618 SHL196616:SHL196618 SRH196616:SRH196618 TBD196616:TBD196618 TKZ196616:TKZ196618 TUV196616:TUV196618 UER196616:UER196618 UON196616:UON196618 UYJ196616:UYJ196618 VIF196616:VIF196618 VSB196616:VSB196618 WBX196616:WBX196618 WLT196616:WLT196618 WVP196616:WVP196618 H262152:H262154 JD262152:JD262154 SZ262152:SZ262154 ACV262152:ACV262154 AMR262152:AMR262154 AWN262152:AWN262154 BGJ262152:BGJ262154 BQF262152:BQF262154 CAB262152:CAB262154 CJX262152:CJX262154 CTT262152:CTT262154 DDP262152:DDP262154 DNL262152:DNL262154 DXH262152:DXH262154 EHD262152:EHD262154 EQZ262152:EQZ262154 FAV262152:FAV262154 FKR262152:FKR262154 FUN262152:FUN262154 GEJ262152:GEJ262154 GOF262152:GOF262154 GYB262152:GYB262154 HHX262152:HHX262154 HRT262152:HRT262154 IBP262152:IBP262154 ILL262152:ILL262154 IVH262152:IVH262154 JFD262152:JFD262154 JOZ262152:JOZ262154 JYV262152:JYV262154 KIR262152:KIR262154 KSN262152:KSN262154 LCJ262152:LCJ262154 LMF262152:LMF262154 LWB262152:LWB262154 MFX262152:MFX262154 MPT262152:MPT262154 MZP262152:MZP262154 NJL262152:NJL262154 NTH262152:NTH262154 ODD262152:ODD262154 OMZ262152:OMZ262154 OWV262152:OWV262154 PGR262152:PGR262154 PQN262152:PQN262154 QAJ262152:QAJ262154 QKF262152:QKF262154 QUB262152:QUB262154 RDX262152:RDX262154 RNT262152:RNT262154 RXP262152:RXP262154 SHL262152:SHL262154 SRH262152:SRH262154 TBD262152:TBD262154 TKZ262152:TKZ262154 TUV262152:TUV262154 UER262152:UER262154 UON262152:UON262154 UYJ262152:UYJ262154 VIF262152:VIF262154 VSB262152:VSB262154 WBX262152:WBX262154 WLT262152:WLT262154 WVP262152:WVP262154 H327688:H327690 JD327688:JD327690 SZ327688:SZ327690 ACV327688:ACV327690 AMR327688:AMR327690 AWN327688:AWN327690 BGJ327688:BGJ327690 BQF327688:BQF327690 CAB327688:CAB327690 CJX327688:CJX327690 CTT327688:CTT327690 DDP327688:DDP327690 DNL327688:DNL327690 DXH327688:DXH327690 EHD327688:EHD327690 EQZ327688:EQZ327690 FAV327688:FAV327690 FKR327688:FKR327690 FUN327688:FUN327690 GEJ327688:GEJ327690 GOF327688:GOF327690 GYB327688:GYB327690 HHX327688:HHX327690 HRT327688:HRT327690 IBP327688:IBP327690 ILL327688:ILL327690 IVH327688:IVH327690 JFD327688:JFD327690 JOZ327688:JOZ327690 JYV327688:JYV327690 KIR327688:KIR327690 KSN327688:KSN327690 LCJ327688:LCJ327690 LMF327688:LMF327690 LWB327688:LWB327690 MFX327688:MFX327690 MPT327688:MPT327690 MZP327688:MZP327690 NJL327688:NJL327690 NTH327688:NTH327690 ODD327688:ODD327690 OMZ327688:OMZ327690 OWV327688:OWV327690 PGR327688:PGR327690 PQN327688:PQN327690 QAJ327688:QAJ327690 QKF327688:QKF327690 QUB327688:QUB327690 RDX327688:RDX327690 RNT327688:RNT327690 RXP327688:RXP327690 SHL327688:SHL327690 SRH327688:SRH327690 TBD327688:TBD327690 TKZ327688:TKZ327690 TUV327688:TUV327690 UER327688:UER327690 UON327688:UON327690 UYJ327688:UYJ327690 VIF327688:VIF327690 VSB327688:VSB327690 WBX327688:WBX327690 WLT327688:WLT327690 WVP327688:WVP327690 H393224:H393226 JD393224:JD393226 SZ393224:SZ393226 ACV393224:ACV393226 AMR393224:AMR393226 AWN393224:AWN393226 BGJ393224:BGJ393226 BQF393224:BQF393226 CAB393224:CAB393226 CJX393224:CJX393226 CTT393224:CTT393226 DDP393224:DDP393226 DNL393224:DNL393226 DXH393224:DXH393226 EHD393224:EHD393226 EQZ393224:EQZ393226 FAV393224:FAV393226 FKR393224:FKR393226 FUN393224:FUN393226 GEJ393224:GEJ393226 GOF393224:GOF393226 GYB393224:GYB393226 HHX393224:HHX393226 HRT393224:HRT393226 IBP393224:IBP393226 ILL393224:ILL393226 IVH393224:IVH393226 JFD393224:JFD393226 JOZ393224:JOZ393226 JYV393224:JYV393226 KIR393224:KIR393226 KSN393224:KSN393226 LCJ393224:LCJ393226 LMF393224:LMF393226 LWB393224:LWB393226 MFX393224:MFX393226 MPT393224:MPT393226 MZP393224:MZP393226 NJL393224:NJL393226 NTH393224:NTH393226 ODD393224:ODD393226 OMZ393224:OMZ393226 OWV393224:OWV393226 PGR393224:PGR393226 PQN393224:PQN393226 QAJ393224:QAJ393226 QKF393224:QKF393226 QUB393224:QUB393226 RDX393224:RDX393226 RNT393224:RNT393226 RXP393224:RXP393226 SHL393224:SHL393226 SRH393224:SRH393226 TBD393224:TBD393226 TKZ393224:TKZ393226 TUV393224:TUV393226 UER393224:UER393226 UON393224:UON393226 UYJ393224:UYJ393226 VIF393224:VIF393226 VSB393224:VSB393226 WBX393224:WBX393226 WLT393224:WLT393226 WVP393224:WVP393226 H458760:H458762 JD458760:JD458762 SZ458760:SZ458762 ACV458760:ACV458762 AMR458760:AMR458762 AWN458760:AWN458762 BGJ458760:BGJ458762 BQF458760:BQF458762 CAB458760:CAB458762 CJX458760:CJX458762 CTT458760:CTT458762 DDP458760:DDP458762 DNL458760:DNL458762 DXH458760:DXH458762 EHD458760:EHD458762 EQZ458760:EQZ458762 FAV458760:FAV458762 FKR458760:FKR458762 FUN458760:FUN458762 GEJ458760:GEJ458762 GOF458760:GOF458762 GYB458760:GYB458762 HHX458760:HHX458762 HRT458760:HRT458762 IBP458760:IBP458762 ILL458760:ILL458762 IVH458760:IVH458762 JFD458760:JFD458762 JOZ458760:JOZ458762 JYV458760:JYV458762 KIR458760:KIR458762 KSN458760:KSN458762 LCJ458760:LCJ458762 LMF458760:LMF458762 LWB458760:LWB458762 MFX458760:MFX458762 MPT458760:MPT458762 MZP458760:MZP458762 NJL458760:NJL458762 NTH458760:NTH458762 ODD458760:ODD458762 OMZ458760:OMZ458762 OWV458760:OWV458762 PGR458760:PGR458762 PQN458760:PQN458762 QAJ458760:QAJ458762 QKF458760:QKF458762 QUB458760:QUB458762 RDX458760:RDX458762 RNT458760:RNT458762 RXP458760:RXP458762 SHL458760:SHL458762 SRH458760:SRH458762 TBD458760:TBD458762 TKZ458760:TKZ458762 TUV458760:TUV458762 UER458760:UER458762 UON458760:UON458762 UYJ458760:UYJ458762 VIF458760:VIF458762 VSB458760:VSB458762 WBX458760:WBX458762 WLT458760:WLT458762 WVP458760:WVP458762 H524296:H524298 JD524296:JD524298 SZ524296:SZ524298 ACV524296:ACV524298 AMR524296:AMR524298 AWN524296:AWN524298 BGJ524296:BGJ524298 BQF524296:BQF524298 CAB524296:CAB524298 CJX524296:CJX524298 CTT524296:CTT524298 DDP524296:DDP524298 DNL524296:DNL524298 DXH524296:DXH524298 EHD524296:EHD524298 EQZ524296:EQZ524298 FAV524296:FAV524298 FKR524296:FKR524298 FUN524296:FUN524298 GEJ524296:GEJ524298 GOF524296:GOF524298 GYB524296:GYB524298 HHX524296:HHX524298 HRT524296:HRT524298 IBP524296:IBP524298 ILL524296:ILL524298 IVH524296:IVH524298 JFD524296:JFD524298 JOZ524296:JOZ524298 JYV524296:JYV524298 KIR524296:KIR524298 KSN524296:KSN524298 LCJ524296:LCJ524298 LMF524296:LMF524298 LWB524296:LWB524298 MFX524296:MFX524298 MPT524296:MPT524298 MZP524296:MZP524298 NJL524296:NJL524298 NTH524296:NTH524298 ODD524296:ODD524298 OMZ524296:OMZ524298 OWV524296:OWV524298 PGR524296:PGR524298 PQN524296:PQN524298 QAJ524296:QAJ524298 QKF524296:QKF524298 QUB524296:QUB524298 RDX524296:RDX524298 RNT524296:RNT524298 RXP524296:RXP524298 SHL524296:SHL524298 SRH524296:SRH524298 TBD524296:TBD524298 TKZ524296:TKZ524298 TUV524296:TUV524298 UER524296:UER524298 UON524296:UON524298 UYJ524296:UYJ524298 VIF524296:VIF524298 VSB524296:VSB524298 WBX524296:WBX524298 WLT524296:WLT524298 WVP524296:WVP524298 H589832:H589834 JD589832:JD589834 SZ589832:SZ589834 ACV589832:ACV589834 AMR589832:AMR589834 AWN589832:AWN589834 BGJ589832:BGJ589834 BQF589832:BQF589834 CAB589832:CAB589834 CJX589832:CJX589834 CTT589832:CTT589834 DDP589832:DDP589834 DNL589832:DNL589834 DXH589832:DXH589834 EHD589832:EHD589834 EQZ589832:EQZ589834 FAV589832:FAV589834 FKR589832:FKR589834 FUN589832:FUN589834 GEJ589832:GEJ589834 GOF589832:GOF589834 GYB589832:GYB589834 HHX589832:HHX589834 HRT589832:HRT589834 IBP589832:IBP589834 ILL589832:ILL589834 IVH589832:IVH589834 JFD589832:JFD589834 JOZ589832:JOZ589834 JYV589832:JYV589834 KIR589832:KIR589834 KSN589832:KSN589834 LCJ589832:LCJ589834 LMF589832:LMF589834 LWB589832:LWB589834 MFX589832:MFX589834 MPT589832:MPT589834 MZP589832:MZP589834 NJL589832:NJL589834 NTH589832:NTH589834 ODD589832:ODD589834 OMZ589832:OMZ589834 OWV589832:OWV589834 PGR589832:PGR589834 PQN589832:PQN589834 QAJ589832:QAJ589834 QKF589832:QKF589834 QUB589832:QUB589834 RDX589832:RDX589834 RNT589832:RNT589834 RXP589832:RXP589834 SHL589832:SHL589834 SRH589832:SRH589834 TBD589832:TBD589834 TKZ589832:TKZ589834 TUV589832:TUV589834 UER589832:UER589834 UON589832:UON589834 UYJ589832:UYJ589834 VIF589832:VIF589834 VSB589832:VSB589834 WBX589832:WBX589834 WLT589832:WLT589834 WVP589832:WVP589834 H655368:H655370 JD655368:JD655370 SZ655368:SZ655370 ACV655368:ACV655370 AMR655368:AMR655370 AWN655368:AWN655370 BGJ655368:BGJ655370 BQF655368:BQF655370 CAB655368:CAB655370 CJX655368:CJX655370 CTT655368:CTT655370 DDP655368:DDP655370 DNL655368:DNL655370 DXH655368:DXH655370 EHD655368:EHD655370 EQZ655368:EQZ655370 FAV655368:FAV655370 FKR655368:FKR655370 FUN655368:FUN655370 GEJ655368:GEJ655370 GOF655368:GOF655370 GYB655368:GYB655370 HHX655368:HHX655370 HRT655368:HRT655370 IBP655368:IBP655370 ILL655368:ILL655370 IVH655368:IVH655370 JFD655368:JFD655370 JOZ655368:JOZ655370 JYV655368:JYV655370 KIR655368:KIR655370 KSN655368:KSN655370 LCJ655368:LCJ655370 LMF655368:LMF655370 LWB655368:LWB655370 MFX655368:MFX655370 MPT655368:MPT655370 MZP655368:MZP655370 NJL655368:NJL655370 NTH655368:NTH655370 ODD655368:ODD655370 OMZ655368:OMZ655370 OWV655368:OWV655370 PGR655368:PGR655370 PQN655368:PQN655370 QAJ655368:QAJ655370 QKF655368:QKF655370 QUB655368:QUB655370 RDX655368:RDX655370 RNT655368:RNT655370 RXP655368:RXP655370 SHL655368:SHL655370 SRH655368:SRH655370 TBD655368:TBD655370 TKZ655368:TKZ655370 TUV655368:TUV655370 UER655368:UER655370 UON655368:UON655370 UYJ655368:UYJ655370 VIF655368:VIF655370 VSB655368:VSB655370 WBX655368:WBX655370 WLT655368:WLT655370 WVP655368:WVP655370 H720904:H720906 JD720904:JD720906 SZ720904:SZ720906 ACV720904:ACV720906 AMR720904:AMR720906 AWN720904:AWN720906 BGJ720904:BGJ720906 BQF720904:BQF720906 CAB720904:CAB720906 CJX720904:CJX720906 CTT720904:CTT720906 DDP720904:DDP720906 DNL720904:DNL720906 DXH720904:DXH720906 EHD720904:EHD720906 EQZ720904:EQZ720906 FAV720904:FAV720906 FKR720904:FKR720906 FUN720904:FUN720906 GEJ720904:GEJ720906 GOF720904:GOF720906 GYB720904:GYB720906 HHX720904:HHX720906 HRT720904:HRT720906 IBP720904:IBP720906 ILL720904:ILL720906 IVH720904:IVH720906 JFD720904:JFD720906 JOZ720904:JOZ720906 JYV720904:JYV720906 KIR720904:KIR720906 KSN720904:KSN720906 LCJ720904:LCJ720906 LMF720904:LMF720906 LWB720904:LWB720906 MFX720904:MFX720906 MPT720904:MPT720906 MZP720904:MZP720906 NJL720904:NJL720906 NTH720904:NTH720906 ODD720904:ODD720906 OMZ720904:OMZ720906 OWV720904:OWV720906 PGR720904:PGR720906 PQN720904:PQN720906 QAJ720904:QAJ720906 QKF720904:QKF720906 QUB720904:QUB720906 RDX720904:RDX720906 RNT720904:RNT720906 RXP720904:RXP720906 SHL720904:SHL720906 SRH720904:SRH720906 TBD720904:TBD720906 TKZ720904:TKZ720906 TUV720904:TUV720906 UER720904:UER720906 UON720904:UON720906 UYJ720904:UYJ720906 VIF720904:VIF720906 VSB720904:VSB720906 WBX720904:WBX720906 WLT720904:WLT720906 WVP720904:WVP720906 H786440:H786442 JD786440:JD786442 SZ786440:SZ786442 ACV786440:ACV786442 AMR786440:AMR786442 AWN786440:AWN786442 BGJ786440:BGJ786442 BQF786440:BQF786442 CAB786440:CAB786442 CJX786440:CJX786442 CTT786440:CTT786442 DDP786440:DDP786442 DNL786440:DNL786442 DXH786440:DXH786442 EHD786440:EHD786442 EQZ786440:EQZ786442 FAV786440:FAV786442 FKR786440:FKR786442 FUN786440:FUN786442 GEJ786440:GEJ786442 GOF786440:GOF786442 GYB786440:GYB786442 HHX786440:HHX786442 HRT786440:HRT786442 IBP786440:IBP786442 ILL786440:ILL786442 IVH786440:IVH786442 JFD786440:JFD786442 JOZ786440:JOZ786442 JYV786440:JYV786442 KIR786440:KIR786442 KSN786440:KSN786442 LCJ786440:LCJ786442 LMF786440:LMF786442 LWB786440:LWB786442 MFX786440:MFX786442 MPT786440:MPT786442 MZP786440:MZP786442 NJL786440:NJL786442 NTH786440:NTH786442 ODD786440:ODD786442 OMZ786440:OMZ786442 OWV786440:OWV786442 PGR786440:PGR786442 PQN786440:PQN786442 QAJ786440:QAJ786442 QKF786440:QKF786442 QUB786440:QUB786442 RDX786440:RDX786442 RNT786440:RNT786442 RXP786440:RXP786442 SHL786440:SHL786442 SRH786440:SRH786442 TBD786440:TBD786442 TKZ786440:TKZ786442 TUV786440:TUV786442 UER786440:UER786442 UON786440:UON786442 UYJ786440:UYJ786442 VIF786440:VIF786442 VSB786440:VSB786442 WBX786440:WBX786442 WLT786440:WLT786442 WVP786440:WVP786442 H851976:H851978 JD851976:JD851978 SZ851976:SZ851978 ACV851976:ACV851978 AMR851976:AMR851978 AWN851976:AWN851978 BGJ851976:BGJ851978 BQF851976:BQF851978 CAB851976:CAB851978 CJX851976:CJX851978 CTT851976:CTT851978 DDP851976:DDP851978 DNL851976:DNL851978 DXH851976:DXH851978 EHD851976:EHD851978 EQZ851976:EQZ851978 FAV851976:FAV851978 FKR851976:FKR851978 FUN851976:FUN851978 GEJ851976:GEJ851978 GOF851976:GOF851978 GYB851976:GYB851978 HHX851976:HHX851978 HRT851976:HRT851978 IBP851976:IBP851978 ILL851976:ILL851978 IVH851976:IVH851978 JFD851976:JFD851978 JOZ851976:JOZ851978 JYV851976:JYV851978 KIR851976:KIR851978 KSN851976:KSN851978 LCJ851976:LCJ851978 LMF851976:LMF851978 LWB851976:LWB851978 MFX851976:MFX851978 MPT851976:MPT851978 MZP851976:MZP851978 NJL851976:NJL851978 NTH851976:NTH851978 ODD851976:ODD851978 OMZ851976:OMZ851978 OWV851976:OWV851978 PGR851976:PGR851978 PQN851976:PQN851978 QAJ851976:QAJ851978 QKF851976:QKF851978 QUB851976:QUB851978 RDX851976:RDX851978 RNT851976:RNT851978 RXP851976:RXP851978 SHL851976:SHL851978 SRH851976:SRH851978 TBD851976:TBD851978 TKZ851976:TKZ851978 TUV851976:TUV851978 UER851976:UER851978 UON851976:UON851978 UYJ851976:UYJ851978 VIF851976:VIF851978 VSB851976:VSB851978 WBX851976:WBX851978 WLT851976:WLT851978 WVP851976:WVP851978 H917512:H917514 JD917512:JD917514 SZ917512:SZ917514 ACV917512:ACV917514 AMR917512:AMR917514 AWN917512:AWN917514 BGJ917512:BGJ917514 BQF917512:BQF917514 CAB917512:CAB917514 CJX917512:CJX917514 CTT917512:CTT917514 DDP917512:DDP917514 DNL917512:DNL917514 DXH917512:DXH917514 EHD917512:EHD917514 EQZ917512:EQZ917514 FAV917512:FAV917514 FKR917512:FKR917514 FUN917512:FUN917514 GEJ917512:GEJ917514 GOF917512:GOF917514 GYB917512:GYB917514 HHX917512:HHX917514 HRT917512:HRT917514 IBP917512:IBP917514 ILL917512:ILL917514 IVH917512:IVH917514 JFD917512:JFD917514 JOZ917512:JOZ917514 JYV917512:JYV917514 KIR917512:KIR917514 KSN917512:KSN917514 LCJ917512:LCJ917514 LMF917512:LMF917514 LWB917512:LWB917514 MFX917512:MFX917514 MPT917512:MPT917514 MZP917512:MZP917514 NJL917512:NJL917514 NTH917512:NTH917514 ODD917512:ODD917514 OMZ917512:OMZ917514 OWV917512:OWV917514 PGR917512:PGR917514 PQN917512:PQN917514 QAJ917512:QAJ917514 QKF917512:QKF917514 QUB917512:QUB917514 RDX917512:RDX917514 RNT917512:RNT917514 RXP917512:RXP917514 SHL917512:SHL917514 SRH917512:SRH917514 TBD917512:TBD917514 TKZ917512:TKZ917514 TUV917512:TUV917514 UER917512:UER917514 UON917512:UON917514 UYJ917512:UYJ917514 VIF917512:VIF917514 VSB917512:VSB917514 WBX917512:WBX917514 WLT917512:WLT917514 WVP917512:WVP917514 H983048:H983050 JD983048:JD983050 SZ983048:SZ983050 ACV983048:ACV983050 AMR983048:AMR983050 AWN983048:AWN983050 BGJ983048:BGJ983050 BQF983048:BQF983050 CAB983048:CAB983050 CJX983048:CJX983050 CTT983048:CTT983050 DDP983048:DDP983050 DNL983048:DNL983050 DXH983048:DXH983050 EHD983048:EHD983050 EQZ983048:EQZ983050 FAV983048:FAV983050 FKR983048:FKR983050 FUN983048:FUN983050 GEJ983048:GEJ983050 GOF983048:GOF983050 GYB983048:GYB983050 HHX983048:HHX983050 HRT983048:HRT983050 IBP983048:IBP983050 ILL983048:ILL983050 IVH983048:IVH983050 JFD983048:JFD983050 JOZ983048:JOZ983050 JYV983048:JYV983050 KIR983048:KIR983050 KSN983048:KSN983050 LCJ983048:LCJ983050 LMF983048:LMF983050 LWB983048:LWB983050 MFX983048:MFX983050 MPT983048:MPT983050 MZP983048:MZP983050 NJL983048:NJL983050 NTH983048:NTH983050 ODD983048:ODD983050 OMZ983048:OMZ983050 OWV983048:OWV983050 PGR983048:PGR983050 PQN983048:PQN983050 QAJ983048:QAJ983050 QKF983048:QKF983050 QUB983048:QUB983050 RDX983048:RDX983050 RNT983048:RNT983050 RXP983048:RXP983050 SHL983048:SHL983050 SRH983048:SRH983050 TBD983048:TBD983050 TKZ983048:TKZ983050 TUV983048:TUV983050 UER983048:UER983050 UON983048:UON983050 UYJ983048:UYJ983050 VIF983048:VIF983050 VSB983048:VSB983050 WBX983048:WBX983050 WLT983048:WLT983050 WVP983048:WVP983050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R8:R10 JN8:JN10 TJ8:TJ10 ADF8:ADF10 ANB8:ANB10 AWX8:AWX10 BGT8:BGT10 BQP8:BQP10 CAL8:CAL10 CKH8:CKH10 CUD8:CUD10 DDZ8:DDZ10 DNV8:DNV10 DXR8:DXR10 EHN8:EHN10 ERJ8:ERJ10 FBF8:FBF10 FLB8:FLB10 FUX8:FUX10 GET8:GET10 GOP8:GOP10 GYL8:GYL10 HIH8:HIH10 HSD8:HSD10 IBZ8:IBZ10 ILV8:ILV10 IVR8:IVR10 JFN8:JFN10 JPJ8:JPJ10 JZF8:JZF10 KJB8:KJB10 KSX8:KSX10 LCT8:LCT10 LMP8:LMP10 LWL8:LWL10 MGH8:MGH10 MQD8:MQD10 MZZ8:MZZ10 NJV8:NJV10 NTR8:NTR10 ODN8:ODN10 ONJ8:ONJ10 OXF8:OXF10 PHB8:PHB10 PQX8:PQX10 QAT8:QAT10 QKP8:QKP10 QUL8:QUL10 REH8:REH10 ROD8:ROD10 RXZ8:RXZ10 SHV8:SHV10 SRR8:SRR10 TBN8:TBN10 TLJ8:TLJ10 TVF8:TVF10 UFB8:UFB10 UOX8:UOX10 UYT8:UYT10 VIP8:VIP10 VSL8:VSL10 WCH8:WCH10 WMD8:WMD10 WVZ8:WVZ10 R65544:R65546 JN65544:JN65546 TJ65544:TJ65546 ADF65544:ADF65546 ANB65544:ANB65546 AWX65544:AWX65546 BGT65544:BGT65546 BQP65544:BQP65546 CAL65544:CAL65546 CKH65544:CKH65546 CUD65544:CUD65546 DDZ65544:DDZ65546 DNV65544:DNV65546 DXR65544:DXR65546 EHN65544:EHN65546 ERJ65544:ERJ65546 FBF65544:FBF65546 FLB65544:FLB65546 FUX65544:FUX65546 GET65544:GET65546 GOP65544:GOP65546 GYL65544:GYL65546 HIH65544:HIH65546 HSD65544:HSD65546 IBZ65544:IBZ65546 ILV65544:ILV65546 IVR65544:IVR65546 JFN65544:JFN65546 JPJ65544:JPJ65546 JZF65544:JZF65546 KJB65544:KJB65546 KSX65544:KSX65546 LCT65544:LCT65546 LMP65544:LMP65546 LWL65544:LWL65546 MGH65544:MGH65546 MQD65544:MQD65546 MZZ65544:MZZ65546 NJV65544:NJV65546 NTR65544:NTR65546 ODN65544:ODN65546 ONJ65544:ONJ65546 OXF65544:OXF65546 PHB65544:PHB65546 PQX65544:PQX65546 QAT65544:QAT65546 QKP65544:QKP65546 QUL65544:QUL65546 REH65544:REH65546 ROD65544:ROD65546 RXZ65544:RXZ65546 SHV65544:SHV65546 SRR65544:SRR65546 TBN65544:TBN65546 TLJ65544:TLJ65546 TVF65544:TVF65546 UFB65544:UFB65546 UOX65544:UOX65546 UYT65544:UYT65546 VIP65544:VIP65546 VSL65544:VSL65546 WCH65544:WCH65546 WMD65544:WMD65546 WVZ65544:WVZ65546 R131080:R131082 JN131080:JN131082 TJ131080:TJ131082 ADF131080:ADF131082 ANB131080:ANB131082 AWX131080:AWX131082 BGT131080:BGT131082 BQP131080:BQP131082 CAL131080:CAL131082 CKH131080:CKH131082 CUD131080:CUD131082 DDZ131080:DDZ131082 DNV131080:DNV131082 DXR131080:DXR131082 EHN131080:EHN131082 ERJ131080:ERJ131082 FBF131080:FBF131082 FLB131080:FLB131082 FUX131080:FUX131082 GET131080:GET131082 GOP131080:GOP131082 GYL131080:GYL131082 HIH131080:HIH131082 HSD131080:HSD131082 IBZ131080:IBZ131082 ILV131080:ILV131082 IVR131080:IVR131082 JFN131080:JFN131082 JPJ131080:JPJ131082 JZF131080:JZF131082 KJB131080:KJB131082 KSX131080:KSX131082 LCT131080:LCT131082 LMP131080:LMP131082 LWL131080:LWL131082 MGH131080:MGH131082 MQD131080:MQD131082 MZZ131080:MZZ131082 NJV131080:NJV131082 NTR131080:NTR131082 ODN131080:ODN131082 ONJ131080:ONJ131082 OXF131080:OXF131082 PHB131080:PHB131082 PQX131080:PQX131082 QAT131080:QAT131082 QKP131080:QKP131082 QUL131080:QUL131082 REH131080:REH131082 ROD131080:ROD131082 RXZ131080:RXZ131082 SHV131080:SHV131082 SRR131080:SRR131082 TBN131080:TBN131082 TLJ131080:TLJ131082 TVF131080:TVF131082 UFB131080:UFB131082 UOX131080:UOX131082 UYT131080:UYT131082 VIP131080:VIP131082 VSL131080:VSL131082 WCH131080:WCH131082 WMD131080:WMD131082 WVZ131080:WVZ131082 R196616:R196618 JN196616:JN196618 TJ196616:TJ196618 ADF196616:ADF196618 ANB196616:ANB196618 AWX196616:AWX196618 BGT196616:BGT196618 BQP196616:BQP196618 CAL196616:CAL196618 CKH196616:CKH196618 CUD196616:CUD196618 DDZ196616:DDZ196618 DNV196616:DNV196618 DXR196616:DXR196618 EHN196616:EHN196618 ERJ196616:ERJ196618 FBF196616:FBF196618 FLB196616:FLB196618 FUX196616:FUX196618 GET196616:GET196618 GOP196616:GOP196618 GYL196616:GYL196618 HIH196616:HIH196618 HSD196616:HSD196618 IBZ196616:IBZ196618 ILV196616:ILV196618 IVR196616:IVR196618 JFN196616:JFN196618 JPJ196616:JPJ196618 JZF196616:JZF196618 KJB196616:KJB196618 KSX196616:KSX196618 LCT196616:LCT196618 LMP196616:LMP196618 LWL196616:LWL196618 MGH196616:MGH196618 MQD196616:MQD196618 MZZ196616:MZZ196618 NJV196616:NJV196618 NTR196616:NTR196618 ODN196616:ODN196618 ONJ196616:ONJ196618 OXF196616:OXF196618 PHB196616:PHB196618 PQX196616:PQX196618 QAT196616:QAT196618 QKP196616:QKP196618 QUL196616:QUL196618 REH196616:REH196618 ROD196616:ROD196618 RXZ196616:RXZ196618 SHV196616:SHV196618 SRR196616:SRR196618 TBN196616:TBN196618 TLJ196616:TLJ196618 TVF196616:TVF196618 UFB196616:UFB196618 UOX196616:UOX196618 UYT196616:UYT196618 VIP196616:VIP196618 VSL196616:VSL196618 WCH196616:WCH196618 WMD196616:WMD196618 WVZ196616:WVZ196618 R262152:R262154 JN262152:JN262154 TJ262152:TJ262154 ADF262152:ADF262154 ANB262152:ANB262154 AWX262152:AWX262154 BGT262152:BGT262154 BQP262152:BQP262154 CAL262152:CAL262154 CKH262152:CKH262154 CUD262152:CUD262154 DDZ262152:DDZ262154 DNV262152:DNV262154 DXR262152:DXR262154 EHN262152:EHN262154 ERJ262152:ERJ262154 FBF262152:FBF262154 FLB262152:FLB262154 FUX262152:FUX262154 GET262152:GET262154 GOP262152:GOP262154 GYL262152:GYL262154 HIH262152:HIH262154 HSD262152:HSD262154 IBZ262152:IBZ262154 ILV262152:ILV262154 IVR262152:IVR262154 JFN262152:JFN262154 JPJ262152:JPJ262154 JZF262152:JZF262154 KJB262152:KJB262154 KSX262152:KSX262154 LCT262152:LCT262154 LMP262152:LMP262154 LWL262152:LWL262154 MGH262152:MGH262154 MQD262152:MQD262154 MZZ262152:MZZ262154 NJV262152:NJV262154 NTR262152:NTR262154 ODN262152:ODN262154 ONJ262152:ONJ262154 OXF262152:OXF262154 PHB262152:PHB262154 PQX262152:PQX262154 QAT262152:QAT262154 QKP262152:QKP262154 QUL262152:QUL262154 REH262152:REH262154 ROD262152:ROD262154 RXZ262152:RXZ262154 SHV262152:SHV262154 SRR262152:SRR262154 TBN262152:TBN262154 TLJ262152:TLJ262154 TVF262152:TVF262154 UFB262152:UFB262154 UOX262152:UOX262154 UYT262152:UYT262154 VIP262152:VIP262154 VSL262152:VSL262154 WCH262152:WCH262154 WMD262152:WMD262154 WVZ262152:WVZ262154 R327688:R327690 JN327688:JN327690 TJ327688:TJ327690 ADF327688:ADF327690 ANB327688:ANB327690 AWX327688:AWX327690 BGT327688:BGT327690 BQP327688:BQP327690 CAL327688:CAL327690 CKH327688:CKH327690 CUD327688:CUD327690 DDZ327688:DDZ327690 DNV327688:DNV327690 DXR327688:DXR327690 EHN327688:EHN327690 ERJ327688:ERJ327690 FBF327688:FBF327690 FLB327688:FLB327690 FUX327688:FUX327690 GET327688:GET327690 GOP327688:GOP327690 GYL327688:GYL327690 HIH327688:HIH327690 HSD327688:HSD327690 IBZ327688:IBZ327690 ILV327688:ILV327690 IVR327688:IVR327690 JFN327688:JFN327690 JPJ327688:JPJ327690 JZF327688:JZF327690 KJB327688:KJB327690 KSX327688:KSX327690 LCT327688:LCT327690 LMP327688:LMP327690 LWL327688:LWL327690 MGH327688:MGH327690 MQD327688:MQD327690 MZZ327688:MZZ327690 NJV327688:NJV327690 NTR327688:NTR327690 ODN327688:ODN327690 ONJ327688:ONJ327690 OXF327688:OXF327690 PHB327688:PHB327690 PQX327688:PQX327690 QAT327688:QAT327690 QKP327688:QKP327690 QUL327688:QUL327690 REH327688:REH327690 ROD327688:ROD327690 RXZ327688:RXZ327690 SHV327688:SHV327690 SRR327688:SRR327690 TBN327688:TBN327690 TLJ327688:TLJ327690 TVF327688:TVF327690 UFB327688:UFB327690 UOX327688:UOX327690 UYT327688:UYT327690 VIP327688:VIP327690 VSL327688:VSL327690 WCH327688:WCH327690 WMD327688:WMD327690 WVZ327688:WVZ327690 R393224:R393226 JN393224:JN393226 TJ393224:TJ393226 ADF393224:ADF393226 ANB393224:ANB393226 AWX393224:AWX393226 BGT393224:BGT393226 BQP393224:BQP393226 CAL393224:CAL393226 CKH393224:CKH393226 CUD393224:CUD393226 DDZ393224:DDZ393226 DNV393224:DNV393226 DXR393224:DXR393226 EHN393224:EHN393226 ERJ393224:ERJ393226 FBF393224:FBF393226 FLB393224:FLB393226 FUX393224:FUX393226 GET393224:GET393226 GOP393224:GOP393226 GYL393224:GYL393226 HIH393224:HIH393226 HSD393224:HSD393226 IBZ393224:IBZ393226 ILV393224:ILV393226 IVR393224:IVR393226 JFN393224:JFN393226 JPJ393224:JPJ393226 JZF393224:JZF393226 KJB393224:KJB393226 KSX393224:KSX393226 LCT393224:LCT393226 LMP393224:LMP393226 LWL393224:LWL393226 MGH393224:MGH393226 MQD393224:MQD393226 MZZ393224:MZZ393226 NJV393224:NJV393226 NTR393224:NTR393226 ODN393224:ODN393226 ONJ393224:ONJ393226 OXF393224:OXF393226 PHB393224:PHB393226 PQX393224:PQX393226 QAT393224:QAT393226 QKP393224:QKP393226 QUL393224:QUL393226 REH393224:REH393226 ROD393224:ROD393226 RXZ393224:RXZ393226 SHV393224:SHV393226 SRR393224:SRR393226 TBN393224:TBN393226 TLJ393224:TLJ393226 TVF393224:TVF393226 UFB393224:UFB393226 UOX393224:UOX393226 UYT393224:UYT393226 VIP393224:VIP393226 VSL393224:VSL393226 WCH393224:WCH393226 WMD393224:WMD393226 WVZ393224:WVZ393226 R458760:R458762 JN458760:JN458762 TJ458760:TJ458762 ADF458760:ADF458762 ANB458760:ANB458762 AWX458760:AWX458762 BGT458760:BGT458762 BQP458760:BQP458762 CAL458760:CAL458762 CKH458760:CKH458762 CUD458760:CUD458762 DDZ458760:DDZ458762 DNV458760:DNV458762 DXR458760:DXR458762 EHN458760:EHN458762 ERJ458760:ERJ458762 FBF458760:FBF458762 FLB458760:FLB458762 FUX458760:FUX458762 GET458760:GET458762 GOP458760:GOP458762 GYL458760:GYL458762 HIH458760:HIH458762 HSD458760:HSD458762 IBZ458760:IBZ458762 ILV458760:ILV458762 IVR458760:IVR458762 JFN458760:JFN458762 JPJ458760:JPJ458762 JZF458760:JZF458762 KJB458760:KJB458762 KSX458760:KSX458762 LCT458760:LCT458762 LMP458760:LMP458762 LWL458760:LWL458762 MGH458760:MGH458762 MQD458760:MQD458762 MZZ458760:MZZ458762 NJV458760:NJV458762 NTR458760:NTR458762 ODN458760:ODN458762 ONJ458760:ONJ458762 OXF458760:OXF458762 PHB458760:PHB458762 PQX458760:PQX458762 QAT458760:QAT458762 QKP458760:QKP458762 QUL458760:QUL458762 REH458760:REH458762 ROD458760:ROD458762 RXZ458760:RXZ458762 SHV458760:SHV458762 SRR458760:SRR458762 TBN458760:TBN458762 TLJ458760:TLJ458762 TVF458760:TVF458762 UFB458760:UFB458762 UOX458760:UOX458762 UYT458760:UYT458762 VIP458760:VIP458762 VSL458760:VSL458762 WCH458760:WCH458762 WMD458760:WMD458762 WVZ458760:WVZ458762 R524296:R524298 JN524296:JN524298 TJ524296:TJ524298 ADF524296:ADF524298 ANB524296:ANB524298 AWX524296:AWX524298 BGT524296:BGT524298 BQP524296:BQP524298 CAL524296:CAL524298 CKH524296:CKH524298 CUD524296:CUD524298 DDZ524296:DDZ524298 DNV524296:DNV524298 DXR524296:DXR524298 EHN524296:EHN524298 ERJ524296:ERJ524298 FBF524296:FBF524298 FLB524296:FLB524298 FUX524296:FUX524298 GET524296:GET524298 GOP524296:GOP524298 GYL524296:GYL524298 HIH524296:HIH524298 HSD524296:HSD524298 IBZ524296:IBZ524298 ILV524296:ILV524298 IVR524296:IVR524298 JFN524296:JFN524298 JPJ524296:JPJ524298 JZF524296:JZF524298 KJB524296:KJB524298 KSX524296:KSX524298 LCT524296:LCT524298 LMP524296:LMP524298 LWL524296:LWL524298 MGH524296:MGH524298 MQD524296:MQD524298 MZZ524296:MZZ524298 NJV524296:NJV524298 NTR524296:NTR524298 ODN524296:ODN524298 ONJ524296:ONJ524298 OXF524296:OXF524298 PHB524296:PHB524298 PQX524296:PQX524298 QAT524296:QAT524298 QKP524296:QKP524298 QUL524296:QUL524298 REH524296:REH524298 ROD524296:ROD524298 RXZ524296:RXZ524298 SHV524296:SHV524298 SRR524296:SRR524298 TBN524296:TBN524298 TLJ524296:TLJ524298 TVF524296:TVF524298 UFB524296:UFB524298 UOX524296:UOX524298 UYT524296:UYT524298 VIP524296:VIP524298 VSL524296:VSL524298 WCH524296:WCH524298 WMD524296:WMD524298 WVZ524296:WVZ524298 R589832:R589834 JN589832:JN589834 TJ589832:TJ589834 ADF589832:ADF589834 ANB589832:ANB589834 AWX589832:AWX589834 BGT589832:BGT589834 BQP589832:BQP589834 CAL589832:CAL589834 CKH589832:CKH589834 CUD589832:CUD589834 DDZ589832:DDZ589834 DNV589832:DNV589834 DXR589832:DXR589834 EHN589832:EHN589834 ERJ589832:ERJ589834 FBF589832:FBF589834 FLB589832:FLB589834 FUX589832:FUX589834 GET589832:GET589834 GOP589832:GOP589834 GYL589832:GYL589834 HIH589832:HIH589834 HSD589832:HSD589834 IBZ589832:IBZ589834 ILV589832:ILV589834 IVR589832:IVR589834 JFN589832:JFN589834 JPJ589832:JPJ589834 JZF589832:JZF589834 KJB589832:KJB589834 KSX589832:KSX589834 LCT589832:LCT589834 LMP589832:LMP589834 LWL589832:LWL589834 MGH589832:MGH589834 MQD589832:MQD589834 MZZ589832:MZZ589834 NJV589832:NJV589834 NTR589832:NTR589834 ODN589832:ODN589834 ONJ589832:ONJ589834 OXF589832:OXF589834 PHB589832:PHB589834 PQX589832:PQX589834 QAT589832:QAT589834 QKP589832:QKP589834 QUL589832:QUL589834 REH589832:REH589834 ROD589832:ROD589834 RXZ589832:RXZ589834 SHV589832:SHV589834 SRR589832:SRR589834 TBN589832:TBN589834 TLJ589832:TLJ589834 TVF589832:TVF589834 UFB589832:UFB589834 UOX589832:UOX589834 UYT589832:UYT589834 VIP589832:VIP589834 VSL589832:VSL589834 WCH589832:WCH589834 WMD589832:WMD589834 WVZ589832:WVZ589834 R655368:R655370 JN655368:JN655370 TJ655368:TJ655370 ADF655368:ADF655370 ANB655368:ANB655370 AWX655368:AWX655370 BGT655368:BGT655370 BQP655368:BQP655370 CAL655368:CAL655370 CKH655368:CKH655370 CUD655368:CUD655370 DDZ655368:DDZ655370 DNV655368:DNV655370 DXR655368:DXR655370 EHN655368:EHN655370 ERJ655368:ERJ655370 FBF655368:FBF655370 FLB655368:FLB655370 FUX655368:FUX655370 GET655368:GET655370 GOP655368:GOP655370 GYL655368:GYL655370 HIH655368:HIH655370 HSD655368:HSD655370 IBZ655368:IBZ655370 ILV655368:ILV655370 IVR655368:IVR655370 JFN655368:JFN655370 JPJ655368:JPJ655370 JZF655368:JZF655370 KJB655368:KJB655370 KSX655368:KSX655370 LCT655368:LCT655370 LMP655368:LMP655370 LWL655368:LWL655370 MGH655368:MGH655370 MQD655368:MQD655370 MZZ655368:MZZ655370 NJV655368:NJV655370 NTR655368:NTR655370 ODN655368:ODN655370 ONJ655368:ONJ655370 OXF655368:OXF655370 PHB655368:PHB655370 PQX655368:PQX655370 QAT655368:QAT655370 QKP655368:QKP655370 QUL655368:QUL655370 REH655368:REH655370 ROD655368:ROD655370 RXZ655368:RXZ655370 SHV655368:SHV655370 SRR655368:SRR655370 TBN655368:TBN655370 TLJ655368:TLJ655370 TVF655368:TVF655370 UFB655368:UFB655370 UOX655368:UOX655370 UYT655368:UYT655370 VIP655368:VIP655370 VSL655368:VSL655370 WCH655368:WCH655370 WMD655368:WMD655370 WVZ655368:WVZ655370 R720904:R720906 JN720904:JN720906 TJ720904:TJ720906 ADF720904:ADF720906 ANB720904:ANB720906 AWX720904:AWX720906 BGT720904:BGT720906 BQP720904:BQP720906 CAL720904:CAL720906 CKH720904:CKH720906 CUD720904:CUD720906 DDZ720904:DDZ720906 DNV720904:DNV720906 DXR720904:DXR720906 EHN720904:EHN720906 ERJ720904:ERJ720906 FBF720904:FBF720906 FLB720904:FLB720906 FUX720904:FUX720906 GET720904:GET720906 GOP720904:GOP720906 GYL720904:GYL720906 HIH720904:HIH720906 HSD720904:HSD720906 IBZ720904:IBZ720906 ILV720904:ILV720906 IVR720904:IVR720906 JFN720904:JFN720906 JPJ720904:JPJ720906 JZF720904:JZF720906 KJB720904:KJB720906 KSX720904:KSX720906 LCT720904:LCT720906 LMP720904:LMP720906 LWL720904:LWL720906 MGH720904:MGH720906 MQD720904:MQD720906 MZZ720904:MZZ720906 NJV720904:NJV720906 NTR720904:NTR720906 ODN720904:ODN720906 ONJ720904:ONJ720906 OXF720904:OXF720906 PHB720904:PHB720906 PQX720904:PQX720906 QAT720904:QAT720906 QKP720904:QKP720906 QUL720904:QUL720906 REH720904:REH720906 ROD720904:ROD720906 RXZ720904:RXZ720906 SHV720904:SHV720906 SRR720904:SRR720906 TBN720904:TBN720906 TLJ720904:TLJ720906 TVF720904:TVF720906 UFB720904:UFB720906 UOX720904:UOX720906 UYT720904:UYT720906 VIP720904:VIP720906 VSL720904:VSL720906 WCH720904:WCH720906 WMD720904:WMD720906 WVZ720904:WVZ720906 R786440:R786442 JN786440:JN786442 TJ786440:TJ786442 ADF786440:ADF786442 ANB786440:ANB786442 AWX786440:AWX786442 BGT786440:BGT786442 BQP786440:BQP786442 CAL786440:CAL786442 CKH786440:CKH786442 CUD786440:CUD786442 DDZ786440:DDZ786442 DNV786440:DNV786442 DXR786440:DXR786442 EHN786440:EHN786442 ERJ786440:ERJ786442 FBF786440:FBF786442 FLB786440:FLB786442 FUX786440:FUX786442 GET786440:GET786442 GOP786440:GOP786442 GYL786440:GYL786442 HIH786440:HIH786442 HSD786440:HSD786442 IBZ786440:IBZ786442 ILV786440:ILV786442 IVR786440:IVR786442 JFN786440:JFN786442 JPJ786440:JPJ786442 JZF786440:JZF786442 KJB786440:KJB786442 KSX786440:KSX786442 LCT786440:LCT786442 LMP786440:LMP786442 LWL786440:LWL786442 MGH786440:MGH786442 MQD786440:MQD786442 MZZ786440:MZZ786442 NJV786440:NJV786442 NTR786440:NTR786442 ODN786440:ODN786442 ONJ786440:ONJ786442 OXF786440:OXF786442 PHB786440:PHB786442 PQX786440:PQX786442 QAT786440:QAT786442 QKP786440:QKP786442 QUL786440:QUL786442 REH786440:REH786442 ROD786440:ROD786442 RXZ786440:RXZ786442 SHV786440:SHV786442 SRR786440:SRR786442 TBN786440:TBN786442 TLJ786440:TLJ786442 TVF786440:TVF786442 UFB786440:UFB786442 UOX786440:UOX786442 UYT786440:UYT786442 VIP786440:VIP786442 VSL786440:VSL786442 WCH786440:WCH786442 WMD786440:WMD786442 WVZ786440:WVZ786442 R851976:R851978 JN851976:JN851978 TJ851976:TJ851978 ADF851976:ADF851978 ANB851976:ANB851978 AWX851976:AWX851978 BGT851976:BGT851978 BQP851976:BQP851978 CAL851976:CAL851978 CKH851976:CKH851978 CUD851976:CUD851978 DDZ851976:DDZ851978 DNV851976:DNV851978 DXR851976:DXR851978 EHN851976:EHN851978 ERJ851976:ERJ851978 FBF851976:FBF851978 FLB851976:FLB851978 FUX851976:FUX851978 GET851976:GET851978 GOP851976:GOP851978 GYL851976:GYL851978 HIH851976:HIH851978 HSD851976:HSD851978 IBZ851976:IBZ851978 ILV851976:ILV851978 IVR851976:IVR851978 JFN851976:JFN851978 JPJ851976:JPJ851978 JZF851976:JZF851978 KJB851976:KJB851978 KSX851976:KSX851978 LCT851976:LCT851978 LMP851976:LMP851978 LWL851976:LWL851978 MGH851976:MGH851978 MQD851976:MQD851978 MZZ851976:MZZ851978 NJV851976:NJV851978 NTR851976:NTR851978 ODN851976:ODN851978 ONJ851976:ONJ851978 OXF851976:OXF851978 PHB851976:PHB851978 PQX851976:PQX851978 QAT851976:QAT851978 QKP851976:QKP851978 QUL851976:QUL851978 REH851976:REH851978 ROD851976:ROD851978 RXZ851976:RXZ851978 SHV851976:SHV851978 SRR851976:SRR851978 TBN851976:TBN851978 TLJ851976:TLJ851978 TVF851976:TVF851978 UFB851976:UFB851978 UOX851976:UOX851978 UYT851976:UYT851978 VIP851976:VIP851978 VSL851976:VSL851978 WCH851976:WCH851978 WMD851976:WMD851978 WVZ851976:WVZ851978 R917512:R917514 JN917512:JN917514 TJ917512:TJ917514 ADF917512:ADF917514 ANB917512:ANB917514 AWX917512:AWX917514 BGT917512:BGT917514 BQP917512:BQP917514 CAL917512:CAL917514 CKH917512:CKH917514 CUD917512:CUD917514 DDZ917512:DDZ917514 DNV917512:DNV917514 DXR917512:DXR917514 EHN917512:EHN917514 ERJ917512:ERJ917514 FBF917512:FBF917514 FLB917512:FLB917514 FUX917512:FUX917514 GET917512:GET917514 GOP917512:GOP917514 GYL917512:GYL917514 HIH917512:HIH917514 HSD917512:HSD917514 IBZ917512:IBZ917514 ILV917512:ILV917514 IVR917512:IVR917514 JFN917512:JFN917514 JPJ917512:JPJ917514 JZF917512:JZF917514 KJB917512:KJB917514 KSX917512:KSX917514 LCT917512:LCT917514 LMP917512:LMP917514 LWL917512:LWL917514 MGH917512:MGH917514 MQD917512:MQD917514 MZZ917512:MZZ917514 NJV917512:NJV917514 NTR917512:NTR917514 ODN917512:ODN917514 ONJ917512:ONJ917514 OXF917512:OXF917514 PHB917512:PHB917514 PQX917512:PQX917514 QAT917512:QAT917514 QKP917512:QKP917514 QUL917512:QUL917514 REH917512:REH917514 ROD917512:ROD917514 RXZ917512:RXZ917514 SHV917512:SHV917514 SRR917512:SRR917514 TBN917512:TBN917514 TLJ917512:TLJ917514 TVF917512:TVF917514 UFB917512:UFB917514 UOX917512:UOX917514 UYT917512:UYT917514 VIP917512:VIP917514 VSL917512:VSL917514 WCH917512:WCH917514 WMD917512:WMD917514 WVZ917512:WVZ917514 R983048:R983050 JN983048:JN983050 TJ983048:TJ983050 ADF983048:ADF983050 ANB983048:ANB983050 AWX983048:AWX983050 BGT983048:BGT983050 BQP983048:BQP983050 CAL983048:CAL983050 CKH983048:CKH983050 CUD983048:CUD983050 DDZ983048:DDZ983050 DNV983048:DNV983050 DXR983048:DXR983050 EHN983048:EHN983050 ERJ983048:ERJ983050 FBF983048:FBF983050 FLB983048:FLB983050 FUX983048:FUX983050 GET983048:GET983050 GOP983048:GOP983050 GYL983048:GYL983050 HIH983048:HIH983050 HSD983048:HSD983050 IBZ983048:IBZ983050 ILV983048:ILV983050 IVR983048:IVR983050 JFN983048:JFN983050 JPJ983048:JPJ983050 JZF983048:JZF983050 KJB983048:KJB983050 KSX983048:KSX983050 LCT983048:LCT983050 LMP983048:LMP983050 LWL983048:LWL983050 MGH983048:MGH983050 MQD983048:MQD983050 MZZ983048:MZZ983050 NJV983048:NJV983050 NTR983048:NTR983050 ODN983048:ODN983050 ONJ983048:ONJ983050 OXF983048:OXF983050 PHB983048:PHB983050 PQX983048:PQX983050 QAT983048:QAT983050 QKP983048:QKP983050 QUL983048:QUL983050 REH983048:REH983050 ROD983048:ROD983050 RXZ983048:RXZ983050 SHV983048:SHV983050 SRR983048:SRR983050 TBN983048:TBN983050 TLJ983048:TLJ983050 TVF983048:TVF983050 UFB983048:UFB983050 UOX983048:UOX983050 UYT983048:UYT983050 VIP983048:VIP983050 VSL983048:VSL983050 WCH983048:WCH983050 WMD983048:WMD983050 WVZ983048:WVZ983050 AE16:AE17 KA16:KA17 TW16:TW17 ADS16:ADS17 ANO16:ANO17 AXK16:AXK17 BHG16:BHG17 BRC16:BRC17 CAY16:CAY17 CKU16:CKU17 CUQ16:CUQ17 DEM16:DEM17 DOI16:DOI17 DYE16:DYE17 EIA16:EIA17 ERW16:ERW17 FBS16:FBS17 FLO16:FLO17 FVK16:FVK17 GFG16:GFG17 GPC16:GPC17 GYY16:GYY17 HIU16:HIU17 HSQ16:HSQ17 ICM16:ICM17 IMI16:IMI17 IWE16:IWE17 JGA16:JGA17 JPW16:JPW17 JZS16:JZS17 KJO16:KJO17 KTK16:KTK17 LDG16:LDG17 LNC16:LNC17 LWY16:LWY17 MGU16:MGU17 MQQ16:MQQ17 NAM16:NAM17 NKI16:NKI17 NUE16:NUE17 OEA16:OEA17 ONW16:ONW17 OXS16:OXS17 PHO16:PHO17 PRK16:PRK17 QBG16:QBG17 QLC16:QLC17 QUY16:QUY17 REU16:REU17 ROQ16:ROQ17 RYM16:RYM17 SII16:SII17 SSE16:SSE17 TCA16:TCA17 TLW16:TLW17 TVS16:TVS17 UFO16:UFO17 UPK16:UPK17 UZG16:UZG17 VJC16:VJC17 VSY16:VSY17 WCU16:WCU17 WMQ16:WMQ17 WWM16:WWM17 AE65552:AE65553 KA65552:KA65553 TW65552:TW65553 ADS65552:ADS65553 ANO65552:ANO65553 AXK65552:AXK65553 BHG65552:BHG65553 BRC65552:BRC65553 CAY65552:CAY65553 CKU65552:CKU65553 CUQ65552:CUQ65553 DEM65552:DEM65553 DOI65552:DOI65553 DYE65552:DYE65553 EIA65552:EIA65553 ERW65552:ERW65553 FBS65552:FBS65553 FLO65552:FLO65553 FVK65552:FVK65553 GFG65552:GFG65553 GPC65552:GPC65553 GYY65552:GYY65553 HIU65552:HIU65553 HSQ65552:HSQ65553 ICM65552:ICM65553 IMI65552:IMI65553 IWE65552:IWE65553 JGA65552:JGA65553 JPW65552:JPW65553 JZS65552:JZS65553 KJO65552:KJO65553 KTK65552:KTK65553 LDG65552:LDG65553 LNC65552:LNC65553 LWY65552:LWY65553 MGU65552:MGU65553 MQQ65552:MQQ65553 NAM65552:NAM65553 NKI65552:NKI65553 NUE65552:NUE65553 OEA65552:OEA65553 ONW65552:ONW65553 OXS65552:OXS65553 PHO65552:PHO65553 PRK65552:PRK65553 QBG65552:QBG65553 QLC65552:QLC65553 QUY65552:QUY65553 REU65552:REU65553 ROQ65552:ROQ65553 RYM65552:RYM65553 SII65552:SII65553 SSE65552:SSE65553 TCA65552:TCA65553 TLW65552:TLW65553 TVS65552:TVS65553 UFO65552:UFO65553 UPK65552:UPK65553 UZG65552:UZG65553 VJC65552:VJC65553 VSY65552:VSY65553 WCU65552:WCU65553 WMQ65552:WMQ65553 WWM65552:WWM65553 AE131088:AE131089 KA131088:KA131089 TW131088:TW131089 ADS131088:ADS131089 ANO131088:ANO131089 AXK131088:AXK131089 BHG131088:BHG131089 BRC131088:BRC131089 CAY131088:CAY131089 CKU131088:CKU131089 CUQ131088:CUQ131089 DEM131088:DEM131089 DOI131088:DOI131089 DYE131088:DYE131089 EIA131088:EIA131089 ERW131088:ERW131089 FBS131088:FBS131089 FLO131088:FLO131089 FVK131088:FVK131089 GFG131088:GFG131089 GPC131088:GPC131089 GYY131088:GYY131089 HIU131088:HIU131089 HSQ131088:HSQ131089 ICM131088:ICM131089 IMI131088:IMI131089 IWE131088:IWE131089 JGA131088:JGA131089 JPW131088:JPW131089 JZS131088:JZS131089 KJO131088:KJO131089 KTK131088:KTK131089 LDG131088:LDG131089 LNC131088:LNC131089 LWY131088:LWY131089 MGU131088:MGU131089 MQQ131088:MQQ131089 NAM131088:NAM131089 NKI131088:NKI131089 NUE131088:NUE131089 OEA131088:OEA131089 ONW131088:ONW131089 OXS131088:OXS131089 PHO131088:PHO131089 PRK131088:PRK131089 QBG131088:QBG131089 QLC131088:QLC131089 QUY131088:QUY131089 REU131088:REU131089 ROQ131088:ROQ131089 RYM131088:RYM131089 SII131088:SII131089 SSE131088:SSE131089 TCA131088:TCA131089 TLW131088:TLW131089 TVS131088:TVS131089 UFO131088:UFO131089 UPK131088:UPK131089 UZG131088:UZG131089 VJC131088:VJC131089 VSY131088:VSY131089 WCU131088:WCU131089 WMQ131088:WMQ131089 WWM131088:WWM131089 AE196624:AE196625 KA196624:KA196625 TW196624:TW196625 ADS196624:ADS196625 ANO196624:ANO196625 AXK196624:AXK196625 BHG196624:BHG196625 BRC196624:BRC196625 CAY196624:CAY196625 CKU196624:CKU196625 CUQ196624:CUQ196625 DEM196624:DEM196625 DOI196624:DOI196625 DYE196624:DYE196625 EIA196624:EIA196625 ERW196624:ERW196625 FBS196624:FBS196625 FLO196624:FLO196625 FVK196624:FVK196625 GFG196624:GFG196625 GPC196624:GPC196625 GYY196624:GYY196625 HIU196624:HIU196625 HSQ196624:HSQ196625 ICM196624:ICM196625 IMI196624:IMI196625 IWE196624:IWE196625 JGA196624:JGA196625 JPW196624:JPW196625 JZS196624:JZS196625 KJO196624:KJO196625 KTK196624:KTK196625 LDG196624:LDG196625 LNC196624:LNC196625 LWY196624:LWY196625 MGU196624:MGU196625 MQQ196624:MQQ196625 NAM196624:NAM196625 NKI196624:NKI196625 NUE196624:NUE196625 OEA196624:OEA196625 ONW196624:ONW196625 OXS196624:OXS196625 PHO196624:PHO196625 PRK196624:PRK196625 QBG196624:QBG196625 QLC196624:QLC196625 QUY196624:QUY196625 REU196624:REU196625 ROQ196624:ROQ196625 RYM196624:RYM196625 SII196624:SII196625 SSE196624:SSE196625 TCA196624:TCA196625 TLW196624:TLW196625 TVS196624:TVS196625 UFO196624:UFO196625 UPK196624:UPK196625 UZG196624:UZG196625 VJC196624:VJC196625 VSY196624:VSY196625 WCU196624:WCU196625 WMQ196624:WMQ196625 WWM196624:WWM196625 AE262160:AE262161 KA262160:KA262161 TW262160:TW262161 ADS262160:ADS262161 ANO262160:ANO262161 AXK262160:AXK262161 BHG262160:BHG262161 BRC262160:BRC262161 CAY262160:CAY262161 CKU262160:CKU262161 CUQ262160:CUQ262161 DEM262160:DEM262161 DOI262160:DOI262161 DYE262160:DYE262161 EIA262160:EIA262161 ERW262160:ERW262161 FBS262160:FBS262161 FLO262160:FLO262161 FVK262160:FVK262161 GFG262160:GFG262161 GPC262160:GPC262161 GYY262160:GYY262161 HIU262160:HIU262161 HSQ262160:HSQ262161 ICM262160:ICM262161 IMI262160:IMI262161 IWE262160:IWE262161 JGA262160:JGA262161 JPW262160:JPW262161 JZS262160:JZS262161 KJO262160:KJO262161 KTK262160:KTK262161 LDG262160:LDG262161 LNC262160:LNC262161 LWY262160:LWY262161 MGU262160:MGU262161 MQQ262160:MQQ262161 NAM262160:NAM262161 NKI262160:NKI262161 NUE262160:NUE262161 OEA262160:OEA262161 ONW262160:ONW262161 OXS262160:OXS262161 PHO262160:PHO262161 PRK262160:PRK262161 QBG262160:QBG262161 QLC262160:QLC262161 QUY262160:QUY262161 REU262160:REU262161 ROQ262160:ROQ262161 RYM262160:RYM262161 SII262160:SII262161 SSE262160:SSE262161 TCA262160:TCA262161 TLW262160:TLW262161 TVS262160:TVS262161 UFO262160:UFO262161 UPK262160:UPK262161 UZG262160:UZG262161 VJC262160:VJC262161 VSY262160:VSY262161 WCU262160:WCU262161 WMQ262160:WMQ262161 WWM262160:WWM262161 AE327696:AE327697 KA327696:KA327697 TW327696:TW327697 ADS327696:ADS327697 ANO327696:ANO327697 AXK327696:AXK327697 BHG327696:BHG327697 BRC327696:BRC327697 CAY327696:CAY327697 CKU327696:CKU327697 CUQ327696:CUQ327697 DEM327696:DEM327697 DOI327696:DOI327697 DYE327696:DYE327697 EIA327696:EIA327697 ERW327696:ERW327697 FBS327696:FBS327697 FLO327696:FLO327697 FVK327696:FVK327697 GFG327696:GFG327697 GPC327696:GPC327697 GYY327696:GYY327697 HIU327696:HIU327697 HSQ327696:HSQ327697 ICM327696:ICM327697 IMI327696:IMI327697 IWE327696:IWE327697 JGA327696:JGA327697 JPW327696:JPW327697 JZS327696:JZS327697 KJO327696:KJO327697 KTK327696:KTK327697 LDG327696:LDG327697 LNC327696:LNC327697 LWY327696:LWY327697 MGU327696:MGU327697 MQQ327696:MQQ327697 NAM327696:NAM327697 NKI327696:NKI327697 NUE327696:NUE327697 OEA327696:OEA327697 ONW327696:ONW327697 OXS327696:OXS327697 PHO327696:PHO327697 PRK327696:PRK327697 QBG327696:QBG327697 QLC327696:QLC327697 QUY327696:QUY327697 REU327696:REU327697 ROQ327696:ROQ327697 RYM327696:RYM327697 SII327696:SII327697 SSE327696:SSE327697 TCA327696:TCA327697 TLW327696:TLW327697 TVS327696:TVS327697 UFO327696:UFO327697 UPK327696:UPK327697 UZG327696:UZG327697 VJC327696:VJC327697 VSY327696:VSY327697 WCU327696:WCU327697 WMQ327696:WMQ327697 WWM327696:WWM327697 AE393232:AE393233 KA393232:KA393233 TW393232:TW393233 ADS393232:ADS393233 ANO393232:ANO393233 AXK393232:AXK393233 BHG393232:BHG393233 BRC393232:BRC393233 CAY393232:CAY393233 CKU393232:CKU393233 CUQ393232:CUQ393233 DEM393232:DEM393233 DOI393232:DOI393233 DYE393232:DYE393233 EIA393232:EIA393233 ERW393232:ERW393233 FBS393232:FBS393233 FLO393232:FLO393233 FVK393232:FVK393233 GFG393232:GFG393233 GPC393232:GPC393233 GYY393232:GYY393233 HIU393232:HIU393233 HSQ393232:HSQ393233 ICM393232:ICM393233 IMI393232:IMI393233 IWE393232:IWE393233 JGA393232:JGA393233 JPW393232:JPW393233 JZS393232:JZS393233 KJO393232:KJO393233 KTK393232:KTK393233 LDG393232:LDG393233 LNC393232:LNC393233 LWY393232:LWY393233 MGU393232:MGU393233 MQQ393232:MQQ393233 NAM393232:NAM393233 NKI393232:NKI393233 NUE393232:NUE393233 OEA393232:OEA393233 ONW393232:ONW393233 OXS393232:OXS393233 PHO393232:PHO393233 PRK393232:PRK393233 QBG393232:QBG393233 QLC393232:QLC393233 QUY393232:QUY393233 REU393232:REU393233 ROQ393232:ROQ393233 RYM393232:RYM393233 SII393232:SII393233 SSE393232:SSE393233 TCA393232:TCA393233 TLW393232:TLW393233 TVS393232:TVS393233 UFO393232:UFO393233 UPK393232:UPK393233 UZG393232:UZG393233 VJC393232:VJC393233 VSY393232:VSY393233 WCU393232:WCU393233 WMQ393232:WMQ393233 WWM393232:WWM393233 AE458768:AE458769 KA458768:KA458769 TW458768:TW458769 ADS458768:ADS458769 ANO458768:ANO458769 AXK458768:AXK458769 BHG458768:BHG458769 BRC458768:BRC458769 CAY458768:CAY458769 CKU458768:CKU458769 CUQ458768:CUQ458769 DEM458768:DEM458769 DOI458768:DOI458769 DYE458768:DYE458769 EIA458768:EIA458769 ERW458768:ERW458769 FBS458768:FBS458769 FLO458768:FLO458769 FVK458768:FVK458769 GFG458768:GFG458769 GPC458768:GPC458769 GYY458768:GYY458769 HIU458768:HIU458769 HSQ458768:HSQ458769 ICM458768:ICM458769 IMI458768:IMI458769 IWE458768:IWE458769 JGA458768:JGA458769 JPW458768:JPW458769 JZS458768:JZS458769 KJO458768:KJO458769 KTK458768:KTK458769 LDG458768:LDG458769 LNC458768:LNC458769 LWY458768:LWY458769 MGU458768:MGU458769 MQQ458768:MQQ458769 NAM458768:NAM458769 NKI458768:NKI458769 NUE458768:NUE458769 OEA458768:OEA458769 ONW458768:ONW458769 OXS458768:OXS458769 PHO458768:PHO458769 PRK458768:PRK458769 QBG458768:QBG458769 QLC458768:QLC458769 QUY458768:QUY458769 REU458768:REU458769 ROQ458768:ROQ458769 RYM458768:RYM458769 SII458768:SII458769 SSE458768:SSE458769 TCA458768:TCA458769 TLW458768:TLW458769 TVS458768:TVS458769 UFO458768:UFO458769 UPK458768:UPK458769 UZG458768:UZG458769 VJC458768:VJC458769 VSY458768:VSY458769 WCU458768:WCU458769 WMQ458768:WMQ458769 WWM458768:WWM458769 AE524304:AE524305 KA524304:KA524305 TW524304:TW524305 ADS524304:ADS524305 ANO524304:ANO524305 AXK524304:AXK524305 BHG524304:BHG524305 BRC524304:BRC524305 CAY524304:CAY524305 CKU524304:CKU524305 CUQ524304:CUQ524305 DEM524304:DEM524305 DOI524304:DOI524305 DYE524304:DYE524305 EIA524304:EIA524305 ERW524304:ERW524305 FBS524304:FBS524305 FLO524304:FLO524305 FVK524304:FVK524305 GFG524304:GFG524305 GPC524304:GPC524305 GYY524304:GYY524305 HIU524304:HIU524305 HSQ524304:HSQ524305 ICM524304:ICM524305 IMI524304:IMI524305 IWE524304:IWE524305 JGA524304:JGA524305 JPW524304:JPW524305 JZS524304:JZS524305 KJO524304:KJO524305 KTK524304:KTK524305 LDG524304:LDG524305 LNC524304:LNC524305 LWY524304:LWY524305 MGU524304:MGU524305 MQQ524304:MQQ524305 NAM524304:NAM524305 NKI524304:NKI524305 NUE524304:NUE524305 OEA524304:OEA524305 ONW524304:ONW524305 OXS524304:OXS524305 PHO524304:PHO524305 PRK524304:PRK524305 QBG524304:QBG524305 QLC524304:QLC524305 QUY524304:QUY524305 REU524304:REU524305 ROQ524304:ROQ524305 RYM524304:RYM524305 SII524304:SII524305 SSE524304:SSE524305 TCA524304:TCA524305 TLW524304:TLW524305 TVS524304:TVS524305 UFO524304:UFO524305 UPK524304:UPK524305 UZG524304:UZG524305 VJC524304:VJC524305 VSY524304:VSY524305 WCU524304:WCU524305 WMQ524304:WMQ524305 WWM524304:WWM524305 AE589840:AE589841 KA589840:KA589841 TW589840:TW589841 ADS589840:ADS589841 ANO589840:ANO589841 AXK589840:AXK589841 BHG589840:BHG589841 BRC589840:BRC589841 CAY589840:CAY589841 CKU589840:CKU589841 CUQ589840:CUQ589841 DEM589840:DEM589841 DOI589840:DOI589841 DYE589840:DYE589841 EIA589840:EIA589841 ERW589840:ERW589841 FBS589840:FBS589841 FLO589840:FLO589841 FVK589840:FVK589841 GFG589840:GFG589841 GPC589840:GPC589841 GYY589840:GYY589841 HIU589840:HIU589841 HSQ589840:HSQ589841 ICM589840:ICM589841 IMI589840:IMI589841 IWE589840:IWE589841 JGA589840:JGA589841 JPW589840:JPW589841 JZS589840:JZS589841 KJO589840:KJO589841 KTK589840:KTK589841 LDG589840:LDG589841 LNC589840:LNC589841 LWY589840:LWY589841 MGU589840:MGU589841 MQQ589840:MQQ589841 NAM589840:NAM589841 NKI589840:NKI589841 NUE589840:NUE589841 OEA589840:OEA589841 ONW589840:ONW589841 OXS589840:OXS589841 PHO589840:PHO589841 PRK589840:PRK589841 QBG589840:QBG589841 QLC589840:QLC589841 QUY589840:QUY589841 REU589840:REU589841 ROQ589840:ROQ589841 RYM589840:RYM589841 SII589840:SII589841 SSE589840:SSE589841 TCA589840:TCA589841 TLW589840:TLW589841 TVS589840:TVS589841 UFO589840:UFO589841 UPK589840:UPK589841 UZG589840:UZG589841 VJC589840:VJC589841 VSY589840:VSY589841 WCU589840:WCU589841 WMQ589840:WMQ589841 WWM589840:WWM589841 AE655376:AE655377 KA655376:KA655377 TW655376:TW655377 ADS655376:ADS655377 ANO655376:ANO655377 AXK655376:AXK655377 BHG655376:BHG655377 BRC655376:BRC655377 CAY655376:CAY655377 CKU655376:CKU655377 CUQ655376:CUQ655377 DEM655376:DEM655377 DOI655376:DOI655377 DYE655376:DYE655377 EIA655376:EIA655377 ERW655376:ERW655377 FBS655376:FBS655377 FLO655376:FLO655377 FVK655376:FVK655377 GFG655376:GFG655377 GPC655376:GPC655377 GYY655376:GYY655377 HIU655376:HIU655377 HSQ655376:HSQ655377 ICM655376:ICM655377 IMI655376:IMI655377 IWE655376:IWE655377 JGA655376:JGA655377 JPW655376:JPW655377 JZS655376:JZS655377 KJO655376:KJO655377 KTK655376:KTK655377 LDG655376:LDG655377 LNC655376:LNC655377 LWY655376:LWY655377 MGU655376:MGU655377 MQQ655376:MQQ655377 NAM655376:NAM655377 NKI655376:NKI655377 NUE655376:NUE655377 OEA655376:OEA655377 ONW655376:ONW655377 OXS655376:OXS655377 PHO655376:PHO655377 PRK655376:PRK655377 QBG655376:QBG655377 QLC655376:QLC655377 QUY655376:QUY655377 REU655376:REU655377 ROQ655376:ROQ655377 RYM655376:RYM655377 SII655376:SII655377 SSE655376:SSE655377 TCA655376:TCA655377 TLW655376:TLW655377 TVS655376:TVS655377 UFO655376:UFO655377 UPK655376:UPK655377 UZG655376:UZG655377 VJC655376:VJC655377 VSY655376:VSY655377 WCU655376:WCU655377 WMQ655376:WMQ655377 WWM655376:WWM655377 AE720912:AE720913 KA720912:KA720913 TW720912:TW720913 ADS720912:ADS720913 ANO720912:ANO720913 AXK720912:AXK720913 BHG720912:BHG720913 BRC720912:BRC720913 CAY720912:CAY720913 CKU720912:CKU720913 CUQ720912:CUQ720913 DEM720912:DEM720913 DOI720912:DOI720913 DYE720912:DYE720913 EIA720912:EIA720913 ERW720912:ERW720913 FBS720912:FBS720913 FLO720912:FLO720913 FVK720912:FVK720913 GFG720912:GFG720913 GPC720912:GPC720913 GYY720912:GYY720913 HIU720912:HIU720913 HSQ720912:HSQ720913 ICM720912:ICM720913 IMI720912:IMI720913 IWE720912:IWE720913 JGA720912:JGA720913 JPW720912:JPW720913 JZS720912:JZS720913 KJO720912:KJO720913 KTK720912:KTK720913 LDG720912:LDG720913 LNC720912:LNC720913 LWY720912:LWY720913 MGU720912:MGU720913 MQQ720912:MQQ720913 NAM720912:NAM720913 NKI720912:NKI720913 NUE720912:NUE720913 OEA720912:OEA720913 ONW720912:ONW720913 OXS720912:OXS720913 PHO720912:PHO720913 PRK720912:PRK720913 QBG720912:QBG720913 QLC720912:QLC720913 QUY720912:QUY720913 REU720912:REU720913 ROQ720912:ROQ720913 RYM720912:RYM720913 SII720912:SII720913 SSE720912:SSE720913 TCA720912:TCA720913 TLW720912:TLW720913 TVS720912:TVS720913 UFO720912:UFO720913 UPK720912:UPK720913 UZG720912:UZG720913 VJC720912:VJC720913 VSY720912:VSY720913 WCU720912:WCU720913 WMQ720912:WMQ720913 WWM720912:WWM720913 AE786448:AE786449 KA786448:KA786449 TW786448:TW786449 ADS786448:ADS786449 ANO786448:ANO786449 AXK786448:AXK786449 BHG786448:BHG786449 BRC786448:BRC786449 CAY786448:CAY786449 CKU786448:CKU786449 CUQ786448:CUQ786449 DEM786448:DEM786449 DOI786448:DOI786449 DYE786448:DYE786449 EIA786448:EIA786449 ERW786448:ERW786449 FBS786448:FBS786449 FLO786448:FLO786449 FVK786448:FVK786449 GFG786448:GFG786449 GPC786448:GPC786449 GYY786448:GYY786449 HIU786448:HIU786449 HSQ786448:HSQ786449 ICM786448:ICM786449 IMI786448:IMI786449 IWE786448:IWE786449 JGA786448:JGA786449 JPW786448:JPW786449 JZS786448:JZS786449 KJO786448:KJO786449 KTK786448:KTK786449 LDG786448:LDG786449 LNC786448:LNC786449 LWY786448:LWY786449 MGU786448:MGU786449 MQQ786448:MQQ786449 NAM786448:NAM786449 NKI786448:NKI786449 NUE786448:NUE786449 OEA786448:OEA786449 ONW786448:ONW786449 OXS786448:OXS786449 PHO786448:PHO786449 PRK786448:PRK786449 QBG786448:QBG786449 QLC786448:QLC786449 QUY786448:QUY786449 REU786448:REU786449 ROQ786448:ROQ786449 RYM786448:RYM786449 SII786448:SII786449 SSE786448:SSE786449 TCA786448:TCA786449 TLW786448:TLW786449 TVS786448:TVS786449 UFO786448:UFO786449 UPK786448:UPK786449 UZG786448:UZG786449 VJC786448:VJC786449 VSY786448:VSY786449 WCU786448:WCU786449 WMQ786448:WMQ786449 WWM786448:WWM786449 AE851984:AE851985 KA851984:KA851985 TW851984:TW851985 ADS851984:ADS851985 ANO851984:ANO851985 AXK851984:AXK851985 BHG851984:BHG851985 BRC851984:BRC851985 CAY851984:CAY851985 CKU851984:CKU851985 CUQ851984:CUQ851985 DEM851984:DEM851985 DOI851984:DOI851985 DYE851984:DYE851985 EIA851984:EIA851985 ERW851984:ERW851985 FBS851984:FBS851985 FLO851984:FLO851985 FVK851984:FVK851985 GFG851984:GFG851985 GPC851984:GPC851985 GYY851984:GYY851985 HIU851984:HIU851985 HSQ851984:HSQ851985 ICM851984:ICM851985 IMI851984:IMI851985 IWE851984:IWE851985 JGA851984:JGA851985 JPW851984:JPW851985 JZS851984:JZS851985 KJO851984:KJO851985 KTK851984:KTK851985 LDG851984:LDG851985 LNC851984:LNC851985 LWY851984:LWY851985 MGU851984:MGU851985 MQQ851984:MQQ851985 NAM851984:NAM851985 NKI851984:NKI851985 NUE851984:NUE851985 OEA851984:OEA851985 ONW851984:ONW851985 OXS851984:OXS851985 PHO851984:PHO851985 PRK851984:PRK851985 QBG851984:QBG851985 QLC851984:QLC851985 QUY851984:QUY851985 REU851984:REU851985 ROQ851984:ROQ851985 RYM851984:RYM851985 SII851984:SII851985 SSE851984:SSE851985 TCA851984:TCA851985 TLW851984:TLW851985 TVS851984:TVS851985 UFO851984:UFO851985 UPK851984:UPK851985 UZG851984:UZG851985 VJC851984:VJC851985 VSY851984:VSY851985 WCU851984:WCU851985 WMQ851984:WMQ851985 WWM851984:WWM851985 AE917520:AE917521 KA917520:KA917521 TW917520:TW917521 ADS917520:ADS917521 ANO917520:ANO917521 AXK917520:AXK917521 BHG917520:BHG917521 BRC917520:BRC917521 CAY917520:CAY917521 CKU917520:CKU917521 CUQ917520:CUQ917521 DEM917520:DEM917521 DOI917520:DOI917521 DYE917520:DYE917521 EIA917520:EIA917521 ERW917520:ERW917521 FBS917520:FBS917521 FLO917520:FLO917521 FVK917520:FVK917521 GFG917520:GFG917521 GPC917520:GPC917521 GYY917520:GYY917521 HIU917520:HIU917521 HSQ917520:HSQ917521 ICM917520:ICM917521 IMI917520:IMI917521 IWE917520:IWE917521 JGA917520:JGA917521 JPW917520:JPW917521 JZS917520:JZS917521 KJO917520:KJO917521 KTK917520:KTK917521 LDG917520:LDG917521 LNC917520:LNC917521 LWY917520:LWY917521 MGU917520:MGU917521 MQQ917520:MQQ917521 NAM917520:NAM917521 NKI917520:NKI917521 NUE917520:NUE917521 OEA917520:OEA917521 ONW917520:ONW917521 OXS917520:OXS917521 PHO917520:PHO917521 PRK917520:PRK917521 QBG917520:QBG917521 QLC917520:QLC917521 QUY917520:QUY917521 REU917520:REU917521 ROQ917520:ROQ917521 RYM917520:RYM917521 SII917520:SII917521 SSE917520:SSE917521 TCA917520:TCA917521 TLW917520:TLW917521 TVS917520:TVS917521 UFO917520:UFO917521 UPK917520:UPK917521 UZG917520:UZG917521 VJC917520:VJC917521 VSY917520:VSY917521 WCU917520:WCU917521 WMQ917520:WMQ917521 WWM917520:WWM917521 AE983056:AE983057 KA983056:KA983057 TW983056:TW983057 ADS983056:ADS983057 ANO983056:ANO983057 AXK983056:AXK983057 BHG983056:BHG983057 BRC983056:BRC983057 CAY983056:CAY983057 CKU983056:CKU983057 CUQ983056:CUQ983057 DEM983056:DEM983057 DOI983056:DOI983057 DYE983056:DYE983057 EIA983056:EIA983057 ERW983056:ERW983057 FBS983056:FBS983057 FLO983056:FLO983057 FVK983056:FVK983057 GFG983056:GFG983057 GPC983056:GPC983057 GYY983056:GYY983057 HIU983056:HIU983057 HSQ983056:HSQ983057 ICM983056:ICM983057 IMI983056:IMI983057 IWE983056:IWE983057 JGA983056:JGA983057 JPW983056:JPW983057 JZS983056:JZS983057 KJO983056:KJO983057 KTK983056:KTK983057 LDG983056:LDG983057 LNC983056:LNC983057 LWY983056:LWY983057 MGU983056:MGU983057 MQQ983056:MQQ983057 NAM983056:NAM983057 NKI983056:NKI983057 NUE983056:NUE983057 OEA983056:OEA983057 ONW983056:ONW983057 OXS983056:OXS983057 PHO983056:PHO983057 PRK983056:PRK983057 QBG983056:QBG983057 QLC983056:QLC983057 QUY983056:QUY983057 REU983056:REU983057 ROQ983056:ROQ983057 RYM983056:RYM983057 SII983056:SII983057 SSE983056:SSE983057 TCA983056:TCA983057 TLW983056:TLW983057 TVS983056:TVS983057 UFO983056:UFO983057 UPK983056:UPK983057 UZG983056:UZG983057 VJC983056:VJC983057 VSY983056:VSY983057 WCU983056:WCU983057 WMQ983056:WMQ983057 WWM983056:WWM983057 AG16:AG17 KC16:KC17 TY16:TY17 ADU16:ADU17 ANQ16:ANQ17 AXM16:AXM17 BHI16:BHI17 BRE16:BRE17 CBA16:CBA17 CKW16:CKW17 CUS16:CUS17 DEO16:DEO17 DOK16:DOK17 DYG16:DYG17 EIC16:EIC17 ERY16:ERY17 FBU16:FBU17 FLQ16:FLQ17 FVM16:FVM17 GFI16:GFI17 GPE16:GPE17 GZA16:GZA17 HIW16:HIW17 HSS16:HSS17 ICO16:ICO17 IMK16:IMK17 IWG16:IWG17 JGC16:JGC17 JPY16:JPY17 JZU16:JZU17 KJQ16:KJQ17 KTM16:KTM17 LDI16:LDI17 LNE16:LNE17 LXA16:LXA17 MGW16:MGW17 MQS16:MQS17 NAO16:NAO17 NKK16:NKK17 NUG16:NUG17 OEC16:OEC17 ONY16:ONY17 OXU16:OXU17 PHQ16:PHQ17 PRM16:PRM17 QBI16:QBI17 QLE16:QLE17 QVA16:QVA17 REW16:REW17 ROS16:ROS17 RYO16:RYO17 SIK16:SIK17 SSG16:SSG17 TCC16:TCC17 TLY16:TLY17 TVU16:TVU17 UFQ16:UFQ17 UPM16:UPM17 UZI16:UZI17 VJE16:VJE17 VTA16:VTA17 WCW16:WCW17 WMS16:WMS17 WWO16:WWO17 AG65552:AG65553 KC65552:KC65553 TY65552:TY65553 ADU65552:ADU65553 ANQ65552:ANQ65553 AXM65552:AXM65553 BHI65552:BHI65553 BRE65552:BRE65553 CBA65552:CBA65553 CKW65552:CKW65553 CUS65552:CUS65553 DEO65552:DEO65553 DOK65552:DOK65553 DYG65552:DYG65553 EIC65552:EIC65553 ERY65552:ERY65553 FBU65552:FBU65553 FLQ65552:FLQ65553 FVM65552:FVM65553 GFI65552:GFI65553 GPE65552:GPE65553 GZA65552:GZA65553 HIW65552:HIW65553 HSS65552:HSS65553 ICO65552:ICO65553 IMK65552:IMK65553 IWG65552:IWG65553 JGC65552:JGC65553 JPY65552:JPY65553 JZU65552:JZU65553 KJQ65552:KJQ65553 KTM65552:KTM65553 LDI65552:LDI65553 LNE65552:LNE65553 LXA65552:LXA65553 MGW65552:MGW65553 MQS65552:MQS65553 NAO65552:NAO65553 NKK65552:NKK65553 NUG65552:NUG65553 OEC65552:OEC65553 ONY65552:ONY65553 OXU65552:OXU65553 PHQ65552:PHQ65553 PRM65552:PRM65553 QBI65552:QBI65553 QLE65552:QLE65553 QVA65552:QVA65553 REW65552:REW65553 ROS65552:ROS65553 RYO65552:RYO65553 SIK65552:SIK65553 SSG65552:SSG65553 TCC65552:TCC65553 TLY65552:TLY65553 TVU65552:TVU65553 UFQ65552:UFQ65553 UPM65552:UPM65553 UZI65552:UZI65553 VJE65552:VJE65553 VTA65552:VTA65553 WCW65552:WCW65553 WMS65552:WMS65553 WWO65552:WWO65553 AG131088:AG131089 KC131088:KC131089 TY131088:TY131089 ADU131088:ADU131089 ANQ131088:ANQ131089 AXM131088:AXM131089 BHI131088:BHI131089 BRE131088:BRE131089 CBA131088:CBA131089 CKW131088:CKW131089 CUS131088:CUS131089 DEO131088:DEO131089 DOK131088:DOK131089 DYG131088:DYG131089 EIC131088:EIC131089 ERY131088:ERY131089 FBU131088:FBU131089 FLQ131088:FLQ131089 FVM131088:FVM131089 GFI131088:GFI131089 GPE131088:GPE131089 GZA131088:GZA131089 HIW131088:HIW131089 HSS131088:HSS131089 ICO131088:ICO131089 IMK131088:IMK131089 IWG131088:IWG131089 JGC131088:JGC131089 JPY131088:JPY131089 JZU131088:JZU131089 KJQ131088:KJQ131089 KTM131088:KTM131089 LDI131088:LDI131089 LNE131088:LNE131089 LXA131088:LXA131089 MGW131088:MGW131089 MQS131088:MQS131089 NAO131088:NAO131089 NKK131088:NKK131089 NUG131088:NUG131089 OEC131088:OEC131089 ONY131088:ONY131089 OXU131088:OXU131089 PHQ131088:PHQ131089 PRM131088:PRM131089 QBI131088:QBI131089 QLE131088:QLE131089 QVA131088:QVA131089 REW131088:REW131089 ROS131088:ROS131089 RYO131088:RYO131089 SIK131088:SIK131089 SSG131088:SSG131089 TCC131088:TCC131089 TLY131088:TLY131089 TVU131088:TVU131089 UFQ131088:UFQ131089 UPM131088:UPM131089 UZI131088:UZI131089 VJE131088:VJE131089 VTA131088:VTA131089 WCW131088:WCW131089 WMS131088:WMS131089 WWO131088:WWO131089 AG196624:AG196625 KC196624:KC196625 TY196624:TY196625 ADU196624:ADU196625 ANQ196624:ANQ196625 AXM196624:AXM196625 BHI196624:BHI196625 BRE196624:BRE196625 CBA196624:CBA196625 CKW196624:CKW196625 CUS196624:CUS196625 DEO196624:DEO196625 DOK196624:DOK196625 DYG196624:DYG196625 EIC196624:EIC196625 ERY196624:ERY196625 FBU196624:FBU196625 FLQ196624:FLQ196625 FVM196624:FVM196625 GFI196624:GFI196625 GPE196624:GPE196625 GZA196624:GZA196625 HIW196624:HIW196625 HSS196624:HSS196625 ICO196624:ICO196625 IMK196624:IMK196625 IWG196624:IWG196625 JGC196624:JGC196625 JPY196624:JPY196625 JZU196624:JZU196625 KJQ196624:KJQ196625 KTM196624:KTM196625 LDI196624:LDI196625 LNE196624:LNE196625 LXA196624:LXA196625 MGW196624:MGW196625 MQS196624:MQS196625 NAO196624:NAO196625 NKK196624:NKK196625 NUG196624:NUG196625 OEC196624:OEC196625 ONY196624:ONY196625 OXU196624:OXU196625 PHQ196624:PHQ196625 PRM196624:PRM196625 QBI196624:QBI196625 QLE196624:QLE196625 QVA196624:QVA196625 REW196624:REW196625 ROS196624:ROS196625 RYO196624:RYO196625 SIK196624:SIK196625 SSG196624:SSG196625 TCC196624:TCC196625 TLY196624:TLY196625 TVU196624:TVU196625 UFQ196624:UFQ196625 UPM196624:UPM196625 UZI196624:UZI196625 VJE196624:VJE196625 VTA196624:VTA196625 WCW196624:WCW196625 WMS196624:WMS196625 WWO196624:WWO196625 AG262160:AG262161 KC262160:KC262161 TY262160:TY262161 ADU262160:ADU262161 ANQ262160:ANQ262161 AXM262160:AXM262161 BHI262160:BHI262161 BRE262160:BRE262161 CBA262160:CBA262161 CKW262160:CKW262161 CUS262160:CUS262161 DEO262160:DEO262161 DOK262160:DOK262161 DYG262160:DYG262161 EIC262160:EIC262161 ERY262160:ERY262161 FBU262160:FBU262161 FLQ262160:FLQ262161 FVM262160:FVM262161 GFI262160:GFI262161 GPE262160:GPE262161 GZA262160:GZA262161 HIW262160:HIW262161 HSS262160:HSS262161 ICO262160:ICO262161 IMK262160:IMK262161 IWG262160:IWG262161 JGC262160:JGC262161 JPY262160:JPY262161 JZU262160:JZU262161 KJQ262160:KJQ262161 KTM262160:KTM262161 LDI262160:LDI262161 LNE262160:LNE262161 LXA262160:LXA262161 MGW262160:MGW262161 MQS262160:MQS262161 NAO262160:NAO262161 NKK262160:NKK262161 NUG262160:NUG262161 OEC262160:OEC262161 ONY262160:ONY262161 OXU262160:OXU262161 PHQ262160:PHQ262161 PRM262160:PRM262161 QBI262160:QBI262161 QLE262160:QLE262161 QVA262160:QVA262161 REW262160:REW262161 ROS262160:ROS262161 RYO262160:RYO262161 SIK262160:SIK262161 SSG262160:SSG262161 TCC262160:TCC262161 TLY262160:TLY262161 TVU262160:TVU262161 UFQ262160:UFQ262161 UPM262160:UPM262161 UZI262160:UZI262161 VJE262160:VJE262161 VTA262160:VTA262161 WCW262160:WCW262161 WMS262160:WMS262161 WWO262160:WWO262161 AG327696:AG327697 KC327696:KC327697 TY327696:TY327697 ADU327696:ADU327697 ANQ327696:ANQ327697 AXM327696:AXM327697 BHI327696:BHI327697 BRE327696:BRE327697 CBA327696:CBA327697 CKW327696:CKW327697 CUS327696:CUS327697 DEO327696:DEO327697 DOK327696:DOK327697 DYG327696:DYG327697 EIC327696:EIC327697 ERY327696:ERY327697 FBU327696:FBU327697 FLQ327696:FLQ327697 FVM327696:FVM327697 GFI327696:GFI327697 GPE327696:GPE327697 GZA327696:GZA327697 HIW327696:HIW327697 HSS327696:HSS327697 ICO327696:ICO327697 IMK327696:IMK327697 IWG327696:IWG327697 JGC327696:JGC327697 JPY327696:JPY327697 JZU327696:JZU327697 KJQ327696:KJQ327697 KTM327696:KTM327697 LDI327696:LDI327697 LNE327696:LNE327697 LXA327696:LXA327697 MGW327696:MGW327697 MQS327696:MQS327697 NAO327696:NAO327697 NKK327696:NKK327697 NUG327696:NUG327697 OEC327696:OEC327697 ONY327696:ONY327697 OXU327696:OXU327697 PHQ327696:PHQ327697 PRM327696:PRM327697 QBI327696:QBI327697 QLE327696:QLE327697 QVA327696:QVA327697 REW327696:REW327697 ROS327696:ROS327697 RYO327696:RYO327697 SIK327696:SIK327697 SSG327696:SSG327697 TCC327696:TCC327697 TLY327696:TLY327697 TVU327696:TVU327697 UFQ327696:UFQ327697 UPM327696:UPM327697 UZI327696:UZI327697 VJE327696:VJE327697 VTA327696:VTA327697 WCW327696:WCW327697 WMS327696:WMS327697 WWO327696:WWO327697 AG393232:AG393233 KC393232:KC393233 TY393232:TY393233 ADU393232:ADU393233 ANQ393232:ANQ393233 AXM393232:AXM393233 BHI393232:BHI393233 BRE393232:BRE393233 CBA393232:CBA393233 CKW393232:CKW393233 CUS393232:CUS393233 DEO393232:DEO393233 DOK393232:DOK393233 DYG393232:DYG393233 EIC393232:EIC393233 ERY393232:ERY393233 FBU393232:FBU393233 FLQ393232:FLQ393233 FVM393232:FVM393233 GFI393232:GFI393233 GPE393232:GPE393233 GZA393232:GZA393233 HIW393232:HIW393233 HSS393232:HSS393233 ICO393232:ICO393233 IMK393232:IMK393233 IWG393232:IWG393233 JGC393232:JGC393233 JPY393232:JPY393233 JZU393232:JZU393233 KJQ393232:KJQ393233 KTM393232:KTM393233 LDI393232:LDI393233 LNE393232:LNE393233 LXA393232:LXA393233 MGW393232:MGW393233 MQS393232:MQS393233 NAO393232:NAO393233 NKK393232:NKK393233 NUG393232:NUG393233 OEC393232:OEC393233 ONY393232:ONY393233 OXU393232:OXU393233 PHQ393232:PHQ393233 PRM393232:PRM393233 QBI393232:QBI393233 QLE393232:QLE393233 QVA393232:QVA393233 REW393232:REW393233 ROS393232:ROS393233 RYO393232:RYO393233 SIK393232:SIK393233 SSG393232:SSG393233 TCC393232:TCC393233 TLY393232:TLY393233 TVU393232:TVU393233 UFQ393232:UFQ393233 UPM393232:UPM393233 UZI393232:UZI393233 VJE393232:VJE393233 VTA393232:VTA393233 WCW393232:WCW393233 WMS393232:WMS393233 WWO393232:WWO393233 AG458768:AG458769 KC458768:KC458769 TY458768:TY458769 ADU458768:ADU458769 ANQ458768:ANQ458769 AXM458768:AXM458769 BHI458768:BHI458769 BRE458768:BRE458769 CBA458768:CBA458769 CKW458768:CKW458769 CUS458768:CUS458769 DEO458768:DEO458769 DOK458768:DOK458769 DYG458768:DYG458769 EIC458768:EIC458769 ERY458768:ERY458769 FBU458768:FBU458769 FLQ458768:FLQ458769 FVM458768:FVM458769 GFI458768:GFI458769 GPE458768:GPE458769 GZA458768:GZA458769 HIW458768:HIW458769 HSS458768:HSS458769 ICO458768:ICO458769 IMK458768:IMK458769 IWG458768:IWG458769 JGC458768:JGC458769 JPY458768:JPY458769 JZU458768:JZU458769 KJQ458768:KJQ458769 KTM458768:KTM458769 LDI458768:LDI458769 LNE458768:LNE458769 LXA458768:LXA458769 MGW458768:MGW458769 MQS458768:MQS458769 NAO458768:NAO458769 NKK458768:NKK458769 NUG458768:NUG458769 OEC458768:OEC458769 ONY458768:ONY458769 OXU458768:OXU458769 PHQ458768:PHQ458769 PRM458768:PRM458769 QBI458768:QBI458769 QLE458768:QLE458769 QVA458768:QVA458769 REW458768:REW458769 ROS458768:ROS458769 RYO458768:RYO458769 SIK458768:SIK458769 SSG458768:SSG458769 TCC458768:TCC458769 TLY458768:TLY458769 TVU458768:TVU458769 UFQ458768:UFQ458769 UPM458768:UPM458769 UZI458768:UZI458769 VJE458768:VJE458769 VTA458768:VTA458769 WCW458768:WCW458769 WMS458768:WMS458769 WWO458768:WWO458769 AG524304:AG524305 KC524304:KC524305 TY524304:TY524305 ADU524304:ADU524305 ANQ524304:ANQ524305 AXM524304:AXM524305 BHI524304:BHI524305 BRE524304:BRE524305 CBA524304:CBA524305 CKW524304:CKW524305 CUS524304:CUS524305 DEO524304:DEO524305 DOK524304:DOK524305 DYG524304:DYG524305 EIC524304:EIC524305 ERY524304:ERY524305 FBU524304:FBU524305 FLQ524304:FLQ524305 FVM524304:FVM524305 GFI524304:GFI524305 GPE524304:GPE524305 GZA524304:GZA524305 HIW524304:HIW524305 HSS524304:HSS524305 ICO524304:ICO524305 IMK524304:IMK524305 IWG524304:IWG524305 JGC524304:JGC524305 JPY524304:JPY524305 JZU524304:JZU524305 KJQ524304:KJQ524305 KTM524304:KTM524305 LDI524304:LDI524305 LNE524304:LNE524305 LXA524304:LXA524305 MGW524304:MGW524305 MQS524304:MQS524305 NAO524304:NAO524305 NKK524304:NKK524305 NUG524304:NUG524305 OEC524304:OEC524305 ONY524304:ONY524305 OXU524304:OXU524305 PHQ524304:PHQ524305 PRM524304:PRM524305 QBI524304:QBI524305 QLE524304:QLE524305 QVA524304:QVA524305 REW524304:REW524305 ROS524304:ROS524305 RYO524304:RYO524305 SIK524304:SIK524305 SSG524304:SSG524305 TCC524304:TCC524305 TLY524304:TLY524305 TVU524304:TVU524305 UFQ524304:UFQ524305 UPM524304:UPM524305 UZI524304:UZI524305 VJE524304:VJE524305 VTA524304:VTA524305 WCW524304:WCW524305 WMS524304:WMS524305 WWO524304:WWO524305 AG589840:AG589841 KC589840:KC589841 TY589840:TY589841 ADU589840:ADU589841 ANQ589840:ANQ589841 AXM589840:AXM589841 BHI589840:BHI589841 BRE589840:BRE589841 CBA589840:CBA589841 CKW589840:CKW589841 CUS589840:CUS589841 DEO589840:DEO589841 DOK589840:DOK589841 DYG589840:DYG589841 EIC589840:EIC589841 ERY589840:ERY589841 FBU589840:FBU589841 FLQ589840:FLQ589841 FVM589840:FVM589841 GFI589840:GFI589841 GPE589840:GPE589841 GZA589840:GZA589841 HIW589840:HIW589841 HSS589840:HSS589841 ICO589840:ICO589841 IMK589840:IMK589841 IWG589840:IWG589841 JGC589840:JGC589841 JPY589840:JPY589841 JZU589840:JZU589841 KJQ589840:KJQ589841 KTM589840:KTM589841 LDI589840:LDI589841 LNE589840:LNE589841 LXA589840:LXA589841 MGW589840:MGW589841 MQS589840:MQS589841 NAO589840:NAO589841 NKK589840:NKK589841 NUG589840:NUG589841 OEC589840:OEC589841 ONY589840:ONY589841 OXU589840:OXU589841 PHQ589840:PHQ589841 PRM589840:PRM589841 QBI589840:QBI589841 QLE589840:QLE589841 QVA589840:QVA589841 REW589840:REW589841 ROS589840:ROS589841 RYO589840:RYO589841 SIK589840:SIK589841 SSG589840:SSG589841 TCC589840:TCC589841 TLY589840:TLY589841 TVU589840:TVU589841 UFQ589840:UFQ589841 UPM589840:UPM589841 UZI589840:UZI589841 VJE589840:VJE589841 VTA589840:VTA589841 WCW589840:WCW589841 WMS589840:WMS589841 WWO589840:WWO589841 AG655376:AG655377 KC655376:KC655377 TY655376:TY655377 ADU655376:ADU655377 ANQ655376:ANQ655377 AXM655376:AXM655377 BHI655376:BHI655377 BRE655376:BRE655377 CBA655376:CBA655377 CKW655376:CKW655377 CUS655376:CUS655377 DEO655376:DEO655377 DOK655376:DOK655377 DYG655376:DYG655377 EIC655376:EIC655377 ERY655376:ERY655377 FBU655376:FBU655377 FLQ655376:FLQ655377 FVM655376:FVM655377 GFI655376:GFI655377 GPE655376:GPE655377 GZA655376:GZA655377 HIW655376:HIW655377 HSS655376:HSS655377 ICO655376:ICO655377 IMK655376:IMK655377 IWG655376:IWG655377 JGC655376:JGC655377 JPY655376:JPY655377 JZU655376:JZU655377 KJQ655376:KJQ655377 KTM655376:KTM655377 LDI655376:LDI655377 LNE655376:LNE655377 LXA655376:LXA655377 MGW655376:MGW655377 MQS655376:MQS655377 NAO655376:NAO655377 NKK655376:NKK655377 NUG655376:NUG655377 OEC655376:OEC655377 ONY655376:ONY655377 OXU655376:OXU655377 PHQ655376:PHQ655377 PRM655376:PRM655377 QBI655376:QBI655377 QLE655376:QLE655377 QVA655376:QVA655377 REW655376:REW655377 ROS655376:ROS655377 RYO655376:RYO655377 SIK655376:SIK655377 SSG655376:SSG655377 TCC655376:TCC655377 TLY655376:TLY655377 TVU655376:TVU655377 UFQ655376:UFQ655377 UPM655376:UPM655377 UZI655376:UZI655377 VJE655376:VJE655377 VTA655376:VTA655377 WCW655376:WCW655377 WMS655376:WMS655377 WWO655376:WWO655377 AG720912:AG720913 KC720912:KC720913 TY720912:TY720913 ADU720912:ADU720913 ANQ720912:ANQ720913 AXM720912:AXM720913 BHI720912:BHI720913 BRE720912:BRE720913 CBA720912:CBA720913 CKW720912:CKW720913 CUS720912:CUS720913 DEO720912:DEO720913 DOK720912:DOK720913 DYG720912:DYG720913 EIC720912:EIC720913 ERY720912:ERY720913 FBU720912:FBU720913 FLQ720912:FLQ720913 FVM720912:FVM720913 GFI720912:GFI720913 GPE720912:GPE720913 GZA720912:GZA720913 HIW720912:HIW720913 HSS720912:HSS720913 ICO720912:ICO720913 IMK720912:IMK720913 IWG720912:IWG720913 JGC720912:JGC720913 JPY720912:JPY720913 JZU720912:JZU720913 KJQ720912:KJQ720913 KTM720912:KTM720913 LDI720912:LDI720913 LNE720912:LNE720913 LXA720912:LXA720913 MGW720912:MGW720913 MQS720912:MQS720913 NAO720912:NAO720913 NKK720912:NKK720913 NUG720912:NUG720913 OEC720912:OEC720913 ONY720912:ONY720913 OXU720912:OXU720913 PHQ720912:PHQ720913 PRM720912:PRM720913 QBI720912:QBI720913 QLE720912:QLE720913 QVA720912:QVA720913 REW720912:REW720913 ROS720912:ROS720913 RYO720912:RYO720913 SIK720912:SIK720913 SSG720912:SSG720913 TCC720912:TCC720913 TLY720912:TLY720913 TVU720912:TVU720913 UFQ720912:UFQ720913 UPM720912:UPM720913 UZI720912:UZI720913 VJE720912:VJE720913 VTA720912:VTA720913 WCW720912:WCW720913 WMS720912:WMS720913 WWO720912:WWO720913 AG786448:AG786449 KC786448:KC786449 TY786448:TY786449 ADU786448:ADU786449 ANQ786448:ANQ786449 AXM786448:AXM786449 BHI786448:BHI786449 BRE786448:BRE786449 CBA786448:CBA786449 CKW786448:CKW786449 CUS786448:CUS786449 DEO786448:DEO786449 DOK786448:DOK786449 DYG786448:DYG786449 EIC786448:EIC786449 ERY786448:ERY786449 FBU786448:FBU786449 FLQ786448:FLQ786449 FVM786448:FVM786449 GFI786448:GFI786449 GPE786448:GPE786449 GZA786448:GZA786449 HIW786448:HIW786449 HSS786448:HSS786449 ICO786448:ICO786449 IMK786448:IMK786449 IWG786448:IWG786449 JGC786448:JGC786449 JPY786448:JPY786449 JZU786448:JZU786449 KJQ786448:KJQ786449 KTM786448:KTM786449 LDI786448:LDI786449 LNE786448:LNE786449 LXA786448:LXA786449 MGW786448:MGW786449 MQS786448:MQS786449 NAO786448:NAO786449 NKK786448:NKK786449 NUG786448:NUG786449 OEC786448:OEC786449 ONY786448:ONY786449 OXU786448:OXU786449 PHQ786448:PHQ786449 PRM786448:PRM786449 QBI786448:QBI786449 QLE786448:QLE786449 QVA786448:QVA786449 REW786448:REW786449 ROS786448:ROS786449 RYO786448:RYO786449 SIK786448:SIK786449 SSG786448:SSG786449 TCC786448:TCC786449 TLY786448:TLY786449 TVU786448:TVU786449 UFQ786448:UFQ786449 UPM786448:UPM786449 UZI786448:UZI786449 VJE786448:VJE786449 VTA786448:VTA786449 WCW786448:WCW786449 WMS786448:WMS786449 WWO786448:WWO786449 AG851984:AG851985 KC851984:KC851985 TY851984:TY851985 ADU851984:ADU851985 ANQ851984:ANQ851985 AXM851984:AXM851985 BHI851984:BHI851985 BRE851984:BRE851985 CBA851984:CBA851985 CKW851984:CKW851985 CUS851984:CUS851985 DEO851984:DEO851985 DOK851984:DOK851985 DYG851984:DYG851985 EIC851984:EIC851985 ERY851984:ERY851985 FBU851984:FBU851985 FLQ851984:FLQ851985 FVM851984:FVM851985 GFI851984:GFI851985 GPE851984:GPE851985 GZA851984:GZA851985 HIW851984:HIW851985 HSS851984:HSS851985 ICO851984:ICO851985 IMK851984:IMK851985 IWG851984:IWG851985 JGC851984:JGC851985 JPY851984:JPY851985 JZU851984:JZU851985 KJQ851984:KJQ851985 KTM851984:KTM851985 LDI851984:LDI851985 LNE851984:LNE851985 LXA851984:LXA851985 MGW851984:MGW851985 MQS851984:MQS851985 NAO851984:NAO851985 NKK851984:NKK851985 NUG851984:NUG851985 OEC851984:OEC851985 ONY851984:ONY851985 OXU851984:OXU851985 PHQ851984:PHQ851985 PRM851984:PRM851985 QBI851984:QBI851985 QLE851984:QLE851985 QVA851984:QVA851985 REW851984:REW851985 ROS851984:ROS851985 RYO851984:RYO851985 SIK851984:SIK851985 SSG851984:SSG851985 TCC851984:TCC851985 TLY851984:TLY851985 TVU851984:TVU851985 UFQ851984:UFQ851985 UPM851984:UPM851985 UZI851984:UZI851985 VJE851984:VJE851985 VTA851984:VTA851985 WCW851984:WCW851985 WMS851984:WMS851985 WWO851984:WWO851985 AG917520:AG917521 KC917520:KC917521 TY917520:TY917521 ADU917520:ADU917521 ANQ917520:ANQ917521 AXM917520:AXM917521 BHI917520:BHI917521 BRE917520:BRE917521 CBA917520:CBA917521 CKW917520:CKW917521 CUS917520:CUS917521 DEO917520:DEO917521 DOK917520:DOK917521 DYG917520:DYG917521 EIC917520:EIC917521 ERY917520:ERY917521 FBU917520:FBU917521 FLQ917520:FLQ917521 FVM917520:FVM917521 GFI917520:GFI917521 GPE917520:GPE917521 GZA917520:GZA917521 HIW917520:HIW917521 HSS917520:HSS917521 ICO917520:ICO917521 IMK917520:IMK917521 IWG917520:IWG917521 JGC917520:JGC917521 JPY917520:JPY917521 JZU917520:JZU917521 KJQ917520:KJQ917521 KTM917520:KTM917521 LDI917520:LDI917521 LNE917520:LNE917521 LXA917520:LXA917521 MGW917520:MGW917521 MQS917520:MQS917521 NAO917520:NAO917521 NKK917520:NKK917521 NUG917520:NUG917521 OEC917520:OEC917521 ONY917520:ONY917521 OXU917520:OXU917521 PHQ917520:PHQ917521 PRM917520:PRM917521 QBI917520:QBI917521 QLE917520:QLE917521 QVA917520:QVA917521 REW917520:REW917521 ROS917520:ROS917521 RYO917520:RYO917521 SIK917520:SIK917521 SSG917520:SSG917521 TCC917520:TCC917521 TLY917520:TLY917521 TVU917520:TVU917521 UFQ917520:UFQ917521 UPM917520:UPM917521 UZI917520:UZI917521 VJE917520:VJE917521 VTA917520:VTA917521 WCW917520:WCW917521 WMS917520:WMS917521 WWO917520:WWO917521 AG983056:AG983057 KC983056:KC983057 TY983056:TY983057 ADU983056:ADU983057 ANQ983056:ANQ983057 AXM983056:AXM983057 BHI983056:BHI983057 BRE983056:BRE983057 CBA983056:CBA983057 CKW983056:CKW983057 CUS983056:CUS983057 DEO983056:DEO983057 DOK983056:DOK983057 DYG983056:DYG983057 EIC983056:EIC983057 ERY983056:ERY983057 FBU983056:FBU983057 FLQ983056:FLQ983057 FVM983056:FVM983057 GFI983056:GFI983057 GPE983056:GPE983057 GZA983056:GZA983057 HIW983056:HIW983057 HSS983056:HSS983057 ICO983056:ICO983057 IMK983056:IMK983057 IWG983056:IWG983057 JGC983056:JGC983057 JPY983056:JPY983057 JZU983056:JZU983057 KJQ983056:KJQ983057 KTM983056:KTM983057 LDI983056:LDI983057 LNE983056:LNE983057 LXA983056:LXA983057 MGW983056:MGW983057 MQS983056:MQS983057 NAO983056:NAO983057 NKK983056:NKK983057 NUG983056:NUG983057 OEC983056:OEC983057 ONY983056:ONY983057 OXU983056:OXU983057 PHQ983056:PHQ983057 PRM983056:PRM983057 QBI983056:QBI983057 QLE983056:QLE983057 QVA983056:QVA983057 REW983056:REW983057 ROS983056:ROS983057 RYO983056:RYO983057 SIK983056:SIK983057 SSG983056:SSG983057 TCC983056:TCC983057 TLY983056:TLY983057 TVU983056:TVU983057 UFQ983056:UFQ983057 UPM983056:UPM983057 UZI983056:UZI983057 VJE983056:VJE983057 VTA983056:VTA983057 WCW983056:WCW983057 WMS983056:WMS983057 WWO983056:WWO983057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AG19 KC19 TY19 ADU19 ANQ19 AXM19 BHI19 BRE19 CBA19 CKW19 CUS19 DEO19 DOK19 DYG19 EIC19 ERY19 FBU19 FLQ19 FVM19 GFI19 GPE19 GZA19 HIW19 HSS19 ICO19 IMK19 IWG19 JGC19 JPY19 JZU19 KJQ19 KTM19 LDI19 LNE19 LXA19 MGW19 MQS19 NAO19 NKK19 NUG19 OEC19 ONY19 OXU19 PHQ19 PRM19 QBI19 QLE19 QVA19 REW19 ROS19 RYO19 SIK19 SSG19 TCC19 TLY19 TVU19 UFQ19 UPM19 UZI19 VJE19 VTA19 WCW19 WMS19 WWO19 AG65555 KC65555 TY65555 ADU65555 ANQ65555 AXM65555 BHI65555 BRE65555 CBA65555 CKW65555 CUS65555 DEO65555 DOK65555 DYG65555 EIC65555 ERY65555 FBU65555 FLQ65555 FVM65555 GFI65555 GPE65555 GZA65555 HIW65555 HSS65555 ICO65555 IMK65555 IWG65555 JGC65555 JPY65555 JZU65555 KJQ65555 KTM65555 LDI65555 LNE65555 LXA65555 MGW65555 MQS65555 NAO65555 NKK65555 NUG65555 OEC65555 ONY65555 OXU65555 PHQ65555 PRM65555 QBI65555 QLE65555 QVA65555 REW65555 ROS65555 RYO65555 SIK65555 SSG65555 TCC65555 TLY65555 TVU65555 UFQ65555 UPM65555 UZI65555 VJE65555 VTA65555 WCW65555 WMS65555 WWO65555 AG131091 KC131091 TY131091 ADU131091 ANQ131091 AXM131091 BHI131091 BRE131091 CBA131091 CKW131091 CUS131091 DEO131091 DOK131091 DYG131091 EIC131091 ERY131091 FBU131091 FLQ131091 FVM131091 GFI131091 GPE131091 GZA131091 HIW131091 HSS131091 ICO131091 IMK131091 IWG131091 JGC131091 JPY131091 JZU131091 KJQ131091 KTM131091 LDI131091 LNE131091 LXA131091 MGW131091 MQS131091 NAO131091 NKK131091 NUG131091 OEC131091 ONY131091 OXU131091 PHQ131091 PRM131091 QBI131091 QLE131091 QVA131091 REW131091 ROS131091 RYO131091 SIK131091 SSG131091 TCC131091 TLY131091 TVU131091 UFQ131091 UPM131091 UZI131091 VJE131091 VTA131091 WCW131091 WMS131091 WWO131091 AG196627 KC196627 TY196627 ADU196627 ANQ196627 AXM196627 BHI196627 BRE196627 CBA196627 CKW196627 CUS196627 DEO196627 DOK196627 DYG196627 EIC196627 ERY196627 FBU196627 FLQ196627 FVM196627 GFI196627 GPE196627 GZA196627 HIW196627 HSS196627 ICO196627 IMK196627 IWG196627 JGC196627 JPY196627 JZU196627 KJQ196627 KTM196627 LDI196627 LNE196627 LXA196627 MGW196627 MQS196627 NAO196627 NKK196627 NUG196627 OEC196627 ONY196627 OXU196627 PHQ196627 PRM196627 QBI196627 QLE196627 QVA196627 REW196627 ROS196627 RYO196627 SIK196627 SSG196627 TCC196627 TLY196627 TVU196627 UFQ196627 UPM196627 UZI196627 VJE196627 VTA196627 WCW196627 WMS196627 WWO196627 AG262163 KC262163 TY262163 ADU262163 ANQ262163 AXM262163 BHI262163 BRE262163 CBA262163 CKW262163 CUS262163 DEO262163 DOK262163 DYG262163 EIC262163 ERY262163 FBU262163 FLQ262163 FVM262163 GFI262163 GPE262163 GZA262163 HIW262163 HSS262163 ICO262163 IMK262163 IWG262163 JGC262163 JPY262163 JZU262163 KJQ262163 KTM262163 LDI262163 LNE262163 LXA262163 MGW262163 MQS262163 NAO262163 NKK262163 NUG262163 OEC262163 ONY262163 OXU262163 PHQ262163 PRM262163 QBI262163 QLE262163 QVA262163 REW262163 ROS262163 RYO262163 SIK262163 SSG262163 TCC262163 TLY262163 TVU262163 UFQ262163 UPM262163 UZI262163 VJE262163 VTA262163 WCW262163 WMS262163 WWO262163 AG327699 KC327699 TY327699 ADU327699 ANQ327699 AXM327699 BHI327699 BRE327699 CBA327699 CKW327699 CUS327699 DEO327699 DOK327699 DYG327699 EIC327699 ERY327699 FBU327699 FLQ327699 FVM327699 GFI327699 GPE327699 GZA327699 HIW327699 HSS327699 ICO327699 IMK327699 IWG327699 JGC327699 JPY327699 JZU327699 KJQ327699 KTM327699 LDI327699 LNE327699 LXA327699 MGW327699 MQS327699 NAO327699 NKK327699 NUG327699 OEC327699 ONY327699 OXU327699 PHQ327699 PRM327699 QBI327699 QLE327699 QVA327699 REW327699 ROS327699 RYO327699 SIK327699 SSG327699 TCC327699 TLY327699 TVU327699 UFQ327699 UPM327699 UZI327699 VJE327699 VTA327699 WCW327699 WMS327699 WWO327699 AG393235 KC393235 TY393235 ADU393235 ANQ393235 AXM393235 BHI393235 BRE393235 CBA393235 CKW393235 CUS393235 DEO393235 DOK393235 DYG393235 EIC393235 ERY393235 FBU393235 FLQ393235 FVM393235 GFI393235 GPE393235 GZA393235 HIW393235 HSS393235 ICO393235 IMK393235 IWG393235 JGC393235 JPY393235 JZU393235 KJQ393235 KTM393235 LDI393235 LNE393235 LXA393235 MGW393235 MQS393235 NAO393235 NKK393235 NUG393235 OEC393235 ONY393235 OXU393235 PHQ393235 PRM393235 QBI393235 QLE393235 QVA393235 REW393235 ROS393235 RYO393235 SIK393235 SSG393235 TCC393235 TLY393235 TVU393235 UFQ393235 UPM393235 UZI393235 VJE393235 VTA393235 WCW393235 WMS393235 WWO393235 AG458771 KC458771 TY458771 ADU458771 ANQ458771 AXM458771 BHI458771 BRE458771 CBA458771 CKW458771 CUS458771 DEO458771 DOK458771 DYG458771 EIC458771 ERY458771 FBU458771 FLQ458771 FVM458771 GFI458771 GPE458771 GZA458771 HIW458771 HSS458771 ICO458771 IMK458771 IWG458771 JGC458771 JPY458771 JZU458771 KJQ458771 KTM458771 LDI458771 LNE458771 LXA458771 MGW458771 MQS458771 NAO458771 NKK458771 NUG458771 OEC458771 ONY458771 OXU458771 PHQ458771 PRM458771 QBI458771 QLE458771 QVA458771 REW458771 ROS458771 RYO458771 SIK458771 SSG458771 TCC458771 TLY458771 TVU458771 UFQ458771 UPM458771 UZI458771 VJE458771 VTA458771 WCW458771 WMS458771 WWO458771 AG524307 KC524307 TY524307 ADU524307 ANQ524307 AXM524307 BHI524307 BRE524307 CBA524307 CKW524307 CUS524307 DEO524307 DOK524307 DYG524307 EIC524307 ERY524307 FBU524307 FLQ524307 FVM524307 GFI524307 GPE524307 GZA524307 HIW524307 HSS524307 ICO524307 IMK524307 IWG524307 JGC524307 JPY524307 JZU524307 KJQ524307 KTM524307 LDI524307 LNE524307 LXA524307 MGW524307 MQS524307 NAO524307 NKK524307 NUG524307 OEC524307 ONY524307 OXU524307 PHQ524307 PRM524307 QBI524307 QLE524307 QVA524307 REW524307 ROS524307 RYO524307 SIK524307 SSG524307 TCC524307 TLY524307 TVU524307 UFQ524307 UPM524307 UZI524307 VJE524307 VTA524307 WCW524307 WMS524307 WWO524307 AG589843 KC589843 TY589843 ADU589843 ANQ589843 AXM589843 BHI589843 BRE589843 CBA589843 CKW589843 CUS589843 DEO589843 DOK589843 DYG589843 EIC589843 ERY589843 FBU589843 FLQ589843 FVM589843 GFI589843 GPE589843 GZA589843 HIW589843 HSS589843 ICO589843 IMK589843 IWG589843 JGC589843 JPY589843 JZU589843 KJQ589843 KTM589843 LDI589843 LNE589843 LXA589843 MGW589843 MQS589843 NAO589843 NKK589843 NUG589843 OEC589843 ONY589843 OXU589843 PHQ589843 PRM589843 QBI589843 QLE589843 QVA589843 REW589843 ROS589843 RYO589843 SIK589843 SSG589843 TCC589843 TLY589843 TVU589843 UFQ589843 UPM589843 UZI589843 VJE589843 VTA589843 WCW589843 WMS589843 WWO589843 AG655379 KC655379 TY655379 ADU655379 ANQ655379 AXM655379 BHI655379 BRE655379 CBA655379 CKW655379 CUS655379 DEO655379 DOK655379 DYG655379 EIC655379 ERY655379 FBU655379 FLQ655379 FVM655379 GFI655379 GPE655379 GZA655379 HIW655379 HSS655379 ICO655379 IMK655379 IWG655379 JGC655379 JPY655379 JZU655379 KJQ655379 KTM655379 LDI655379 LNE655379 LXA655379 MGW655379 MQS655379 NAO655379 NKK655379 NUG655379 OEC655379 ONY655379 OXU655379 PHQ655379 PRM655379 QBI655379 QLE655379 QVA655379 REW655379 ROS655379 RYO655379 SIK655379 SSG655379 TCC655379 TLY655379 TVU655379 UFQ655379 UPM655379 UZI655379 VJE655379 VTA655379 WCW655379 WMS655379 WWO655379 AG720915 KC720915 TY720915 ADU720915 ANQ720915 AXM720915 BHI720915 BRE720915 CBA720915 CKW720915 CUS720915 DEO720915 DOK720915 DYG720915 EIC720915 ERY720915 FBU720915 FLQ720915 FVM720915 GFI720915 GPE720915 GZA720915 HIW720915 HSS720915 ICO720915 IMK720915 IWG720915 JGC720915 JPY720915 JZU720915 KJQ720915 KTM720915 LDI720915 LNE720915 LXA720915 MGW720915 MQS720915 NAO720915 NKK720915 NUG720915 OEC720915 ONY720915 OXU720915 PHQ720915 PRM720915 QBI720915 QLE720915 QVA720915 REW720915 ROS720915 RYO720915 SIK720915 SSG720915 TCC720915 TLY720915 TVU720915 UFQ720915 UPM720915 UZI720915 VJE720915 VTA720915 WCW720915 WMS720915 WWO720915 AG786451 KC786451 TY786451 ADU786451 ANQ786451 AXM786451 BHI786451 BRE786451 CBA786451 CKW786451 CUS786451 DEO786451 DOK786451 DYG786451 EIC786451 ERY786451 FBU786451 FLQ786451 FVM786451 GFI786451 GPE786451 GZA786451 HIW786451 HSS786451 ICO786451 IMK786451 IWG786451 JGC786451 JPY786451 JZU786451 KJQ786451 KTM786451 LDI786451 LNE786451 LXA786451 MGW786451 MQS786451 NAO786451 NKK786451 NUG786451 OEC786451 ONY786451 OXU786451 PHQ786451 PRM786451 QBI786451 QLE786451 QVA786451 REW786451 ROS786451 RYO786451 SIK786451 SSG786451 TCC786451 TLY786451 TVU786451 UFQ786451 UPM786451 UZI786451 VJE786451 VTA786451 WCW786451 WMS786451 WWO786451 AG851987 KC851987 TY851987 ADU851987 ANQ851987 AXM851987 BHI851987 BRE851987 CBA851987 CKW851987 CUS851987 DEO851987 DOK851987 DYG851987 EIC851987 ERY851987 FBU851987 FLQ851987 FVM851987 GFI851987 GPE851987 GZA851987 HIW851987 HSS851987 ICO851987 IMK851987 IWG851987 JGC851987 JPY851987 JZU851987 KJQ851987 KTM851987 LDI851987 LNE851987 LXA851987 MGW851987 MQS851987 NAO851987 NKK851987 NUG851987 OEC851987 ONY851987 OXU851987 PHQ851987 PRM851987 QBI851987 QLE851987 QVA851987 REW851987 ROS851987 RYO851987 SIK851987 SSG851987 TCC851987 TLY851987 TVU851987 UFQ851987 UPM851987 UZI851987 VJE851987 VTA851987 WCW851987 WMS851987 WWO851987 AG917523 KC917523 TY917523 ADU917523 ANQ917523 AXM917523 BHI917523 BRE917523 CBA917523 CKW917523 CUS917523 DEO917523 DOK917523 DYG917523 EIC917523 ERY917523 FBU917523 FLQ917523 FVM917523 GFI917523 GPE917523 GZA917523 HIW917523 HSS917523 ICO917523 IMK917523 IWG917523 JGC917523 JPY917523 JZU917523 KJQ917523 KTM917523 LDI917523 LNE917523 LXA917523 MGW917523 MQS917523 NAO917523 NKK917523 NUG917523 OEC917523 ONY917523 OXU917523 PHQ917523 PRM917523 QBI917523 QLE917523 QVA917523 REW917523 ROS917523 RYO917523 SIK917523 SSG917523 TCC917523 TLY917523 TVU917523 UFQ917523 UPM917523 UZI917523 VJE917523 VTA917523 WCW917523 WMS917523 WWO917523 AG983059 KC983059 TY983059 ADU983059 ANQ983059 AXM983059 BHI983059 BRE983059 CBA983059 CKW983059 CUS983059 DEO983059 DOK983059 DYG983059 EIC983059 ERY983059 FBU983059 FLQ983059 FVM983059 GFI983059 GPE983059 GZA983059 HIW983059 HSS983059 ICO983059 IMK983059 IWG983059 JGC983059 JPY983059 JZU983059 KJQ983059 KTM983059 LDI983059 LNE983059 LXA983059 MGW983059 MQS983059 NAO983059 NKK983059 NUG983059 OEC983059 ONY983059 OXU983059 PHQ983059 PRM983059 QBI983059 QLE983059 QVA983059 REW983059 ROS983059 RYO983059 SIK983059 SSG983059 TCC983059 TLY983059 TVU983059 UFQ983059 UPM983059 UZI983059 VJE983059 VTA983059 WCW983059 WMS983059 WWO983059 AE22 KA22 TW22 ADS22 ANO22 AXK22 BHG22 BRC22 CAY22 CKU22 CUQ22 DEM22 DOI22 DYE22 EIA22 ERW22 FBS22 FLO22 FVK22 GFG22 GPC22 GYY22 HIU22 HSQ22 ICM22 IMI22 IWE22 JGA22 JPW22 JZS22 KJO22 KTK22 LDG22 LNC22 LWY22 MGU22 MQQ22 NAM22 NKI22 NUE22 OEA22 ONW22 OXS22 PHO22 PRK22 QBG22 QLC22 QUY22 REU22 ROQ22 RYM22 SII22 SSE22 TCA22 TLW22 TVS22 UFO22 UPK22 UZG22 VJC22 VSY22 WCU22 WMQ22 WWM22 AE65558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AE131094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AE196630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AE262166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AE327702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AE393238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AE458774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AE524310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AE589846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AE655382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AE720918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AE786454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AE851990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AE917526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AE983062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AG22 KC22 TY22 ADU22 ANQ22 AXM22 BHI22 BRE22 CBA22 CKW22 CUS22 DEO22 DOK22 DYG22 EIC22 ERY22 FBU22 FLQ22 FVM22 GFI22 GPE22 GZA22 HIW22 HSS22 ICO22 IMK22 IWG22 JGC22 JPY22 JZU22 KJQ22 KTM22 LDI22 LNE22 LXA22 MGW22 MQS22 NAO22 NKK22 NUG22 OEC22 ONY22 OXU22 PHQ22 PRM22 QBI22 QLE22 QVA22 REW22 ROS22 RYO22 SIK22 SSG22 TCC22 TLY22 TVU22 UFQ22 UPM22 UZI22 VJE22 VTA22 WCW22 WMS22 WWO22 AG65558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AG131094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AG196630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AG262166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AG327702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AG393238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AG458774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AG524310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AG589846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AG655382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AG720918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AG786454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AG851990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AG917526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AG983062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AE27:AE30 KA27:KA30 TW27:TW30 ADS27:ADS30 ANO27:ANO30 AXK27:AXK30 BHG27:BHG30 BRC27:BRC30 CAY27:CAY30 CKU27:CKU30 CUQ27:CUQ30 DEM27:DEM30 DOI27:DOI30 DYE27:DYE30 EIA27:EIA30 ERW27:ERW30 FBS27:FBS30 FLO27:FLO30 FVK27:FVK30 GFG27:GFG30 GPC27:GPC30 GYY27:GYY30 HIU27:HIU30 HSQ27:HSQ30 ICM27:ICM30 IMI27:IMI30 IWE27:IWE30 JGA27:JGA30 JPW27:JPW30 JZS27:JZS30 KJO27:KJO30 KTK27:KTK30 LDG27:LDG30 LNC27:LNC30 LWY27:LWY30 MGU27:MGU30 MQQ27:MQQ30 NAM27:NAM30 NKI27:NKI30 NUE27:NUE30 OEA27:OEA30 ONW27:ONW30 OXS27:OXS30 PHO27:PHO30 PRK27:PRK30 QBG27:QBG30 QLC27:QLC30 QUY27:QUY30 REU27:REU30 ROQ27:ROQ30 RYM27:RYM30 SII27:SII30 SSE27:SSE30 TCA27:TCA30 TLW27:TLW30 TVS27:TVS30 UFO27:UFO30 UPK27:UPK30 UZG27:UZG30 VJC27:VJC30 VSY27:VSY30 WCU27:WCU30 WMQ27:WMQ30 WWM27:WWM30 AE65563:AE65566 KA65563:KA65566 TW65563:TW65566 ADS65563:ADS65566 ANO65563:ANO65566 AXK65563:AXK65566 BHG65563:BHG65566 BRC65563:BRC65566 CAY65563:CAY65566 CKU65563:CKU65566 CUQ65563:CUQ65566 DEM65563:DEM65566 DOI65563:DOI65566 DYE65563:DYE65566 EIA65563:EIA65566 ERW65563:ERW65566 FBS65563:FBS65566 FLO65563:FLO65566 FVK65563:FVK65566 GFG65563:GFG65566 GPC65563:GPC65566 GYY65563:GYY65566 HIU65563:HIU65566 HSQ65563:HSQ65566 ICM65563:ICM65566 IMI65563:IMI65566 IWE65563:IWE65566 JGA65563:JGA65566 JPW65563:JPW65566 JZS65563:JZS65566 KJO65563:KJO65566 KTK65563:KTK65566 LDG65563:LDG65566 LNC65563:LNC65566 LWY65563:LWY65566 MGU65563:MGU65566 MQQ65563:MQQ65566 NAM65563:NAM65566 NKI65563:NKI65566 NUE65563:NUE65566 OEA65563:OEA65566 ONW65563:ONW65566 OXS65563:OXS65566 PHO65563:PHO65566 PRK65563:PRK65566 QBG65563:QBG65566 QLC65563:QLC65566 QUY65563:QUY65566 REU65563:REU65566 ROQ65563:ROQ65566 RYM65563:RYM65566 SII65563:SII65566 SSE65563:SSE65566 TCA65563:TCA65566 TLW65563:TLW65566 TVS65563:TVS65566 UFO65563:UFO65566 UPK65563:UPK65566 UZG65563:UZG65566 VJC65563:VJC65566 VSY65563:VSY65566 WCU65563:WCU65566 WMQ65563:WMQ65566 WWM65563:WWM65566 AE131099:AE131102 KA131099:KA131102 TW131099:TW131102 ADS131099:ADS131102 ANO131099:ANO131102 AXK131099:AXK131102 BHG131099:BHG131102 BRC131099:BRC131102 CAY131099:CAY131102 CKU131099:CKU131102 CUQ131099:CUQ131102 DEM131099:DEM131102 DOI131099:DOI131102 DYE131099:DYE131102 EIA131099:EIA131102 ERW131099:ERW131102 FBS131099:FBS131102 FLO131099:FLO131102 FVK131099:FVK131102 GFG131099:GFG131102 GPC131099:GPC131102 GYY131099:GYY131102 HIU131099:HIU131102 HSQ131099:HSQ131102 ICM131099:ICM131102 IMI131099:IMI131102 IWE131099:IWE131102 JGA131099:JGA131102 JPW131099:JPW131102 JZS131099:JZS131102 KJO131099:KJO131102 KTK131099:KTK131102 LDG131099:LDG131102 LNC131099:LNC131102 LWY131099:LWY131102 MGU131099:MGU131102 MQQ131099:MQQ131102 NAM131099:NAM131102 NKI131099:NKI131102 NUE131099:NUE131102 OEA131099:OEA131102 ONW131099:ONW131102 OXS131099:OXS131102 PHO131099:PHO131102 PRK131099:PRK131102 QBG131099:QBG131102 QLC131099:QLC131102 QUY131099:QUY131102 REU131099:REU131102 ROQ131099:ROQ131102 RYM131099:RYM131102 SII131099:SII131102 SSE131099:SSE131102 TCA131099:TCA131102 TLW131099:TLW131102 TVS131099:TVS131102 UFO131099:UFO131102 UPK131099:UPK131102 UZG131099:UZG131102 VJC131099:VJC131102 VSY131099:VSY131102 WCU131099:WCU131102 WMQ131099:WMQ131102 WWM131099:WWM131102 AE196635:AE196638 KA196635:KA196638 TW196635:TW196638 ADS196635:ADS196638 ANO196635:ANO196638 AXK196635:AXK196638 BHG196635:BHG196638 BRC196635:BRC196638 CAY196635:CAY196638 CKU196635:CKU196638 CUQ196635:CUQ196638 DEM196635:DEM196638 DOI196635:DOI196638 DYE196635:DYE196638 EIA196635:EIA196638 ERW196635:ERW196638 FBS196635:FBS196638 FLO196635:FLO196638 FVK196635:FVK196638 GFG196635:GFG196638 GPC196635:GPC196638 GYY196635:GYY196638 HIU196635:HIU196638 HSQ196635:HSQ196638 ICM196635:ICM196638 IMI196635:IMI196638 IWE196635:IWE196638 JGA196635:JGA196638 JPW196635:JPW196638 JZS196635:JZS196638 KJO196635:KJO196638 KTK196635:KTK196638 LDG196635:LDG196638 LNC196635:LNC196638 LWY196635:LWY196638 MGU196635:MGU196638 MQQ196635:MQQ196638 NAM196635:NAM196638 NKI196635:NKI196638 NUE196635:NUE196638 OEA196635:OEA196638 ONW196635:ONW196638 OXS196635:OXS196638 PHO196635:PHO196638 PRK196635:PRK196638 QBG196635:QBG196638 QLC196635:QLC196638 QUY196635:QUY196638 REU196635:REU196638 ROQ196635:ROQ196638 RYM196635:RYM196638 SII196635:SII196638 SSE196635:SSE196638 TCA196635:TCA196638 TLW196635:TLW196638 TVS196635:TVS196638 UFO196635:UFO196638 UPK196635:UPK196638 UZG196635:UZG196638 VJC196635:VJC196638 VSY196635:VSY196638 WCU196635:WCU196638 WMQ196635:WMQ196638 WWM196635:WWM196638 AE262171:AE262174 KA262171:KA262174 TW262171:TW262174 ADS262171:ADS262174 ANO262171:ANO262174 AXK262171:AXK262174 BHG262171:BHG262174 BRC262171:BRC262174 CAY262171:CAY262174 CKU262171:CKU262174 CUQ262171:CUQ262174 DEM262171:DEM262174 DOI262171:DOI262174 DYE262171:DYE262174 EIA262171:EIA262174 ERW262171:ERW262174 FBS262171:FBS262174 FLO262171:FLO262174 FVK262171:FVK262174 GFG262171:GFG262174 GPC262171:GPC262174 GYY262171:GYY262174 HIU262171:HIU262174 HSQ262171:HSQ262174 ICM262171:ICM262174 IMI262171:IMI262174 IWE262171:IWE262174 JGA262171:JGA262174 JPW262171:JPW262174 JZS262171:JZS262174 KJO262171:KJO262174 KTK262171:KTK262174 LDG262171:LDG262174 LNC262171:LNC262174 LWY262171:LWY262174 MGU262171:MGU262174 MQQ262171:MQQ262174 NAM262171:NAM262174 NKI262171:NKI262174 NUE262171:NUE262174 OEA262171:OEA262174 ONW262171:ONW262174 OXS262171:OXS262174 PHO262171:PHO262174 PRK262171:PRK262174 QBG262171:QBG262174 QLC262171:QLC262174 QUY262171:QUY262174 REU262171:REU262174 ROQ262171:ROQ262174 RYM262171:RYM262174 SII262171:SII262174 SSE262171:SSE262174 TCA262171:TCA262174 TLW262171:TLW262174 TVS262171:TVS262174 UFO262171:UFO262174 UPK262171:UPK262174 UZG262171:UZG262174 VJC262171:VJC262174 VSY262171:VSY262174 WCU262171:WCU262174 WMQ262171:WMQ262174 WWM262171:WWM262174 AE327707:AE327710 KA327707:KA327710 TW327707:TW327710 ADS327707:ADS327710 ANO327707:ANO327710 AXK327707:AXK327710 BHG327707:BHG327710 BRC327707:BRC327710 CAY327707:CAY327710 CKU327707:CKU327710 CUQ327707:CUQ327710 DEM327707:DEM327710 DOI327707:DOI327710 DYE327707:DYE327710 EIA327707:EIA327710 ERW327707:ERW327710 FBS327707:FBS327710 FLO327707:FLO327710 FVK327707:FVK327710 GFG327707:GFG327710 GPC327707:GPC327710 GYY327707:GYY327710 HIU327707:HIU327710 HSQ327707:HSQ327710 ICM327707:ICM327710 IMI327707:IMI327710 IWE327707:IWE327710 JGA327707:JGA327710 JPW327707:JPW327710 JZS327707:JZS327710 KJO327707:KJO327710 KTK327707:KTK327710 LDG327707:LDG327710 LNC327707:LNC327710 LWY327707:LWY327710 MGU327707:MGU327710 MQQ327707:MQQ327710 NAM327707:NAM327710 NKI327707:NKI327710 NUE327707:NUE327710 OEA327707:OEA327710 ONW327707:ONW327710 OXS327707:OXS327710 PHO327707:PHO327710 PRK327707:PRK327710 QBG327707:QBG327710 QLC327707:QLC327710 QUY327707:QUY327710 REU327707:REU327710 ROQ327707:ROQ327710 RYM327707:RYM327710 SII327707:SII327710 SSE327707:SSE327710 TCA327707:TCA327710 TLW327707:TLW327710 TVS327707:TVS327710 UFO327707:UFO327710 UPK327707:UPK327710 UZG327707:UZG327710 VJC327707:VJC327710 VSY327707:VSY327710 WCU327707:WCU327710 WMQ327707:WMQ327710 WWM327707:WWM327710 AE393243:AE393246 KA393243:KA393246 TW393243:TW393246 ADS393243:ADS393246 ANO393243:ANO393246 AXK393243:AXK393246 BHG393243:BHG393246 BRC393243:BRC393246 CAY393243:CAY393246 CKU393243:CKU393246 CUQ393243:CUQ393246 DEM393243:DEM393246 DOI393243:DOI393246 DYE393243:DYE393246 EIA393243:EIA393246 ERW393243:ERW393246 FBS393243:FBS393246 FLO393243:FLO393246 FVK393243:FVK393246 GFG393243:GFG393246 GPC393243:GPC393246 GYY393243:GYY393246 HIU393243:HIU393246 HSQ393243:HSQ393246 ICM393243:ICM393246 IMI393243:IMI393246 IWE393243:IWE393246 JGA393243:JGA393246 JPW393243:JPW393246 JZS393243:JZS393246 KJO393243:KJO393246 KTK393243:KTK393246 LDG393243:LDG393246 LNC393243:LNC393246 LWY393243:LWY393246 MGU393243:MGU393246 MQQ393243:MQQ393246 NAM393243:NAM393246 NKI393243:NKI393246 NUE393243:NUE393246 OEA393243:OEA393246 ONW393243:ONW393246 OXS393243:OXS393246 PHO393243:PHO393246 PRK393243:PRK393246 QBG393243:QBG393246 QLC393243:QLC393246 QUY393243:QUY393246 REU393243:REU393246 ROQ393243:ROQ393246 RYM393243:RYM393246 SII393243:SII393246 SSE393243:SSE393246 TCA393243:TCA393246 TLW393243:TLW393246 TVS393243:TVS393246 UFO393243:UFO393246 UPK393243:UPK393246 UZG393243:UZG393246 VJC393243:VJC393246 VSY393243:VSY393246 WCU393243:WCU393246 WMQ393243:WMQ393246 WWM393243:WWM393246 AE458779:AE458782 KA458779:KA458782 TW458779:TW458782 ADS458779:ADS458782 ANO458779:ANO458782 AXK458779:AXK458782 BHG458779:BHG458782 BRC458779:BRC458782 CAY458779:CAY458782 CKU458779:CKU458782 CUQ458779:CUQ458782 DEM458779:DEM458782 DOI458779:DOI458782 DYE458779:DYE458782 EIA458779:EIA458782 ERW458779:ERW458782 FBS458779:FBS458782 FLO458779:FLO458782 FVK458779:FVK458782 GFG458779:GFG458782 GPC458779:GPC458782 GYY458779:GYY458782 HIU458779:HIU458782 HSQ458779:HSQ458782 ICM458779:ICM458782 IMI458779:IMI458782 IWE458779:IWE458782 JGA458779:JGA458782 JPW458779:JPW458782 JZS458779:JZS458782 KJO458779:KJO458782 KTK458779:KTK458782 LDG458779:LDG458782 LNC458779:LNC458782 LWY458779:LWY458782 MGU458779:MGU458782 MQQ458779:MQQ458782 NAM458779:NAM458782 NKI458779:NKI458782 NUE458779:NUE458782 OEA458779:OEA458782 ONW458779:ONW458782 OXS458779:OXS458782 PHO458779:PHO458782 PRK458779:PRK458782 QBG458779:QBG458782 QLC458779:QLC458782 QUY458779:QUY458782 REU458779:REU458782 ROQ458779:ROQ458782 RYM458779:RYM458782 SII458779:SII458782 SSE458779:SSE458782 TCA458779:TCA458782 TLW458779:TLW458782 TVS458779:TVS458782 UFO458779:UFO458782 UPK458779:UPK458782 UZG458779:UZG458782 VJC458779:VJC458782 VSY458779:VSY458782 WCU458779:WCU458782 WMQ458779:WMQ458782 WWM458779:WWM458782 AE524315:AE524318 KA524315:KA524318 TW524315:TW524318 ADS524315:ADS524318 ANO524315:ANO524318 AXK524315:AXK524318 BHG524315:BHG524318 BRC524315:BRC524318 CAY524315:CAY524318 CKU524315:CKU524318 CUQ524315:CUQ524318 DEM524315:DEM524318 DOI524315:DOI524318 DYE524315:DYE524318 EIA524315:EIA524318 ERW524315:ERW524318 FBS524315:FBS524318 FLO524315:FLO524318 FVK524315:FVK524318 GFG524315:GFG524318 GPC524315:GPC524318 GYY524315:GYY524318 HIU524315:HIU524318 HSQ524315:HSQ524318 ICM524315:ICM524318 IMI524315:IMI524318 IWE524315:IWE524318 JGA524315:JGA524318 JPW524315:JPW524318 JZS524315:JZS524318 KJO524315:KJO524318 KTK524315:KTK524318 LDG524315:LDG524318 LNC524315:LNC524318 LWY524315:LWY524318 MGU524315:MGU524318 MQQ524315:MQQ524318 NAM524315:NAM524318 NKI524315:NKI524318 NUE524315:NUE524318 OEA524315:OEA524318 ONW524315:ONW524318 OXS524315:OXS524318 PHO524315:PHO524318 PRK524315:PRK524318 QBG524315:QBG524318 QLC524315:QLC524318 QUY524315:QUY524318 REU524315:REU524318 ROQ524315:ROQ524318 RYM524315:RYM524318 SII524315:SII524318 SSE524315:SSE524318 TCA524315:TCA524318 TLW524315:TLW524318 TVS524315:TVS524318 UFO524315:UFO524318 UPK524315:UPK524318 UZG524315:UZG524318 VJC524315:VJC524318 VSY524315:VSY524318 WCU524315:WCU524318 WMQ524315:WMQ524318 WWM524315:WWM524318 AE589851:AE589854 KA589851:KA589854 TW589851:TW589854 ADS589851:ADS589854 ANO589851:ANO589854 AXK589851:AXK589854 BHG589851:BHG589854 BRC589851:BRC589854 CAY589851:CAY589854 CKU589851:CKU589854 CUQ589851:CUQ589854 DEM589851:DEM589854 DOI589851:DOI589854 DYE589851:DYE589854 EIA589851:EIA589854 ERW589851:ERW589854 FBS589851:FBS589854 FLO589851:FLO589854 FVK589851:FVK589854 GFG589851:GFG589854 GPC589851:GPC589854 GYY589851:GYY589854 HIU589851:HIU589854 HSQ589851:HSQ589854 ICM589851:ICM589854 IMI589851:IMI589854 IWE589851:IWE589854 JGA589851:JGA589854 JPW589851:JPW589854 JZS589851:JZS589854 KJO589851:KJO589854 KTK589851:KTK589854 LDG589851:LDG589854 LNC589851:LNC589854 LWY589851:LWY589854 MGU589851:MGU589854 MQQ589851:MQQ589854 NAM589851:NAM589854 NKI589851:NKI589854 NUE589851:NUE589854 OEA589851:OEA589854 ONW589851:ONW589854 OXS589851:OXS589854 PHO589851:PHO589854 PRK589851:PRK589854 QBG589851:QBG589854 QLC589851:QLC589854 QUY589851:QUY589854 REU589851:REU589854 ROQ589851:ROQ589854 RYM589851:RYM589854 SII589851:SII589854 SSE589851:SSE589854 TCA589851:TCA589854 TLW589851:TLW589854 TVS589851:TVS589854 UFO589851:UFO589854 UPK589851:UPK589854 UZG589851:UZG589854 VJC589851:VJC589854 VSY589851:VSY589854 WCU589851:WCU589854 WMQ589851:WMQ589854 WWM589851:WWM589854 AE655387:AE655390 KA655387:KA655390 TW655387:TW655390 ADS655387:ADS655390 ANO655387:ANO655390 AXK655387:AXK655390 BHG655387:BHG655390 BRC655387:BRC655390 CAY655387:CAY655390 CKU655387:CKU655390 CUQ655387:CUQ655390 DEM655387:DEM655390 DOI655387:DOI655390 DYE655387:DYE655390 EIA655387:EIA655390 ERW655387:ERW655390 FBS655387:FBS655390 FLO655387:FLO655390 FVK655387:FVK655390 GFG655387:GFG655390 GPC655387:GPC655390 GYY655387:GYY655390 HIU655387:HIU655390 HSQ655387:HSQ655390 ICM655387:ICM655390 IMI655387:IMI655390 IWE655387:IWE655390 JGA655387:JGA655390 JPW655387:JPW655390 JZS655387:JZS655390 KJO655387:KJO655390 KTK655387:KTK655390 LDG655387:LDG655390 LNC655387:LNC655390 LWY655387:LWY655390 MGU655387:MGU655390 MQQ655387:MQQ655390 NAM655387:NAM655390 NKI655387:NKI655390 NUE655387:NUE655390 OEA655387:OEA655390 ONW655387:ONW655390 OXS655387:OXS655390 PHO655387:PHO655390 PRK655387:PRK655390 QBG655387:QBG655390 QLC655387:QLC655390 QUY655387:QUY655390 REU655387:REU655390 ROQ655387:ROQ655390 RYM655387:RYM655390 SII655387:SII655390 SSE655387:SSE655390 TCA655387:TCA655390 TLW655387:TLW655390 TVS655387:TVS655390 UFO655387:UFO655390 UPK655387:UPK655390 UZG655387:UZG655390 VJC655387:VJC655390 VSY655387:VSY655390 WCU655387:WCU655390 WMQ655387:WMQ655390 WWM655387:WWM655390 AE720923:AE720926 KA720923:KA720926 TW720923:TW720926 ADS720923:ADS720926 ANO720923:ANO720926 AXK720923:AXK720926 BHG720923:BHG720926 BRC720923:BRC720926 CAY720923:CAY720926 CKU720923:CKU720926 CUQ720923:CUQ720926 DEM720923:DEM720926 DOI720923:DOI720926 DYE720923:DYE720926 EIA720923:EIA720926 ERW720923:ERW720926 FBS720923:FBS720926 FLO720923:FLO720926 FVK720923:FVK720926 GFG720923:GFG720926 GPC720923:GPC720926 GYY720923:GYY720926 HIU720923:HIU720926 HSQ720923:HSQ720926 ICM720923:ICM720926 IMI720923:IMI720926 IWE720923:IWE720926 JGA720923:JGA720926 JPW720923:JPW720926 JZS720923:JZS720926 KJO720923:KJO720926 KTK720923:KTK720926 LDG720923:LDG720926 LNC720923:LNC720926 LWY720923:LWY720926 MGU720923:MGU720926 MQQ720923:MQQ720926 NAM720923:NAM720926 NKI720923:NKI720926 NUE720923:NUE720926 OEA720923:OEA720926 ONW720923:ONW720926 OXS720923:OXS720926 PHO720923:PHO720926 PRK720923:PRK720926 QBG720923:QBG720926 QLC720923:QLC720926 QUY720923:QUY720926 REU720923:REU720926 ROQ720923:ROQ720926 RYM720923:RYM720926 SII720923:SII720926 SSE720923:SSE720926 TCA720923:TCA720926 TLW720923:TLW720926 TVS720923:TVS720926 UFO720923:UFO720926 UPK720923:UPK720926 UZG720923:UZG720926 VJC720923:VJC720926 VSY720923:VSY720926 WCU720923:WCU720926 WMQ720923:WMQ720926 WWM720923:WWM720926 AE786459:AE786462 KA786459:KA786462 TW786459:TW786462 ADS786459:ADS786462 ANO786459:ANO786462 AXK786459:AXK786462 BHG786459:BHG786462 BRC786459:BRC786462 CAY786459:CAY786462 CKU786459:CKU786462 CUQ786459:CUQ786462 DEM786459:DEM786462 DOI786459:DOI786462 DYE786459:DYE786462 EIA786459:EIA786462 ERW786459:ERW786462 FBS786459:FBS786462 FLO786459:FLO786462 FVK786459:FVK786462 GFG786459:GFG786462 GPC786459:GPC786462 GYY786459:GYY786462 HIU786459:HIU786462 HSQ786459:HSQ786462 ICM786459:ICM786462 IMI786459:IMI786462 IWE786459:IWE786462 JGA786459:JGA786462 JPW786459:JPW786462 JZS786459:JZS786462 KJO786459:KJO786462 KTK786459:KTK786462 LDG786459:LDG786462 LNC786459:LNC786462 LWY786459:LWY786462 MGU786459:MGU786462 MQQ786459:MQQ786462 NAM786459:NAM786462 NKI786459:NKI786462 NUE786459:NUE786462 OEA786459:OEA786462 ONW786459:ONW786462 OXS786459:OXS786462 PHO786459:PHO786462 PRK786459:PRK786462 QBG786459:QBG786462 QLC786459:QLC786462 QUY786459:QUY786462 REU786459:REU786462 ROQ786459:ROQ786462 RYM786459:RYM786462 SII786459:SII786462 SSE786459:SSE786462 TCA786459:TCA786462 TLW786459:TLW786462 TVS786459:TVS786462 UFO786459:UFO786462 UPK786459:UPK786462 UZG786459:UZG786462 VJC786459:VJC786462 VSY786459:VSY786462 WCU786459:WCU786462 WMQ786459:WMQ786462 WWM786459:WWM786462 AE851995:AE851998 KA851995:KA851998 TW851995:TW851998 ADS851995:ADS851998 ANO851995:ANO851998 AXK851995:AXK851998 BHG851995:BHG851998 BRC851995:BRC851998 CAY851995:CAY851998 CKU851995:CKU851998 CUQ851995:CUQ851998 DEM851995:DEM851998 DOI851995:DOI851998 DYE851995:DYE851998 EIA851995:EIA851998 ERW851995:ERW851998 FBS851995:FBS851998 FLO851995:FLO851998 FVK851995:FVK851998 GFG851995:GFG851998 GPC851995:GPC851998 GYY851995:GYY851998 HIU851995:HIU851998 HSQ851995:HSQ851998 ICM851995:ICM851998 IMI851995:IMI851998 IWE851995:IWE851998 JGA851995:JGA851998 JPW851995:JPW851998 JZS851995:JZS851998 KJO851995:KJO851998 KTK851995:KTK851998 LDG851995:LDG851998 LNC851995:LNC851998 LWY851995:LWY851998 MGU851995:MGU851998 MQQ851995:MQQ851998 NAM851995:NAM851998 NKI851995:NKI851998 NUE851995:NUE851998 OEA851995:OEA851998 ONW851995:ONW851998 OXS851995:OXS851998 PHO851995:PHO851998 PRK851995:PRK851998 QBG851995:QBG851998 QLC851995:QLC851998 QUY851995:QUY851998 REU851995:REU851998 ROQ851995:ROQ851998 RYM851995:RYM851998 SII851995:SII851998 SSE851995:SSE851998 TCA851995:TCA851998 TLW851995:TLW851998 TVS851995:TVS851998 UFO851995:UFO851998 UPK851995:UPK851998 UZG851995:UZG851998 VJC851995:VJC851998 VSY851995:VSY851998 WCU851995:WCU851998 WMQ851995:WMQ851998 WWM851995:WWM851998 AE917531:AE917534 KA917531:KA917534 TW917531:TW917534 ADS917531:ADS917534 ANO917531:ANO917534 AXK917531:AXK917534 BHG917531:BHG917534 BRC917531:BRC917534 CAY917531:CAY917534 CKU917531:CKU917534 CUQ917531:CUQ917534 DEM917531:DEM917534 DOI917531:DOI917534 DYE917531:DYE917534 EIA917531:EIA917534 ERW917531:ERW917534 FBS917531:FBS917534 FLO917531:FLO917534 FVK917531:FVK917534 GFG917531:GFG917534 GPC917531:GPC917534 GYY917531:GYY917534 HIU917531:HIU917534 HSQ917531:HSQ917534 ICM917531:ICM917534 IMI917531:IMI917534 IWE917531:IWE917534 JGA917531:JGA917534 JPW917531:JPW917534 JZS917531:JZS917534 KJO917531:KJO917534 KTK917531:KTK917534 LDG917531:LDG917534 LNC917531:LNC917534 LWY917531:LWY917534 MGU917531:MGU917534 MQQ917531:MQQ917534 NAM917531:NAM917534 NKI917531:NKI917534 NUE917531:NUE917534 OEA917531:OEA917534 ONW917531:ONW917534 OXS917531:OXS917534 PHO917531:PHO917534 PRK917531:PRK917534 QBG917531:QBG917534 QLC917531:QLC917534 QUY917531:QUY917534 REU917531:REU917534 ROQ917531:ROQ917534 RYM917531:RYM917534 SII917531:SII917534 SSE917531:SSE917534 TCA917531:TCA917534 TLW917531:TLW917534 TVS917531:TVS917534 UFO917531:UFO917534 UPK917531:UPK917534 UZG917531:UZG917534 VJC917531:VJC917534 VSY917531:VSY917534 WCU917531:WCU917534 WMQ917531:WMQ917534 WWM917531:WWM917534 AE983067:AE983070 KA983067:KA983070 TW983067:TW983070 ADS983067:ADS983070 ANO983067:ANO983070 AXK983067:AXK983070 BHG983067:BHG983070 BRC983067:BRC983070 CAY983067:CAY983070 CKU983067:CKU983070 CUQ983067:CUQ983070 DEM983067:DEM983070 DOI983067:DOI983070 DYE983067:DYE983070 EIA983067:EIA983070 ERW983067:ERW983070 FBS983067:FBS983070 FLO983067:FLO983070 FVK983067:FVK983070 GFG983067:GFG983070 GPC983067:GPC983070 GYY983067:GYY983070 HIU983067:HIU983070 HSQ983067:HSQ983070 ICM983067:ICM983070 IMI983067:IMI983070 IWE983067:IWE983070 JGA983067:JGA983070 JPW983067:JPW983070 JZS983067:JZS983070 KJO983067:KJO983070 KTK983067:KTK983070 LDG983067:LDG983070 LNC983067:LNC983070 LWY983067:LWY983070 MGU983067:MGU983070 MQQ983067:MQQ983070 NAM983067:NAM983070 NKI983067:NKI983070 NUE983067:NUE983070 OEA983067:OEA983070 ONW983067:ONW983070 OXS983067:OXS983070 PHO983067:PHO983070 PRK983067:PRK983070 QBG983067:QBG983070 QLC983067:QLC983070 QUY983067:QUY983070 REU983067:REU983070 ROQ983067:ROQ983070 RYM983067:RYM983070 SII983067:SII983070 SSE983067:SSE983070 TCA983067:TCA983070 TLW983067:TLW983070 TVS983067:TVS983070 UFO983067:UFO983070 UPK983067:UPK983070 UZG983067:UZG983070 VJC983067:VJC983070 VSY983067:VSY983070 WCU983067:WCU983070 WMQ983067:WMQ983070 WWM983067:WWM983070 AG27:AG30 KC27:KC30 TY27:TY30 ADU27:ADU30 ANQ27:ANQ30 AXM27:AXM30 BHI27:BHI30 BRE27:BRE30 CBA27:CBA30 CKW27:CKW30 CUS27:CUS30 DEO27:DEO30 DOK27:DOK30 DYG27:DYG30 EIC27:EIC30 ERY27:ERY30 FBU27:FBU30 FLQ27:FLQ30 FVM27:FVM30 GFI27:GFI30 GPE27:GPE30 GZA27:GZA30 HIW27:HIW30 HSS27:HSS30 ICO27:ICO30 IMK27:IMK30 IWG27:IWG30 JGC27:JGC30 JPY27:JPY30 JZU27:JZU30 KJQ27:KJQ30 KTM27:KTM30 LDI27:LDI30 LNE27:LNE30 LXA27:LXA30 MGW27:MGW30 MQS27:MQS30 NAO27:NAO30 NKK27:NKK30 NUG27:NUG30 OEC27:OEC30 ONY27:ONY30 OXU27:OXU30 PHQ27:PHQ30 PRM27:PRM30 QBI27:QBI30 QLE27:QLE30 QVA27:QVA30 REW27:REW30 ROS27:ROS30 RYO27:RYO30 SIK27:SIK30 SSG27:SSG30 TCC27:TCC30 TLY27:TLY30 TVU27:TVU30 UFQ27:UFQ30 UPM27:UPM30 UZI27:UZI30 VJE27:VJE30 VTA27:VTA30 WCW27:WCW30 WMS27:WMS30 WWO27:WWO30 AG65563:AG65566 KC65563:KC65566 TY65563:TY65566 ADU65563:ADU65566 ANQ65563:ANQ65566 AXM65563:AXM65566 BHI65563:BHI65566 BRE65563:BRE65566 CBA65563:CBA65566 CKW65563:CKW65566 CUS65563:CUS65566 DEO65563:DEO65566 DOK65563:DOK65566 DYG65563:DYG65566 EIC65563:EIC65566 ERY65563:ERY65566 FBU65563:FBU65566 FLQ65563:FLQ65566 FVM65563:FVM65566 GFI65563:GFI65566 GPE65563:GPE65566 GZA65563:GZA65566 HIW65563:HIW65566 HSS65563:HSS65566 ICO65563:ICO65566 IMK65563:IMK65566 IWG65563:IWG65566 JGC65563:JGC65566 JPY65563:JPY65566 JZU65563:JZU65566 KJQ65563:KJQ65566 KTM65563:KTM65566 LDI65563:LDI65566 LNE65563:LNE65566 LXA65563:LXA65566 MGW65563:MGW65566 MQS65563:MQS65566 NAO65563:NAO65566 NKK65563:NKK65566 NUG65563:NUG65566 OEC65563:OEC65566 ONY65563:ONY65566 OXU65563:OXU65566 PHQ65563:PHQ65566 PRM65563:PRM65566 QBI65563:QBI65566 QLE65563:QLE65566 QVA65563:QVA65566 REW65563:REW65566 ROS65563:ROS65566 RYO65563:RYO65566 SIK65563:SIK65566 SSG65563:SSG65566 TCC65563:TCC65566 TLY65563:TLY65566 TVU65563:TVU65566 UFQ65563:UFQ65566 UPM65563:UPM65566 UZI65563:UZI65566 VJE65563:VJE65566 VTA65563:VTA65566 WCW65563:WCW65566 WMS65563:WMS65566 WWO65563:WWO65566 AG131099:AG131102 KC131099:KC131102 TY131099:TY131102 ADU131099:ADU131102 ANQ131099:ANQ131102 AXM131099:AXM131102 BHI131099:BHI131102 BRE131099:BRE131102 CBA131099:CBA131102 CKW131099:CKW131102 CUS131099:CUS131102 DEO131099:DEO131102 DOK131099:DOK131102 DYG131099:DYG131102 EIC131099:EIC131102 ERY131099:ERY131102 FBU131099:FBU131102 FLQ131099:FLQ131102 FVM131099:FVM131102 GFI131099:GFI131102 GPE131099:GPE131102 GZA131099:GZA131102 HIW131099:HIW131102 HSS131099:HSS131102 ICO131099:ICO131102 IMK131099:IMK131102 IWG131099:IWG131102 JGC131099:JGC131102 JPY131099:JPY131102 JZU131099:JZU131102 KJQ131099:KJQ131102 KTM131099:KTM131102 LDI131099:LDI131102 LNE131099:LNE131102 LXA131099:LXA131102 MGW131099:MGW131102 MQS131099:MQS131102 NAO131099:NAO131102 NKK131099:NKK131102 NUG131099:NUG131102 OEC131099:OEC131102 ONY131099:ONY131102 OXU131099:OXU131102 PHQ131099:PHQ131102 PRM131099:PRM131102 QBI131099:QBI131102 QLE131099:QLE131102 QVA131099:QVA131102 REW131099:REW131102 ROS131099:ROS131102 RYO131099:RYO131102 SIK131099:SIK131102 SSG131099:SSG131102 TCC131099:TCC131102 TLY131099:TLY131102 TVU131099:TVU131102 UFQ131099:UFQ131102 UPM131099:UPM131102 UZI131099:UZI131102 VJE131099:VJE131102 VTA131099:VTA131102 WCW131099:WCW131102 WMS131099:WMS131102 WWO131099:WWO131102 AG196635:AG196638 KC196635:KC196638 TY196635:TY196638 ADU196635:ADU196638 ANQ196635:ANQ196638 AXM196635:AXM196638 BHI196635:BHI196638 BRE196635:BRE196638 CBA196635:CBA196638 CKW196635:CKW196638 CUS196635:CUS196638 DEO196635:DEO196638 DOK196635:DOK196638 DYG196635:DYG196638 EIC196635:EIC196638 ERY196635:ERY196638 FBU196635:FBU196638 FLQ196635:FLQ196638 FVM196635:FVM196638 GFI196635:GFI196638 GPE196635:GPE196638 GZA196635:GZA196638 HIW196635:HIW196638 HSS196635:HSS196638 ICO196635:ICO196638 IMK196635:IMK196638 IWG196635:IWG196638 JGC196635:JGC196638 JPY196635:JPY196638 JZU196635:JZU196638 KJQ196635:KJQ196638 KTM196635:KTM196638 LDI196635:LDI196638 LNE196635:LNE196638 LXA196635:LXA196638 MGW196635:MGW196638 MQS196635:MQS196638 NAO196635:NAO196638 NKK196635:NKK196638 NUG196635:NUG196638 OEC196635:OEC196638 ONY196635:ONY196638 OXU196635:OXU196638 PHQ196635:PHQ196638 PRM196635:PRM196638 QBI196635:QBI196638 QLE196635:QLE196638 QVA196635:QVA196638 REW196635:REW196638 ROS196635:ROS196638 RYO196635:RYO196638 SIK196635:SIK196638 SSG196635:SSG196638 TCC196635:TCC196638 TLY196635:TLY196638 TVU196635:TVU196638 UFQ196635:UFQ196638 UPM196635:UPM196638 UZI196635:UZI196638 VJE196635:VJE196638 VTA196635:VTA196638 WCW196635:WCW196638 WMS196635:WMS196638 WWO196635:WWO196638 AG262171:AG262174 KC262171:KC262174 TY262171:TY262174 ADU262171:ADU262174 ANQ262171:ANQ262174 AXM262171:AXM262174 BHI262171:BHI262174 BRE262171:BRE262174 CBA262171:CBA262174 CKW262171:CKW262174 CUS262171:CUS262174 DEO262171:DEO262174 DOK262171:DOK262174 DYG262171:DYG262174 EIC262171:EIC262174 ERY262171:ERY262174 FBU262171:FBU262174 FLQ262171:FLQ262174 FVM262171:FVM262174 GFI262171:GFI262174 GPE262171:GPE262174 GZA262171:GZA262174 HIW262171:HIW262174 HSS262171:HSS262174 ICO262171:ICO262174 IMK262171:IMK262174 IWG262171:IWG262174 JGC262171:JGC262174 JPY262171:JPY262174 JZU262171:JZU262174 KJQ262171:KJQ262174 KTM262171:KTM262174 LDI262171:LDI262174 LNE262171:LNE262174 LXA262171:LXA262174 MGW262171:MGW262174 MQS262171:MQS262174 NAO262171:NAO262174 NKK262171:NKK262174 NUG262171:NUG262174 OEC262171:OEC262174 ONY262171:ONY262174 OXU262171:OXU262174 PHQ262171:PHQ262174 PRM262171:PRM262174 QBI262171:QBI262174 QLE262171:QLE262174 QVA262171:QVA262174 REW262171:REW262174 ROS262171:ROS262174 RYO262171:RYO262174 SIK262171:SIK262174 SSG262171:SSG262174 TCC262171:TCC262174 TLY262171:TLY262174 TVU262171:TVU262174 UFQ262171:UFQ262174 UPM262171:UPM262174 UZI262171:UZI262174 VJE262171:VJE262174 VTA262171:VTA262174 WCW262171:WCW262174 WMS262171:WMS262174 WWO262171:WWO262174 AG327707:AG327710 KC327707:KC327710 TY327707:TY327710 ADU327707:ADU327710 ANQ327707:ANQ327710 AXM327707:AXM327710 BHI327707:BHI327710 BRE327707:BRE327710 CBA327707:CBA327710 CKW327707:CKW327710 CUS327707:CUS327710 DEO327707:DEO327710 DOK327707:DOK327710 DYG327707:DYG327710 EIC327707:EIC327710 ERY327707:ERY327710 FBU327707:FBU327710 FLQ327707:FLQ327710 FVM327707:FVM327710 GFI327707:GFI327710 GPE327707:GPE327710 GZA327707:GZA327710 HIW327707:HIW327710 HSS327707:HSS327710 ICO327707:ICO327710 IMK327707:IMK327710 IWG327707:IWG327710 JGC327707:JGC327710 JPY327707:JPY327710 JZU327707:JZU327710 KJQ327707:KJQ327710 KTM327707:KTM327710 LDI327707:LDI327710 LNE327707:LNE327710 LXA327707:LXA327710 MGW327707:MGW327710 MQS327707:MQS327710 NAO327707:NAO327710 NKK327707:NKK327710 NUG327707:NUG327710 OEC327707:OEC327710 ONY327707:ONY327710 OXU327707:OXU327710 PHQ327707:PHQ327710 PRM327707:PRM327710 QBI327707:QBI327710 QLE327707:QLE327710 QVA327707:QVA327710 REW327707:REW327710 ROS327707:ROS327710 RYO327707:RYO327710 SIK327707:SIK327710 SSG327707:SSG327710 TCC327707:TCC327710 TLY327707:TLY327710 TVU327707:TVU327710 UFQ327707:UFQ327710 UPM327707:UPM327710 UZI327707:UZI327710 VJE327707:VJE327710 VTA327707:VTA327710 WCW327707:WCW327710 WMS327707:WMS327710 WWO327707:WWO327710 AG393243:AG393246 KC393243:KC393246 TY393243:TY393246 ADU393243:ADU393246 ANQ393243:ANQ393246 AXM393243:AXM393246 BHI393243:BHI393246 BRE393243:BRE393246 CBA393243:CBA393246 CKW393243:CKW393246 CUS393243:CUS393246 DEO393243:DEO393246 DOK393243:DOK393246 DYG393243:DYG393246 EIC393243:EIC393246 ERY393243:ERY393246 FBU393243:FBU393246 FLQ393243:FLQ393246 FVM393243:FVM393246 GFI393243:GFI393246 GPE393243:GPE393246 GZA393243:GZA393246 HIW393243:HIW393246 HSS393243:HSS393246 ICO393243:ICO393246 IMK393243:IMK393246 IWG393243:IWG393246 JGC393243:JGC393246 JPY393243:JPY393246 JZU393243:JZU393246 KJQ393243:KJQ393246 KTM393243:KTM393246 LDI393243:LDI393246 LNE393243:LNE393246 LXA393243:LXA393246 MGW393243:MGW393246 MQS393243:MQS393246 NAO393243:NAO393246 NKK393243:NKK393246 NUG393243:NUG393246 OEC393243:OEC393246 ONY393243:ONY393246 OXU393243:OXU393246 PHQ393243:PHQ393246 PRM393243:PRM393246 QBI393243:QBI393246 QLE393243:QLE393246 QVA393243:QVA393246 REW393243:REW393246 ROS393243:ROS393246 RYO393243:RYO393246 SIK393243:SIK393246 SSG393243:SSG393246 TCC393243:TCC393246 TLY393243:TLY393246 TVU393243:TVU393246 UFQ393243:UFQ393246 UPM393243:UPM393246 UZI393243:UZI393246 VJE393243:VJE393246 VTA393243:VTA393246 WCW393243:WCW393246 WMS393243:WMS393246 WWO393243:WWO393246 AG458779:AG458782 KC458779:KC458782 TY458779:TY458782 ADU458779:ADU458782 ANQ458779:ANQ458782 AXM458779:AXM458782 BHI458779:BHI458782 BRE458779:BRE458782 CBA458779:CBA458782 CKW458779:CKW458782 CUS458779:CUS458782 DEO458779:DEO458782 DOK458779:DOK458782 DYG458779:DYG458782 EIC458779:EIC458782 ERY458779:ERY458782 FBU458779:FBU458782 FLQ458779:FLQ458782 FVM458779:FVM458782 GFI458779:GFI458782 GPE458779:GPE458782 GZA458779:GZA458782 HIW458779:HIW458782 HSS458779:HSS458782 ICO458779:ICO458782 IMK458779:IMK458782 IWG458779:IWG458782 JGC458779:JGC458782 JPY458779:JPY458782 JZU458779:JZU458782 KJQ458779:KJQ458782 KTM458779:KTM458782 LDI458779:LDI458782 LNE458779:LNE458782 LXA458779:LXA458782 MGW458779:MGW458782 MQS458779:MQS458782 NAO458779:NAO458782 NKK458779:NKK458782 NUG458779:NUG458782 OEC458779:OEC458782 ONY458779:ONY458782 OXU458779:OXU458782 PHQ458779:PHQ458782 PRM458779:PRM458782 QBI458779:QBI458782 QLE458779:QLE458782 QVA458779:QVA458782 REW458779:REW458782 ROS458779:ROS458782 RYO458779:RYO458782 SIK458779:SIK458782 SSG458779:SSG458782 TCC458779:TCC458782 TLY458779:TLY458782 TVU458779:TVU458782 UFQ458779:UFQ458782 UPM458779:UPM458782 UZI458779:UZI458782 VJE458779:VJE458782 VTA458779:VTA458782 WCW458779:WCW458782 WMS458779:WMS458782 WWO458779:WWO458782 AG524315:AG524318 KC524315:KC524318 TY524315:TY524318 ADU524315:ADU524318 ANQ524315:ANQ524318 AXM524315:AXM524318 BHI524315:BHI524318 BRE524315:BRE524318 CBA524315:CBA524318 CKW524315:CKW524318 CUS524315:CUS524318 DEO524315:DEO524318 DOK524315:DOK524318 DYG524315:DYG524318 EIC524315:EIC524318 ERY524315:ERY524318 FBU524315:FBU524318 FLQ524315:FLQ524318 FVM524315:FVM524318 GFI524315:GFI524318 GPE524315:GPE524318 GZA524315:GZA524318 HIW524315:HIW524318 HSS524315:HSS524318 ICO524315:ICO524318 IMK524315:IMK524318 IWG524315:IWG524318 JGC524315:JGC524318 JPY524315:JPY524318 JZU524315:JZU524318 KJQ524315:KJQ524318 KTM524315:KTM524318 LDI524315:LDI524318 LNE524315:LNE524318 LXA524315:LXA524318 MGW524315:MGW524318 MQS524315:MQS524318 NAO524315:NAO524318 NKK524315:NKK524318 NUG524315:NUG524318 OEC524315:OEC524318 ONY524315:ONY524318 OXU524315:OXU524318 PHQ524315:PHQ524318 PRM524315:PRM524318 QBI524315:QBI524318 QLE524315:QLE524318 QVA524315:QVA524318 REW524315:REW524318 ROS524315:ROS524318 RYO524315:RYO524318 SIK524315:SIK524318 SSG524315:SSG524318 TCC524315:TCC524318 TLY524315:TLY524318 TVU524315:TVU524318 UFQ524315:UFQ524318 UPM524315:UPM524318 UZI524315:UZI524318 VJE524315:VJE524318 VTA524315:VTA524318 WCW524315:WCW524318 WMS524315:WMS524318 WWO524315:WWO524318 AG589851:AG589854 KC589851:KC589854 TY589851:TY589854 ADU589851:ADU589854 ANQ589851:ANQ589854 AXM589851:AXM589854 BHI589851:BHI589854 BRE589851:BRE589854 CBA589851:CBA589854 CKW589851:CKW589854 CUS589851:CUS589854 DEO589851:DEO589854 DOK589851:DOK589854 DYG589851:DYG589854 EIC589851:EIC589854 ERY589851:ERY589854 FBU589851:FBU589854 FLQ589851:FLQ589854 FVM589851:FVM589854 GFI589851:GFI589854 GPE589851:GPE589854 GZA589851:GZA589854 HIW589851:HIW589854 HSS589851:HSS589854 ICO589851:ICO589854 IMK589851:IMK589854 IWG589851:IWG589854 JGC589851:JGC589854 JPY589851:JPY589854 JZU589851:JZU589854 KJQ589851:KJQ589854 KTM589851:KTM589854 LDI589851:LDI589854 LNE589851:LNE589854 LXA589851:LXA589854 MGW589851:MGW589854 MQS589851:MQS589854 NAO589851:NAO589854 NKK589851:NKK589854 NUG589851:NUG589854 OEC589851:OEC589854 ONY589851:ONY589854 OXU589851:OXU589854 PHQ589851:PHQ589854 PRM589851:PRM589854 QBI589851:QBI589854 QLE589851:QLE589854 QVA589851:QVA589854 REW589851:REW589854 ROS589851:ROS589854 RYO589851:RYO589854 SIK589851:SIK589854 SSG589851:SSG589854 TCC589851:TCC589854 TLY589851:TLY589854 TVU589851:TVU589854 UFQ589851:UFQ589854 UPM589851:UPM589854 UZI589851:UZI589854 VJE589851:VJE589854 VTA589851:VTA589854 WCW589851:WCW589854 WMS589851:WMS589854 WWO589851:WWO589854 AG655387:AG655390 KC655387:KC655390 TY655387:TY655390 ADU655387:ADU655390 ANQ655387:ANQ655390 AXM655387:AXM655390 BHI655387:BHI655390 BRE655387:BRE655390 CBA655387:CBA655390 CKW655387:CKW655390 CUS655387:CUS655390 DEO655387:DEO655390 DOK655387:DOK655390 DYG655387:DYG655390 EIC655387:EIC655390 ERY655387:ERY655390 FBU655387:FBU655390 FLQ655387:FLQ655390 FVM655387:FVM655390 GFI655387:GFI655390 GPE655387:GPE655390 GZA655387:GZA655390 HIW655387:HIW655390 HSS655387:HSS655390 ICO655387:ICO655390 IMK655387:IMK655390 IWG655387:IWG655390 JGC655387:JGC655390 JPY655387:JPY655390 JZU655387:JZU655390 KJQ655387:KJQ655390 KTM655387:KTM655390 LDI655387:LDI655390 LNE655387:LNE655390 LXA655387:LXA655390 MGW655387:MGW655390 MQS655387:MQS655390 NAO655387:NAO655390 NKK655387:NKK655390 NUG655387:NUG655390 OEC655387:OEC655390 ONY655387:ONY655390 OXU655387:OXU655390 PHQ655387:PHQ655390 PRM655387:PRM655390 QBI655387:QBI655390 QLE655387:QLE655390 QVA655387:QVA655390 REW655387:REW655390 ROS655387:ROS655390 RYO655387:RYO655390 SIK655387:SIK655390 SSG655387:SSG655390 TCC655387:TCC655390 TLY655387:TLY655390 TVU655387:TVU655390 UFQ655387:UFQ655390 UPM655387:UPM655390 UZI655387:UZI655390 VJE655387:VJE655390 VTA655387:VTA655390 WCW655387:WCW655390 WMS655387:WMS655390 WWO655387:WWO655390 AG720923:AG720926 KC720923:KC720926 TY720923:TY720926 ADU720923:ADU720926 ANQ720923:ANQ720926 AXM720923:AXM720926 BHI720923:BHI720926 BRE720923:BRE720926 CBA720923:CBA720926 CKW720923:CKW720926 CUS720923:CUS720926 DEO720923:DEO720926 DOK720923:DOK720926 DYG720923:DYG720926 EIC720923:EIC720926 ERY720923:ERY720926 FBU720923:FBU720926 FLQ720923:FLQ720926 FVM720923:FVM720926 GFI720923:GFI720926 GPE720923:GPE720926 GZA720923:GZA720926 HIW720923:HIW720926 HSS720923:HSS720926 ICO720923:ICO720926 IMK720923:IMK720926 IWG720923:IWG720926 JGC720923:JGC720926 JPY720923:JPY720926 JZU720923:JZU720926 KJQ720923:KJQ720926 KTM720923:KTM720926 LDI720923:LDI720926 LNE720923:LNE720926 LXA720923:LXA720926 MGW720923:MGW720926 MQS720923:MQS720926 NAO720923:NAO720926 NKK720923:NKK720926 NUG720923:NUG720926 OEC720923:OEC720926 ONY720923:ONY720926 OXU720923:OXU720926 PHQ720923:PHQ720926 PRM720923:PRM720926 QBI720923:QBI720926 QLE720923:QLE720926 QVA720923:QVA720926 REW720923:REW720926 ROS720923:ROS720926 RYO720923:RYO720926 SIK720923:SIK720926 SSG720923:SSG720926 TCC720923:TCC720926 TLY720923:TLY720926 TVU720923:TVU720926 UFQ720923:UFQ720926 UPM720923:UPM720926 UZI720923:UZI720926 VJE720923:VJE720926 VTA720923:VTA720926 WCW720923:WCW720926 WMS720923:WMS720926 WWO720923:WWO720926 AG786459:AG786462 KC786459:KC786462 TY786459:TY786462 ADU786459:ADU786462 ANQ786459:ANQ786462 AXM786459:AXM786462 BHI786459:BHI786462 BRE786459:BRE786462 CBA786459:CBA786462 CKW786459:CKW786462 CUS786459:CUS786462 DEO786459:DEO786462 DOK786459:DOK786462 DYG786459:DYG786462 EIC786459:EIC786462 ERY786459:ERY786462 FBU786459:FBU786462 FLQ786459:FLQ786462 FVM786459:FVM786462 GFI786459:GFI786462 GPE786459:GPE786462 GZA786459:GZA786462 HIW786459:HIW786462 HSS786459:HSS786462 ICO786459:ICO786462 IMK786459:IMK786462 IWG786459:IWG786462 JGC786459:JGC786462 JPY786459:JPY786462 JZU786459:JZU786462 KJQ786459:KJQ786462 KTM786459:KTM786462 LDI786459:LDI786462 LNE786459:LNE786462 LXA786459:LXA786462 MGW786459:MGW786462 MQS786459:MQS786462 NAO786459:NAO786462 NKK786459:NKK786462 NUG786459:NUG786462 OEC786459:OEC786462 ONY786459:ONY786462 OXU786459:OXU786462 PHQ786459:PHQ786462 PRM786459:PRM786462 QBI786459:QBI786462 QLE786459:QLE786462 QVA786459:QVA786462 REW786459:REW786462 ROS786459:ROS786462 RYO786459:RYO786462 SIK786459:SIK786462 SSG786459:SSG786462 TCC786459:TCC786462 TLY786459:TLY786462 TVU786459:TVU786462 UFQ786459:UFQ786462 UPM786459:UPM786462 UZI786459:UZI786462 VJE786459:VJE786462 VTA786459:VTA786462 WCW786459:WCW786462 WMS786459:WMS786462 WWO786459:WWO786462 AG851995:AG851998 KC851995:KC851998 TY851995:TY851998 ADU851995:ADU851998 ANQ851995:ANQ851998 AXM851995:AXM851998 BHI851995:BHI851998 BRE851995:BRE851998 CBA851995:CBA851998 CKW851995:CKW851998 CUS851995:CUS851998 DEO851995:DEO851998 DOK851995:DOK851998 DYG851995:DYG851998 EIC851995:EIC851998 ERY851995:ERY851998 FBU851995:FBU851998 FLQ851995:FLQ851998 FVM851995:FVM851998 GFI851995:GFI851998 GPE851995:GPE851998 GZA851995:GZA851998 HIW851995:HIW851998 HSS851995:HSS851998 ICO851995:ICO851998 IMK851995:IMK851998 IWG851995:IWG851998 JGC851995:JGC851998 JPY851995:JPY851998 JZU851995:JZU851998 KJQ851995:KJQ851998 KTM851995:KTM851998 LDI851995:LDI851998 LNE851995:LNE851998 LXA851995:LXA851998 MGW851995:MGW851998 MQS851995:MQS851998 NAO851995:NAO851998 NKK851995:NKK851998 NUG851995:NUG851998 OEC851995:OEC851998 ONY851995:ONY851998 OXU851995:OXU851998 PHQ851995:PHQ851998 PRM851995:PRM851998 QBI851995:QBI851998 QLE851995:QLE851998 QVA851995:QVA851998 REW851995:REW851998 ROS851995:ROS851998 RYO851995:RYO851998 SIK851995:SIK851998 SSG851995:SSG851998 TCC851995:TCC851998 TLY851995:TLY851998 TVU851995:TVU851998 UFQ851995:UFQ851998 UPM851995:UPM851998 UZI851995:UZI851998 VJE851995:VJE851998 VTA851995:VTA851998 WCW851995:WCW851998 WMS851995:WMS851998 WWO851995:WWO851998 AG917531:AG917534 KC917531:KC917534 TY917531:TY917534 ADU917531:ADU917534 ANQ917531:ANQ917534 AXM917531:AXM917534 BHI917531:BHI917534 BRE917531:BRE917534 CBA917531:CBA917534 CKW917531:CKW917534 CUS917531:CUS917534 DEO917531:DEO917534 DOK917531:DOK917534 DYG917531:DYG917534 EIC917531:EIC917534 ERY917531:ERY917534 FBU917531:FBU917534 FLQ917531:FLQ917534 FVM917531:FVM917534 GFI917531:GFI917534 GPE917531:GPE917534 GZA917531:GZA917534 HIW917531:HIW917534 HSS917531:HSS917534 ICO917531:ICO917534 IMK917531:IMK917534 IWG917531:IWG917534 JGC917531:JGC917534 JPY917531:JPY917534 JZU917531:JZU917534 KJQ917531:KJQ917534 KTM917531:KTM917534 LDI917531:LDI917534 LNE917531:LNE917534 LXA917531:LXA917534 MGW917531:MGW917534 MQS917531:MQS917534 NAO917531:NAO917534 NKK917531:NKK917534 NUG917531:NUG917534 OEC917531:OEC917534 ONY917531:ONY917534 OXU917531:OXU917534 PHQ917531:PHQ917534 PRM917531:PRM917534 QBI917531:QBI917534 QLE917531:QLE917534 QVA917531:QVA917534 REW917531:REW917534 ROS917531:ROS917534 RYO917531:RYO917534 SIK917531:SIK917534 SSG917531:SSG917534 TCC917531:TCC917534 TLY917531:TLY917534 TVU917531:TVU917534 UFQ917531:UFQ917534 UPM917531:UPM917534 UZI917531:UZI917534 VJE917531:VJE917534 VTA917531:VTA917534 WCW917531:WCW917534 WMS917531:WMS917534 WWO917531:WWO917534 AG983067:AG983070 KC983067:KC983070 TY983067:TY983070 ADU983067:ADU983070 ANQ983067:ANQ983070 AXM983067:AXM983070 BHI983067:BHI983070 BRE983067:BRE983070 CBA983067:CBA983070 CKW983067:CKW983070 CUS983067:CUS983070 DEO983067:DEO983070 DOK983067:DOK983070 DYG983067:DYG983070 EIC983067:EIC983070 ERY983067:ERY983070 FBU983067:FBU983070 FLQ983067:FLQ983070 FVM983067:FVM983070 GFI983067:GFI983070 GPE983067:GPE983070 GZA983067:GZA983070 HIW983067:HIW983070 HSS983067:HSS983070 ICO983067:ICO983070 IMK983067:IMK983070 IWG983067:IWG983070 JGC983067:JGC983070 JPY983067:JPY983070 JZU983067:JZU983070 KJQ983067:KJQ983070 KTM983067:KTM983070 LDI983067:LDI983070 LNE983067:LNE983070 LXA983067:LXA983070 MGW983067:MGW983070 MQS983067:MQS983070 NAO983067:NAO983070 NKK983067:NKK983070 NUG983067:NUG983070 OEC983067:OEC983070 ONY983067:ONY983070 OXU983067:OXU983070 PHQ983067:PHQ983070 PRM983067:PRM983070 QBI983067:QBI983070 QLE983067:QLE983070 QVA983067:QVA983070 REW983067:REW983070 ROS983067:ROS983070 RYO983067:RYO983070 SIK983067:SIK983070 SSG983067:SSG983070 TCC983067:TCC983070 TLY983067:TLY983070 TVU983067:TVU983070 UFQ983067:UFQ983070 UPM983067:UPM983070 UZI983067:UZI983070 VJE983067:VJE983070 VTA983067:VTA983070 WCW983067:WCW983070 WMS983067:WMS983070 WWO983067:WWO983070 AE36:AE41 KA36:KA41 TW36:TW41 ADS36:ADS41 ANO36:ANO41 AXK36:AXK41 BHG36:BHG41 BRC36:BRC41 CAY36:CAY41 CKU36:CKU41 CUQ36:CUQ41 DEM36:DEM41 DOI36:DOI41 DYE36:DYE41 EIA36:EIA41 ERW36:ERW41 FBS36:FBS41 FLO36:FLO41 FVK36:FVK41 GFG36:GFG41 GPC36:GPC41 GYY36:GYY41 HIU36:HIU41 HSQ36:HSQ41 ICM36:ICM41 IMI36:IMI41 IWE36:IWE41 JGA36:JGA41 JPW36:JPW41 JZS36:JZS41 KJO36:KJO41 KTK36:KTK41 LDG36:LDG41 LNC36:LNC41 LWY36:LWY41 MGU36:MGU41 MQQ36:MQQ41 NAM36:NAM41 NKI36:NKI41 NUE36:NUE41 OEA36:OEA41 ONW36:ONW41 OXS36:OXS41 PHO36:PHO41 PRK36:PRK41 QBG36:QBG41 QLC36:QLC41 QUY36:QUY41 REU36:REU41 ROQ36:ROQ41 RYM36:RYM41 SII36:SII41 SSE36:SSE41 TCA36:TCA41 TLW36:TLW41 TVS36:TVS41 UFO36:UFO41 UPK36:UPK41 UZG36:UZG41 VJC36:VJC41 VSY36:VSY41 WCU36:WCU41 WMQ36:WMQ41 WWM36:WWM41 AE65572:AE65577 KA65572:KA65577 TW65572:TW65577 ADS65572:ADS65577 ANO65572:ANO65577 AXK65572:AXK65577 BHG65572:BHG65577 BRC65572:BRC65577 CAY65572:CAY65577 CKU65572:CKU65577 CUQ65572:CUQ65577 DEM65572:DEM65577 DOI65572:DOI65577 DYE65572:DYE65577 EIA65572:EIA65577 ERW65572:ERW65577 FBS65572:FBS65577 FLO65572:FLO65577 FVK65572:FVK65577 GFG65572:GFG65577 GPC65572:GPC65577 GYY65572:GYY65577 HIU65572:HIU65577 HSQ65572:HSQ65577 ICM65572:ICM65577 IMI65572:IMI65577 IWE65572:IWE65577 JGA65572:JGA65577 JPW65572:JPW65577 JZS65572:JZS65577 KJO65572:KJO65577 KTK65572:KTK65577 LDG65572:LDG65577 LNC65572:LNC65577 LWY65572:LWY65577 MGU65572:MGU65577 MQQ65572:MQQ65577 NAM65572:NAM65577 NKI65572:NKI65577 NUE65572:NUE65577 OEA65572:OEA65577 ONW65572:ONW65577 OXS65572:OXS65577 PHO65572:PHO65577 PRK65572:PRK65577 QBG65572:QBG65577 QLC65572:QLC65577 QUY65572:QUY65577 REU65572:REU65577 ROQ65572:ROQ65577 RYM65572:RYM65577 SII65572:SII65577 SSE65572:SSE65577 TCA65572:TCA65577 TLW65572:TLW65577 TVS65572:TVS65577 UFO65572:UFO65577 UPK65572:UPK65577 UZG65572:UZG65577 VJC65572:VJC65577 VSY65572:VSY65577 WCU65572:WCU65577 WMQ65572:WMQ65577 WWM65572:WWM65577 AE131108:AE131113 KA131108:KA131113 TW131108:TW131113 ADS131108:ADS131113 ANO131108:ANO131113 AXK131108:AXK131113 BHG131108:BHG131113 BRC131108:BRC131113 CAY131108:CAY131113 CKU131108:CKU131113 CUQ131108:CUQ131113 DEM131108:DEM131113 DOI131108:DOI131113 DYE131108:DYE131113 EIA131108:EIA131113 ERW131108:ERW131113 FBS131108:FBS131113 FLO131108:FLO131113 FVK131108:FVK131113 GFG131108:GFG131113 GPC131108:GPC131113 GYY131108:GYY131113 HIU131108:HIU131113 HSQ131108:HSQ131113 ICM131108:ICM131113 IMI131108:IMI131113 IWE131108:IWE131113 JGA131108:JGA131113 JPW131108:JPW131113 JZS131108:JZS131113 KJO131108:KJO131113 KTK131108:KTK131113 LDG131108:LDG131113 LNC131108:LNC131113 LWY131108:LWY131113 MGU131108:MGU131113 MQQ131108:MQQ131113 NAM131108:NAM131113 NKI131108:NKI131113 NUE131108:NUE131113 OEA131108:OEA131113 ONW131108:ONW131113 OXS131108:OXS131113 PHO131108:PHO131113 PRK131108:PRK131113 QBG131108:QBG131113 QLC131108:QLC131113 QUY131108:QUY131113 REU131108:REU131113 ROQ131108:ROQ131113 RYM131108:RYM131113 SII131108:SII131113 SSE131108:SSE131113 TCA131108:TCA131113 TLW131108:TLW131113 TVS131108:TVS131113 UFO131108:UFO131113 UPK131108:UPK131113 UZG131108:UZG131113 VJC131108:VJC131113 VSY131108:VSY131113 WCU131108:WCU131113 WMQ131108:WMQ131113 WWM131108:WWM131113 AE196644:AE196649 KA196644:KA196649 TW196644:TW196649 ADS196644:ADS196649 ANO196644:ANO196649 AXK196644:AXK196649 BHG196644:BHG196649 BRC196644:BRC196649 CAY196644:CAY196649 CKU196644:CKU196649 CUQ196644:CUQ196649 DEM196644:DEM196649 DOI196644:DOI196649 DYE196644:DYE196649 EIA196644:EIA196649 ERW196644:ERW196649 FBS196644:FBS196649 FLO196644:FLO196649 FVK196644:FVK196649 GFG196644:GFG196649 GPC196644:GPC196649 GYY196644:GYY196649 HIU196644:HIU196649 HSQ196644:HSQ196649 ICM196644:ICM196649 IMI196644:IMI196649 IWE196644:IWE196649 JGA196644:JGA196649 JPW196644:JPW196649 JZS196644:JZS196649 KJO196644:KJO196649 KTK196644:KTK196649 LDG196644:LDG196649 LNC196644:LNC196649 LWY196644:LWY196649 MGU196644:MGU196649 MQQ196644:MQQ196649 NAM196644:NAM196649 NKI196644:NKI196649 NUE196644:NUE196649 OEA196644:OEA196649 ONW196644:ONW196649 OXS196644:OXS196649 PHO196644:PHO196649 PRK196644:PRK196649 QBG196644:QBG196649 QLC196644:QLC196649 QUY196644:QUY196649 REU196644:REU196649 ROQ196644:ROQ196649 RYM196644:RYM196649 SII196644:SII196649 SSE196644:SSE196649 TCA196644:TCA196649 TLW196644:TLW196649 TVS196644:TVS196649 UFO196644:UFO196649 UPK196644:UPK196649 UZG196644:UZG196649 VJC196644:VJC196649 VSY196644:VSY196649 WCU196644:WCU196649 WMQ196644:WMQ196649 WWM196644:WWM196649 AE262180:AE262185 KA262180:KA262185 TW262180:TW262185 ADS262180:ADS262185 ANO262180:ANO262185 AXK262180:AXK262185 BHG262180:BHG262185 BRC262180:BRC262185 CAY262180:CAY262185 CKU262180:CKU262185 CUQ262180:CUQ262185 DEM262180:DEM262185 DOI262180:DOI262185 DYE262180:DYE262185 EIA262180:EIA262185 ERW262180:ERW262185 FBS262180:FBS262185 FLO262180:FLO262185 FVK262180:FVK262185 GFG262180:GFG262185 GPC262180:GPC262185 GYY262180:GYY262185 HIU262180:HIU262185 HSQ262180:HSQ262185 ICM262180:ICM262185 IMI262180:IMI262185 IWE262180:IWE262185 JGA262180:JGA262185 JPW262180:JPW262185 JZS262180:JZS262185 KJO262180:KJO262185 KTK262180:KTK262185 LDG262180:LDG262185 LNC262180:LNC262185 LWY262180:LWY262185 MGU262180:MGU262185 MQQ262180:MQQ262185 NAM262180:NAM262185 NKI262180:NKI262185 NUE262180:NUE262185 OEA262180:OEA262185 ONW262180:ONW262185 OXS262180:OXS262185 PHO262180:PHO262185 PRK262180:PRK262185 QBG262180:QBG262185 QLC262180:QLC262185 QUY262180:QUY262185 REU262180:REU262185 ROQ262180:ROQ262185 RYM262180:RYM262185 SII262180:SII262185 SSE262180:SSE262185 TCA262180:TCA262185 TLW262180:TLW262185 TVS262180:TVS262185 UFO262180:UFO262185 UPK262180:UPK262185 UZG262180:UZG262185 VJC262180:VJC262185 VSY262180:VSY262185 WCU262180:WCU262185 WMQ262180:WMQ262185 WWM262180:WWM262185 AE327716:AE327721 KA327716:KA327721 TW327716:TW327721 ADS327716:ADS327721 ANO327716:ANO327721 AXK327716:AXK327721 BHG327716:BHG327721 BRC327716:BRC327721 CAY327716:CAY327721 CKU327716:CKU327721 CUQ327716:CUQ327721 DEM327716:DEM327721 DOI327716:DOI327721 DYE327716:DYE327721 EIA327716:EIA327721 ERW327716:ERW327721 FBS327716:FBS327721 FLO327716:FLO327721 FVK327716:FVK327721 GFG327716:GFG327721 GPC327716:GPC327721 GYY327716:GYY327721 HIU327716:HIU327721 HSQ327716:HSQ327721 ICM327716:ICM327721 IMI327716:IMI327721 IWE327716:IWE327721 JGA327716:JGA327721 JPW327716:JPW327721 JZS327716:JZS327721 KJO327716:KJO327721 KTK327716:KTK327721 LDG327716:LDG327721 LNC327716:LNC327721 LWY327716:LWY327721 MGU327716:MGU327721 MQQ327716:MQQ327721 NAM327716:NAM327721 NKI327716:NKI327721 NUE327716:NUE327721 OEA327716:OEA327721 ONW327716:ONW327721 OXS327716:OXS327721 PHO327716:PHO327721 PRK327716:PRK327721 QBG327716:QBG327721 QLC327716:QLC327721 QUY327716:QUY327721 REU327716:REU327721 ROQ327716:ROQ327721 RYM327716:RYM327721 SII327716:SII327721 SSE327716:SSE327721 TCA327716:TCA327721 TLW327716:TLW327721 TVS327716:TVS327721 UFO327716:UFO327721 UPK327716:UPK327721 UZG327716:UZG327721 VJC327716:VJC327721 VSY327716:VSY327721 WCU327716:WCU327721 WMQ327716:WMQ327721 WWM327716:WWM327721 AE393252:AE393257 KA393252:KA393257 TW393252:TW393257 ADS393252:ADS393257 ANO393252:ANO393257 AXK393252:AXK393257 BHG393252:BHG393257 BRC393252:BRC393257 CAY393252:CAY393257 CKU393252:CKU393257 CUQ393252:CUQ393257 DEM393252:DEM393257 DOI393252:DOI393257 DYE393252:DYE393257 EIA393252:EIA393257 ERW393252:ERW393257 FBS393252:FBS393257 FLO393252:FLO393257 FVK393252:FVK393257 GFG393252:GFG393257 GPC393252:GPC393257 GYY393252:GYY393257 HIU393252:HIU393257 HSQ393252:HSQ393257 ICM393252:ICM393257 IMI393252:IMI393257 IWE393252:IWE393257 JGA393252:JGA393257 JPW393252:JPW393257 JZS393252:JZS393257 KJO393252:KJO393257 KTK393252:KTK393257 LDG393252:LDG393257 LNC393252:LNC393257 LWY393252:LWY393257 MGU393252:MGU393257 MQQ393252:MQQ393257 NAM393252:NAM393257 NKI393252:NKI393257 NUE393252:NUE393257 OEA393252:OEA393257 ONW393252:ONW393257 OXS393252:OXS393257 PHO393252:PHO393257 PRK393252:PRK393257 QBG393252:QBG393257 QLC393252:QLC393257 QUY393252:QUY393257 REU393252:REU393257 ROQ393252:ROQ393257 RYM393252:RYM393257 SII393252:SII393257 SSE393252:SSE393257 TCA393252:TCA393257 TLW393252:TLW393257 TVS393252:TVS393257 UFO393252:UFO393257 UPK393252:UPK393257 UZG393252:UZG393257 VJC393252:VJC393257 VSY393252:VSY393257 WCU393252:WCU393257 WMQ393252:WMQ393257 WWM393252:WWM393257 AE458788:AE458793 KA458788:KA458793 TW458788:TW458793 ADS458788:ADS458793 ANO458788:ANO458793 AXK458788:AXK458793 BHG458788:BHG458793 BRC458788:BRC458793 CAY458788:CAY458793 CKU458788:CKU458793 CUQ458788:CUQ458793 DEM458788:DEM458793 DOI458788:DOI458793 DYE458788:DYE458793 EIA458788:EIA458793 ERW458788:ERW458793 FBS458788:FBS458793 FLO458788:FLO458793 FVK458788:FVK458793 GFG458788:GFG458793 GPC458788:GPC458793 GYY458788:GYY458793 HIU458788:HIU458793 HSQ458788:HSQ458793 ICM458788:ICM458793 IMI458788:IMI458793 IWE458788:IWE458793 JGA458788:JGA458793 JPW458788:JPW458793 JZS458788:JZS458793 KJO458788:KJO458793 KTK458788:KTK458793 LDG458788:LDG458793 LNC458788:LNC458793 LWY458788:LWY458793 MGU458788:MGU458793 MQQ458788:MQQ458793 NAM458788:NAM458793 NKI458788:NKI458793 NUE458788:NUE458793 OEA458788:OEA458793 ONW458788:ONW458793 OXS458788:OXS458793 PHO458788:PHO458793 PRK458788:PRK458793 QBG458788:QBG458793 QLC458788:QLC458793 QUY458788:QUY458793 REU458788:REU458793 ROQ458788:ROQ458793 RYM458788:RYM458793 SII458788:SII458793 SSE458788:SSE458793 TCA458788:TCA458793 TLW458788:TLW458793 TVS458788:TVS458793 UFO458788:UFO458793 UPK458788:UPK458793 UZG458788:UZG458793 VJC458788:VJC458793 VSY458788:VSY458793 WCU458788:WCU458793 WMQ458788:WMQ458793 WWM458788:WWM458793 AE524324:AE524329 KA524324:KA524329 TW524324:TW524329 ADS524324:ADS524329 ANO524324:ANO524329 AXK524324:AXK524329 BHG524324:BHG524329 BRC524324:BRC524329 CAY524324:CAY524329 CKU524324:CKU524329 CUQ524324:CUQ524329 DEM524324:DEM524329 DOI524324:DOI524329 DYE524324:DYE524329 EIA524324:EIA524329 ERW524324:ERW524329 FBS524324:FBS524329 FLO524324:FLO524329 FVK524324:FVK524329 GFG524324:GFG524329 GPC524324:GPC524329 GYY524324:GYY524329 HIU524324:HIU524329 HSQ524324:HSQ524329 ICM524324:ICM524329 IMI524324:IMI524329 IWE524324:IWE524329 JGA524324:JGA524329 JPW524324:JPW524329 JZS524324:JZS524329 KJO524324:KJO524329 KTK524324:KTK524329 LDG524324:LDG524329 LNC524324:LNC524329 LWY524324:LWY524329 MGU524324:MGU524329 MQQ524324:MQQ524329 NAM524324:NAM524329 NKI524324:NKI524329 NUE524324:NUE524329 OEA524324:OEA524329 ONW524324:ONW524329 OXS524324:OXS524329 PHO524324:PHO524329 PRK524324:PRK524329 QBG524324:QBG524329 QLC524324:QLC524329 QUY524324:QUY524329 REU524324:REU524329 ROQ524324:ROQ524329 RYM524324:RYM524329 SII524324:SII524329 SSE524324:SSE524329 TCA524324:TCA524329 TLW524324:TLW524329 TVS524324:TVS524329 UFO524324:UFO524329 UPK524324:UPK524329 UZG524324:UZG524329 VJC524324:VJC524329 VSY524324:VSY524329 WCU524324:WCU524329 WMQ524324:WMQ524329 WWM524324:WWM524329 AE589860:AE589865 KA589860:KA589865 TW589860:TW589865 ADS589860:ADS589865 ANO589860:ANO589865 AXK589860:AXK589865 BHG589860:BHG589865 BRC589860:BRC589865 CAY589860:CAY589865 CKU589860:CKU589865 CUQ589860:CUQ589865 DEM589860:DEM589865 DOI589860:DOI589865 DYE589860:DYE589865 EIA589860:EIA589865 ERW589860:ERW589865 FBS589860:FBS589865 FLO589860:FLO589865 FVK589860:FVK589865 GFG589860:GFG589865 GPC589860:GPC589865 GYY589860:GYY589865 HIU589860:HIU589865 HSQ589860:HSQ589865 ICM589860:ICM589865 IMI589860:IMI589865 IWE589860:IWE589865 JGA589860:JGA589865 JPW589860:JPW589865 JZS589860:JZS589865 KJO589860:KJO589865 KTK589860:KTK589865 LDG589860:LDG589865 LNC589860:LNC589865 LWY589860:LWY589865 MGU589860:MGU589865 MQQ589860:MQQ589865 NAM589860:NAM589865 NKI589860:NKI589865 NUE589860:NUE589865 OEA589860:OEA589865 ONW589860:ONW589865 OXS589860:OXS589865 PHO589860:PHO589865 PRK589860:PRK589865 QBG589860:QBG589865 QLC589860:QLC589865 QUY589860:QUY589865 REU589860:REU589865 ROQ589860:ROQ589865 RYM589860:RYM589865 SII589860:SII589865 SSE589860:SSE589865 TCA589860:TCA589865 TLW589860:TLW589865 TVS589860:TVS589865 UFO589860:UFO589865 UPK589860:UPK589865 UZG589860:UZG589865 VJC589860:VJC589865 VSY589860:VSY589865 WCU589860:WCU589865 WMQ589860:WMQ589865 WWM589860:WWM589865 AE655396:AE655401 KA655396:KA655401 TW655396:TW655401 ADS655396:ADS655401 ANO655396:ANO655401 AXK655396:AXK655401 BHG655396:BHG655401 BRC655396:BRC655401 CAY655396:CAY655401 CKU655396:CKU655401 CUQ655396:CUQ655401 DEM655396:DEM655401 DOI655396:DOI655401 DYE655396:DYE655401 EIA655396:EIA655401 ERW655396:ERW655401 FBS655396:FBS655401 FLO655396:FLO655401 FVK655396:FVK655401 GFG655396:GFG655401 GPC655396:GPC655401 GYY655396:GYY655401 HIU655396:HIU655401 HSQ655396:HSQ655401 ICM655396:ICM655401 IMI655396:IMI655401 IWE655396:IWE655401 JGA655396:JGA655401 JPW655396:JPW655401 JZS655396:JZS655401 KJO655396:KJO655401 KTK655396:KTK655401 LDG655396:LDG655401 LNC655396:LNC655401 LWY655396:LWY655401 MGU655396:MGU655401 MQQ655396:MQQ655401 NAM655396:NAM655401 NKI655396:NKI655401 NUE655396:NUE655401 OEA655396:OEA655401 ONW655396:ONW655401 OXS655396:OXS655401 PHO655396:PHO655401 PRK655396:PRK655401 QBG655396:QBG655401 QLC655396:QLC655401 QUY655396:QUY655401 REU655396:REU655401 ROQ655396:ROQ655401 RYM655396:RYM655401 SII655396:SII655401 SSE655396:SSE655401 TCA655396:TCA655401 TLW655396:TLW655401 TVS655396:TVS655401 UFO655396:UFO655401 UPK655396:UPK655401 UZG655396:UZG655401 VJC655396:VJC655401 VSY655396:VSY655401 WCU655396:WCU655401 WMQ655396:WMQ655401 WWM655396:WWM655401 AE720932:AE720937 KA720932:KA720937 TW720932:TW720937 ADS720932:ADS720937 ANO720932:ANO720937 AXK720932:AXK720937 BHG720932:BHG720937 BRC720932:BRC720937 CAY720932:CAY720937 CKU720932:CKU720937 CUQ720932:CUQ720937 DEM720932:DEM720937 DOI720932:DOI720937 DYE720932:DYE720937 EIA720932:EIA720937 ERW720932:ERW720937 FBS720932:FBS720937 FLO720932:FLO720937 FVK720932:FVK720937 GFG720932:GFG720937 GPC720932:GPC720937 GYY720932:GYY720937 HIU720932:HIU720937 HSQ720932:HSQ720937 ICM720932:ICM720937 IMI720932:IMI720937 IWE720932:IWE720937 JGA720932:JGA720937 JPW720932:JPW720937 JZS720932:JZS720937 KJO720932:KJO720937 KTK720932:KTK720937 LDG720932:LDG720937 LNC720932:LNC720937 LWY720932:LWY720937 MGU720932:MGU720937 MQQ720932:MQQ720937 NAM720932:NAM720937 NKI720932:NKI720937 NUE720932:NUE720937 OEA720932:OEA720937 ONW720932:ONW720937 OXS720932:OXS720937 PHO720932:PHO720937 PRK720932:PRK720937 QBG720932:QBG720937 QLC720932:QLC720937 QUY720932:QUY720937 REU720932:REU720937 ROQ720932:ROQ720937 RYM720932:RYM720937 SII720932:SII720937 SSE720932:SSE720937 TCA720932:TCA720937 TLW720932:TLW720937 TVS720932:TVS720937 UFO720932:UFO720937 UPK720932:UPK720937 UZG720932:UZG720937 VJC720932:VJC720937 VSY720932:VSY720937 WCU720932:WCU720937 WMQ720932:WMQ720937 WWM720932:WWM720937 AE786468:AE786473 KA786468:KA786473 TW786468:TW786473 ADS786468:ADS786473 ANO786468:ANO786473 AXK786468:AXK786473 BHG786468:BHG786473 BRC786468:BRC786473 CAY786468:CAY786473 CKU786468:CKU786473 CUQ786468:CUQ786473 DEM786468:DEM786473 DOI786468:DOI786473 DYE786468:DYE786473 EIA786468:EIA786473 ERW786468:ERW786473 FBS786468:FBS786473 FLO786468:FLO786473 FVK786468:FVK786473 GFG786468:GFG786473 GPC786468:GPC786473 GYY786468:GYY786473 HIU786468:HIU786473 HSQ786468:HSQ786473 ICM786468:ICM786473 IMI786468:IMI786473 IWE786468:IWE786473 JGA786468:JGA786473 JPW786468:JPW786473 JZS786468:JZS786473 KJO786468:KJO786473 KTK786468:KTK786473 LDG786468:LDG786473 LNC786468:LNC786473 LWY786468:LWY786473 MGU786468:MGU786473 MQQ786468:MQQ786473 NAM786468:NAM786473 NKI786468:NKI786473 NUE786468:NUE786473 OEA786468:OEA786473 ONW786468:ONW786473 OXS786468:OXS786473 PHO786468:PHO786473 PRK786468:PRK786473 QBG786468:QBG786473 QLC786468:QLC786473 QUY786468:QUY786473 REU786468:REU786473 ROQ786468:ROQ786473 RYM786468:RYM786473 SII786468:SII786473 SSE786468:SSE786473 TCA786468:TCA786473 TLW786468:TLW786473 TVS786468:TVS786473 UFO786468:UFO786473 UPK786468:UPK786473 UZG786468:UZG786473 VJC786468:VJC786473 VSY786468:VSY786473 WCU786468:WCU786473 WMQ786468:WMQ786473 WWM786468:WWM786473 AE852004:AE852009 KA852004:KA852009 TW852004:TW852009 ADS852004:ADS852009 ANO852004:ANO852009 AXK852004:AXK852009 BHG852004:BHG852009 BRC852004:BRC852009 CAY852004:CAY852009 CKU852004:CKU852009 CUQ852004:CUQ852009 DEM852004:DEM852009 DOI852004:DOI852009 DYE852004:DYE852009 EIA852004:EIA852009 ERW852004:ERW852009 FBS852004:FBS852009 FLO852004:FLO852009 FVK852004:FVK852009 GFG852004:GFG852009 GPC852004:GPC852009 GYY852004:GYY852009 HIU852004:HIU852009 HSQ852004:HSQ852009 ICM852004:ICM852009 IMI852004:IMI852009 IWE852004:IWE852009 JGA852004:JGA852009 JPW852004:JPW852009 JZS852004:JZS852009 KJO852004:KJO852009 KTK852004:KTK852009 LDG852004:LDG852009 LNC852004:LNC852009 LWY852004:LWY852009 MGU852004:MGU852009 MQQ852004:MQQ852009 NAM852004:NAM852009 NKI852004:NKI852009 NUE852004:NUE852009 OEA852004:OEA852009 ONW852004:ONW852009 OXS852004:OXS852009 PHO852004:PHO852009 PRK852004:PRK852009 QBG852004:QBG852009 QLC852004:QLC852009 QUY852004:QUY852009 REU852004:REU852009 ROQ852004:ROQ852009 RYM852004:RYM852009 SII852004:SII852009 SSE852004:SSE852009 TCA852004:TCA852009 TLW852004:TLW852009 TVS852004:TVS852009 UFO852004:UFO852009 UPK852004:UPK852009 UZG852004:UZG852009 VJC852004:VJC852009 VSY852004:VSY852009 WCU852004:WCU852009 WMQ852004:WMQ852009 WWM852004:WWM852009 AE917540:AE917545 KA917540:KA917545 TW917540:TW917545 ADS917540:ADS917545 ANO917540:ANO917545 AXK917540:AXK917545 BHG917540:BHG917545 BRC917540:BRC917545 CAY917540:CAY917545 CKU917540:CKU917545 CUQ917540:CUQ917545 DEM917540:DEM917545 DOI917540:DOI917545 DYE917540:DYE917545 EIA917540:EIA917545 ERW917540:ERW917545 FBS917540:FBS917545 FLO917540:FLO917545 FVK917540:FVK917545 GFG917540:GFG917545 GPC917540:GPC917545 GYY917540:GYY917545 HIU917540:HIU917545 HSQ917540:HSQ917545 ICM917540:ICM917545 IMI917540:IMI917545 IWE917540:IWE917545 JGA917540:JGA917545 JPW917540:JPW917545 JZS917540:JZS917545 KJO917540:KJO917545 KTK917540:KTK917545 LDG917540:LDG917545 LNC917540:LNC917545 LWY917540:LWY917545 MGU917540:MGU917545 MQQ917540:MQQ917545 NAM917540:NAM917545 NKI917540:NKI917545 NUE917540:NUE917545 OEA917540:OEA917545 ONW917540:ONW917545 OXS917540:OXS917545 PHO917540:PHO917545 PRK917540:PRK917545 QBG917540:QBG917545 QLC917540:QLC917545 QUY917540:QUY917545 REU917540:REU917545 ROQ917540:ROQ917545 RYM917540:RYM917545 SII917540:SII917545 SSE917540:SSE917545 TCA917540:TCA917545 TLW917540:TLW917545 TVS917540:TVS917545 UFO917540:UFO917545 UPK917540:UPK917545 UZG917540:UZG917545 VJC917540:VJC917545 VSY917540:VSY917545 WCU917540:WCU917545 WMQ917540:WMQ917545 WWM917540:WWM917545 AE983076:AE983081 KA983076:KA983081 TW983076:TW983081 ADS983076:ADS983081 ANO983076:ANO983081 AXK983076:AXK983081 BHG983076:BHG983081 BRC983076:BRC983081 CAY983076:CAY983081 CKU983076:CKU983081 CUQ983076:CUQ983081 DEM983076:DEM983081 DOI983076:DOI983081 DYE983076:DYE983081 EIA983076:EIA983081 ERW983076:ERW983081 FBS983076:FBS983081 FLO983076:FLO983081 FVK983076:FVK983081 GFG983076:GFG983081 GPC983076:GPC983081 GYY983076:GYY983081 HIU983076:HIU983081 HSQ983076:HSQ983081 ICM983076:ICM983081 IMI983076:IMI983081 IWE983076:IWE983081 JGA983076:JGA983081 JPW983076:JPW983081 JZS983076:JZS983081 KJO983076:KJO983081 KTK983076:KTK983081 LDG983076:LDG983081 LNC983076:LNC983081 LWY983076:LWY983081 MGU983076:MGU983081 MQQ983076:MQQ983081 NAM983076:NAM983081 NKI983076:NKI983081 NUE983076:NUE983081 OEA983076:OEA983081 ONW983076:ONW983081 OXS983076:OXS983081 PHO983076:PHO983081 PRK983076:PRK983081 QBG983076:QBG983081 QLC983076:QLC983081 QUY983076:QUY983081 REU983076:REU983081 ROQ983076:ROQ983081 RYM983076:RYM983081 SII983076:SII983081 SSE983076:SSE983081 TCA983076:TCA983081 TLW983076:TLW983081 TVS983076:TVS983081 UFO983076:UFO983081 UPK983076:UPK983081 UZG983076:UZG983081 VJC983076:VJC983081 VSY983076:VSY983081 WCU983076:WCU983081 WMQ983076:WMQ983081 WWM983076:WWM983081 AG36:AG41 KC36:KC41 TY36:TY41 ADU36:ADU41 ANQ36:ANQ41 AXM36:AXM41 BHI36:BHI41 BRE36:BRE41 CBA36:CBA41 CKW36:CKW41 CUS36:CUS41 DEO36:DEO41 DOK36:DOK41 DYG36:DYG41 EIC36:EIC41 ERY36:ERY41 FBU36:FBU41 FLQ36:FLQ41 FVM36:FVM41 GFI36:GFI41 GPE36:GPE41 GZA36:GZA41 HIW36:HIW41 HSS36:HSS41 ICO36:ICO41 IMK36:IMK41 IWG36:IWG41 JGC36:JGC41 JPY36:JPY41 JZU36:JZU41 KJQ36:KJQ41 KTM36:KTM41 LDI36:LDI41 LNE36:LNE41 LXA36:LXA41 MGW36:MGW41 MQS36:MQS41 NAO36:NAO41 NKK36:NKK41 NUG36:NUG41 OEC36:OEC41 ONY36:ONY41 OXU36:OXU41 PHQ36:PHQ41 PRM36:PRM41 QBI36:QBI41 QLE36:QLE41 QVA36:QVA41 REW36:REW41 ROS36:ROS41 RYO36:RYO41 SIK36:SIK41 SSG36:SSG41 TCC36:TCC41 TLY36:TLY41 TVU36:TVU41 UFQ36:UFQ41 UPM36:UPM41 UZI36:UZI41 VJE36:VJE41 VTA36:VTA41 WCW36:WCW41 WMS36:WMS41 WWO36:WWO41 AG65572:AG65577 KC65572:KC65577 TY65572:TY65577 ADU65572:ADU65577 ANQ65572:ANQ65577 AXM65572:AXM65577 BHI65572:BHI65577 BRE65572:BRE65577 CBA65572:CBA65577 CKW65572:CKW65577 CUS65572:CUS65577 DEO65572:DEO65577 DOK65572:DOK65577 DYG65572:DYG65577 EIC65572:EIC65577 ERY65572:ERY65577 FBU65572:FBU65577 FLQ65572:FLQ65577 FVM65572:FVM65577 GFI65572:GFI65577 GPE65572:GPE65577 GZA65572:GZA65577 HIW65572:HIW65577 HSS65572:HSS65577 ICO65572:ICO65577 IMK65572:IMK65577 IWG65572:IWG65577 JGC65572:JGC65577 JPY65572:JPY65577 JZU65572:JZU65577 KJQ65572:KJQ65577 KTM65572:KTM65577 LDI65572:LDI65577 LNE65572:LNE65577 LXA65572:LXA65577 MGW65572:MGW65577 MQS65572:MQS65577 NAO65572:NAO65577 NKK65572:NKK65577 NUG65572:NUG65577 OEC65572:OEC65577 ONY65572:ONY65577 OXU65572:OXU65577 PHQ65572:PHQ65577 PRM65572:PRM65577 QBI65572:QBI65577 QLE65572:QLE65577 QVA65572:QVA65577 REW65572:REW65577 ROS65572:ROS65577 RYO65572:RYO65577 SIK65572:SIK65577 SSG65572:SSG65577 TCC65572:TCC65577 TLY65572:TLY65577 TVU65572:TVU65577 UFQ65572:UFQ65577 UPM65572:UPM65577 UZI65572:UZI65577 VJE65572:VJE65577 VTA65572:VTA65577 WCW65572:WCW65577 WMS65572:WMS65577 WWO65572:WWO65577 AG131108:AG131113 KC131108:KC131113 TY131108:TY131113 ADU131108:ADU131113 ANQ131108:ANQ131113 AXM131108:AXM131113 BHI131108:BHI131113 BRE131108:BRE131113 CBA131108:CBA131113 CKW131108:CKW131113 CUS131108:CUS131113 DEO131108:DEO131113 DOK131108:DOK131113 DYG131108:DYG131113 EIC131108:EIC131113 ERY131108:ERY131113 FBU131108:FBU131113 FLQ131108:FLQ131113 FVM131108:FVM131113 GFI131108:GFI131113 GPE131108:GPE131113 GZA131108:GZA131113 HIW131108:HIW131113 HSS131108:HSS131113 ICO131108:ICO131113 IMK131108:IMK131113 IWG131108:IWG131113 JGC131108:JGC131113 JPY131108:JPY131113 JZU131108:JZU131113 KJQ131108:KJQ131113 KTM131108:KTM131113 LDI131108:LDI131113 LNE131108:LNE131113 LXA131108:LXA131113 MGW131108:MGW131113 MQS131108:MQS131113 NAO131108:NAO131113 NKK131108:NKK131113 NUG131108:NUG131113 OEC131108:OEC131113 ONY131108:ONY131113 OXU131108:OXU131113 PHQ131108:PHQ131113 PRM131108:PRM131113 QBI131108:QBI131113 QLE131108:QLE131113 QVA131108:QVA131113 REW131108:REW131113 ROS131108:ROS131113 RYO131108:RYO131113 SIK131108:SIK131113 SSG131108:SSG131113 TCC131108:TCC131113 TLY131108:TLY131113 TVU131108:TVU131113 UFQ131108:UFQ131113 UPM131108:UPM131113 UZI131108:UZI131113 VJE131108:VJE131113 VTA131108:VTA131113 WCW131108:WCW131113 WMS131108:WMS131113 WWO131108:WWO131113 AG196644:AG196649 KC196644:KC196649 TY196644:TY196649 ADU196644:ADU196649 ANQ196644:ANQ196649 AXM196644:AXM196649 BHI196644:BHI196649 BRE196644:BRE196649 CBA196644:CBA196649 CKW196644:CKW196649 CUS196644:CUS196649 DEO196644:DEO196649 DOK196644:DOK196649 DYG196644:DYG196649 EIC196644:EIC196649 ERY196644:ERY196649 FBU196644:FBU196649 FLQ196644:FLQ196649 FVM196644:FVM196649 GFI196644:GFI196649 GPE196644:GPE196649 GZA196644:GZA196649 HIW196644:HIW196649 HSS196644:HSS196649 ICO196644:ICO196649 IMK196644:IMK196649 IWG196644:IWG196649 JGC196644:JGC196649 JPY196644:JPY196649 JZU196644:JZU196649 KJQ196644:KJQ196649 KTM196644:KTM196649 LDI196644:LDI196649 LNE196644:LNE196649 LXA196644:LXA196649 MGW196644:MGW196649 MQS196644:MQS196649 NAO196644:NAO196649 NKK196644:NKK196649 NUG196644:NUG196649 OEC196644:OEC196649 ONY196644:ONY196649 OXU196644:OXU196649 PHQ196644:PHQ196649 PRM196644:PRM196649 QBI196644:QBI196649 QLE196644:QLE196649 QVA196644:QVA196649 REW196644:REW196649 ROS196644:ROS196649 RYO196644:RYO196649 SIK196644:SIK196649 SSG196644:SSG196649 TCC196644:TCC196649 TLY196644:TLY196649 TVU196644:TVU196649 UFQ196644:UFQ196649 UPM196644:UPM196649 UZI196644:UZI196649 VJE196644:VJE196649 VTA196644:VTA196649 WCW196644:WCW196649 WMS196644:WMS196649 WWO196644:WWO196649 AG262180:AG262185 KC262180:KC262185 TY262180:TY262185 ADU262180:ADU262185 ANQ262180:ANQ262185 AXM262180:AXM262185 BHI262180:BHI262185 BRE262180:BRE262185 CBA262180:CBA262185 CKW262180:CKW262185 CUS262180:CUS262185 DEO262180:DEO262185 DOK262180:DOK262185 DYG262180:DYG262185 EIC262180:EIC262185 ERY262180:ERY262185 FBU262180:FBU262185 FLQ262180:FLQ262185 FVM262180:FVM262185 GFI262180:GFI262185 GPE262180:GPE262185 GZA262180:GZA262185 HIW262180:HIW262185 HSS262180:HSS262185 ICO262180:ICO262185 IMK262180:IMK262185 IWG262180:IWG262185 JGC262180:JGC262185 JPY262180:JPY262185 JZU262180:JZU262185 KJQ262180:KJQ262185 KTM262180:KTM262185 LDI262180:LDI262185 LNE262180:LNE262185 LXA262180:LXA262185 MGW262180:MGW262185 MQS262180:MQS262185 NAO262180:NAO262185 NKK262180:NKK262185 NUG262180:NUG262185 OEC262180:OEC262185 ONY262180:ONY262185 OXU262180:OXU262185 PHQ262180:PHQ262185 PRM262180:PRM262185 QBI262180:QBI262185 QLE262180:QLE262185 QVA262180:QVA262185 REW262180:REW262185 ROS262180:ROS262185 RYO262180:RYO262185 SIK262180:SIK262185 SSG262180:SSG262185 TCC262180:TCC262185 TLY262180:TLY262185 TVU262180:TVU262185 UFQ262180:UFQ262185 UPM262180:UPM262185 UZI262180:UZI262185 VJE262180:VJE262185 VTA262180:VTA262185 WCW262180:WCW262185 WMS262180:WMS262185 WWO262180:WWO262185 AG327716:AG327721 KC327716:KC327721 TY327716:TY327721 ADU327716:ADU327721 ANQ327716:ANQ327721 AXM327716:AXM327721 BHI327716:BHI327721 BRE327716:BRE327721 CBA327716:CBA327721 CKW327716:CKW327721 CUS327716:CUS327721 DEO327716:DEO327721 DOK327716:DOK327721 DYG327716:DYG327721 EIC327716:EIC327721 ERY327716:ERY327721 FBU327716:FBU327721 FLQ327716:FLQ327721 FVM327716:FVM327721 GFI327716:GFI327721 GPE327716:GPE327721 GZA327716:GZA327721 HIW327716:HIW327721 HSS327716:HSS327721 ICO327716:ICO327721 IMK327716:IMK327721 IWG327716:IWG327721 JGC327716:JGC327721 JPY327716:JPY327721 JZU327716:JZU327721 KJQ327716:KJQ327721 KTM327716:KTM327721 LDI327716:LDI327721 LNE327716:LNE327721 LXA327716:LXA327721 MGW327716:MGW327721 MQS327716:MQS327721 NAO327716:NAO327721 NKK327716:NKK327721 NUG327716:NUG327721 OEC327716:OEC327721 ONY327716:ONY327721 OXU327716:OXU327721 PHQ327716:PHQ327721 PRM327716:PRM327721 QBI327716:QBI327721 QLE327716:QLE327721 QVA327716:QVA327721 REW327716:REW327721 ROS327716:ROS327721 RYO327716:RYO327721 SIK327716:SIK327721 SSG327716:SSG327721 TCC327716:TCC327721 TLY327716:TLY327721 TVU327716:TVU327721 UFQ327716:UFQ327721 UPM327716:UPM327721 UZI327716:UZI327721 VJE327716:VJE327721 VTA327716:VTA327721 WCW327716:WCW327721 WMS327716:WMS327721 WWO327716:WWO327721 AG393252:AG393257 KC393252:KC393257 TY393252:TY393257 ADU393252:ADU393257 ANQ393252:ANQ393257 AXM393252:AXM393257 BHI393252:BHI393257 BRE393252:BRE393257 CBA393252:CBA393257 CKW393252:CKW393257 CUS393252:CUS393257 DEO393252:DEO393257 DOK393252:DOK393257 DYG393252:DYG393257 EIC393252:EIC393257 ERY393252:ERY393257 FBU393252:FBU393257 FLQ393252:FLQ393257 FVM393252:FVM393257 GFI393252:GFI393257 GPE393252:GPE393257 GZA393252:GZA393257 HIW393252:HIW393257 HSS393252:HSS393257 ICO393252:ICO393257 IMK393252:IMK393257 IWG393252:IWG393257 JGC393252:JGC393257 JPY393252:JPY393257 JZU393252:JZU393257 KJQ393252:KJQ393257 KTM393252:KTM393257 LDI393252:LDI393257 LNE393252:LNE393257 LXA393252:LXA393257 MGW393252:MGW393257 MQS393252:MQS393257 NAO393252:NAO393257 NKK393252:NKK393257 NUG393252:NUG393257 OEC393252:OEC393257 ONY393252:ONY393257 OXU393252:OXU393257 PHQ393252:PHQ393257 PRM393252:PRM393257 QBI393252:QBI393257 QLE393252:QLE393257 QVA393252:QVA393257 REW393252:REW393257 ROS393252:ROS393257 RYO393252:RYO393257 SIK393252:SIK393257 SSG393252:SSG393257 TCC393252:TCC393257 TLY393252:TLY393257 TVU393252:TVU393257 UFQ393252:UFQ393257 UPM393252:UPM393257 UZI393252:UZI393257 VJE393252:VJE393257 VTA393252:VTA393257 WCW393252:WCW393257 WMS393252:WMS393257 WWO393252:WWO393257 AG458788:AG458793 KC458788:KC458793 TY458788:TY458793 ADU458788:ADU458793 ANQ458788:ANQ458793 AXM458788:AXM458793 BHI458788:BHI458793 BRE458788:BRE458793 CBA458788:CBA458793 CKW458788:CKW458793 CUS458788:CUS458793 DEO458788:DEO458793 DOK458788:DOK458793 DYG458788:DYG458793 EIC458788:EIC458793 ERY458788:ERY458793 FBU458788:FBU458793 FLQ458788:FLQ458793 FVM458788:FVM458793 GFI458788:GFI458793 GPE458788:GPE458793 GZA458788:GZA458793 HIW458788:HIW458793 HSS458788:HSS458793 ICO458788:ICO458793 IMK458788:IMK458793 IWG458788:IWG458793 JGC458788:JGC458793 JPY458788:JPY458793 JZU458788:JZU458793 KJQ458788:KJQ458793 KTM458788:KTM458793 LDI458788:LDI458793 LNE458788:LNE458793 LXA458788:LXA458793 MGW458788:MGW458793 MQS458788:MQS458793 NAO458788:NAO458793 NKK458788:NKK458793 NUG458788:NUG458793 OEC458788:OEC458793 ONY458788:ONY458793 OXU458788:OXU458793 PHQ458788:PHQ458793 PRM458788:PRM458793 QBI458788:QBI458793 QLE458788:QLE458793 QVA458788:QVA458793 REW458788:REW458793 ROS458788:ROS458793 RYO458788:RYO458793 SIK458788:SIK458793 SSG458788:SSG458793 TCC458788:TCC458793 TLY458788:TLY458793 TVU458788:TVU458793 UFQ458788:UFQ458793 UPM458788:UPM458793 UZI458788:UZI458793 VJE458788:VJE458793 VTA458788:VTA458793 WCW458788:WCW458793 WMS458788:WMS458793 WWO458788:WWO458793 AG524324:AG524329 KC524324:KC524329 TY524324:TY524329 ADU524324:ADU524329 ANQ524324:ANQ524329 AXM524324:AXM524329 BHI524324:BHI524329 BRE524324:BRE524329 CBA524324:CBA524329 CKW524324:CKW524329 CUS524324:CUS524329 DEO524324:DEO524329 DOK524324:DOK524329 DYG524324:DYG524329 EIC524324:EIC524329 ERY524324:ERY524329 FBU524324:FBU524329 FLQ524324:FLQ524329 FVM524324:FVM524329 GFI524324:GFI524329 GPE524324:GPE524329 GZA524324:GZA524329 HIW524324:HIW524329 HSS524324:HSS524329 ICO524324:ICO524329 IMK524324:IMK524329 IWG524324:IWG524329 JGC524324:JGC524329 JPY524324:JPY524329 JZU524324:JZU524329 KJQ524324:KJQ524329 KTM524324:KTM524329 LDI524324:LDI524329 LNE524324:LNE524329 LXA524324:LXA524329 MGW524324:MGW524329 MQS524324:MQS524329 NAO524324:NAO524329 NKK524324:NKK524329 NUG524324:NUG524329 OEC524324:OEC524329 ONY524324:ONY524329 OXU524324:OXU524329 PHQ524324:PHQ524329 PRM524324:PRM524329 QBI524324:QBI524329 QLE524324:QLE524329 QVA524324:QVA524329 REW524324:REW524329 ROS524324:ROS524329 RYO524324:RYO524329 SIK524324:SIK524329 SSG524324:SSG524329 TCC524324:TCC524329 TLY524324:TLY524329 TVU524324:TVU524329 UFQ524324:UFQ524329 UPM524324:UPM524329 UZI524324:UZI524329 VJE524324:VJE524329 VTA524324:VTA524329 WCW524324:WCW524329 WMS524324:WMS524329 WWO524324:WWO524329 AG589860:AG589865 KC589860:KC589865 TY589860:TY589865 ADU589860:ADU589865 ANQ589860:ANQ589865 AXM589860:AXM589865 BHI589860:BHI589865 BRE589860:BRE589865 CBA589860:CBA589865 CKW589860:CKW589865 CUS589860:CUS589865 DEO589860:DEO589865 DOK589860:DOK589865 DYG589860:DYG589865 EIC589860:EIC589865 ERY589860:ERY589865 FBU589860:FBU589865 FLQ589860:FLQ589865 FVM589860:FVM589865 GFI589860:GFI589865 GPE589860:GPE589865 GZA589860:GZA589865 HIW589860:HIW589865 HSS589860:HSS589865 ICO589860:ICO589865 IMK589860:IMK589865 IWG589860:IWG589865 JGC589860:JGC589865 JPY589860:JPY589865 JZU589860:JZU589865 KJQ589860:KJQ589865 KTM589860:KTM589865 LDI589860:LDI589865 LNE589860:LNE589865 LXA589860:LXA589865 MGW589860:MGW589865 MQS589860:MQS589865 NAO589860:NAO589865 NKK589860:NKK589865 NUG589860:NUG589865 OEC589860:OEC589865 ONY589860:ONY589865 OXU589860:OXU589865 PHQ589860:PHQ589865 PRM589860:PRM589865 QBI589860:QBI589865 QLE589860:QLE589865 QVA589860:QVA589865 REW589860:REW589865 ROS589860:ROS589865 RYO589860:RYO589865 SIK589860:SIK589865 SSG589860:SSG589865 TCC589860:TCC589865 TLY589860:TLY589865 TVU589860:TVU589865 UFQ589860:UFQ589865 UPM589860:UPM589865 UZI589860:UZI589865 VJE589860:VJE589865 VTA589860:VTA589865 WCW589860:WCW589865 WMS589860:WMS589865 WWO589860:WWO589865 AG655396:AG655401 KC655396:KC655401 TY655396:TY655401 ADU655396:ADU655401 ANQ655396:ANQ655401 AXM655396:AXM655401 BHI655396:BHI655401 BRE655396:BRE655401 CBA655396:CBA655401 CKW655396:CKW655401 CUS655396:CUS655401 DEO655396:DEO655401 DOK655396:DOK655401 DYG655396:DYG655401 EIC655396:EIC655401 ERY655396:ERY655401 FBU655396:FBU655401 FLQ655396:FLQ655401 FVM655396:FVM655401 GFI655396:GFI655401 GPE655396:GPE655401 GZA655396:GZA655401 HIW655396:HIW655401 HSS655396:HSS655401 ICO655396:ICO655401 IMK655396:IMK655401 IWG655396:IWG655401 JGC655396:JGC655401 JPY655396:JPY655401 JZU655396:JZU655401 KJQ655396:KJQ655401 KTM655396:KTM655401 LDI655396:LDI655401 LNE655396:LNE655401 LXA655396:LXA655401 MGW655396:MGW655401 MQS655396:MQS655401 NAO655396:NAO655401 NKK655396:NKK655401 NUG655396:NUG655401 OEC655396:OEC655401 ONY655396:ONY655401 OXU655396:OXU655401 PHQ655396:PHQ655401 PRM655396:PRM655401 QBI655396:QBI655401 QLE655396:QLE655401 QVA655396:QVA655401 REW655396:REW655401 ROS655396:ROS655401 RYO655396:RYO655401 SIK655396:SIK655401 SSG655396:SSG655401 TCC655396:TCC655401 TLY655396:TLY655401 TVU655396:TVU655401 UFQ655396:UFQ655401 UPM655396:UPM655401 UZI655396:UZI655401 VJE655396:VJE655401 VTA655396:VTA655401 WCW655396:WCW655401 WMS655396:WMS655401 WWO655396:WWO655401 AG720932:AG720937 KC720932:KC720937 TY720932:TY720937 ADU720932:ADU720937 ANQ720932:ANQ720937 AXM720932:AXM720937 BHI720932:BHI720937 BRE720932:BRE720937 CBA720932:CBA720937 CKW720932:CKW720937 CUS720932:CUS720937 DEO720932:DEO720937 DOK720932:DOK720937 DYG720932:DYG720937 EIC720932:EIC720937 ERY720932:ERY720937 FBU720932:FBU720937 FLQ720932:FLQ720937 FVM720932:FVM720937 GFI720932:GFI720937 GPE720932:GPE720937 GZA720932:GZA720937 HIW720932:HIW720937 HSS720932:HSS720937 ICO720932:ICO720937 IMK720932:IMK720937 IWG720932:IWG720937 JGC720932:JGC720937 JPY720932:JPY720937 JZU720932:JZU720937 KJQ720932:KJQ720937 KTM720932:KTM720937 LDI720932:LDI720937 LNE720932:LNE720937 LXA720932:LXA720937 MGW720932:MGW720937 MQS720932:MQS720937 NAO720932:NAO720937 NKK720932:NKK720937 NUG720932:NUG720937 OEC720932:OEC720937 ONY720932:ONY720937 OXU720932:OXU720937 PHQ720932:PHQ720937 PRM720932:PRM720937 QBI720932:QBI720937 QLE720932:QLE720937 QVA720932:QVA720937 REW720932:REW720937 ROS720932:ROS720937 RYO720932:RYO720937 SIK720932:SIK720937 SSG720932:SSG720937 TCC720932:TCC720937 TLY720932:TLY720937 TVU720932:TVU720937 UFQ720932:UFQ720937 UPM720932:UPM720937 UZI720932:UZI720937 VJE720932:VJE720937 VTA720932:VTA720937 WCW720932:WCW720937 WMS720932:WMS720937 WWO720932:WWO720937 AG786468:AG786473 KC786468:KC786473 TY786468:TY786473 ADU786468:ADU786473 ANQ786468:ANQ786473 AXM786468:AXM786473 BHI786468:BHI786473 BRE786468:BRE786473 CBA786468:CBA786473 CKW786468:CKW786473 CUS786468:CUS786473 DEO786468:DEO786473 DOK786468:DOK786473 DYG786468:DYG786473 EIC786468:EIC786473 ERY786468:ERY786473 FBU786468:FBU786473 FLQ786468:FLQ786473 FVM786468:FVM786473 GFI786468:GFI786473 GPE786468:GPE786473 GZA786468:GZA786473 HIW786468:HIW786473 HSS786468:HSS786473 ICO786468:ICO786473 IMK786468:IMK786473 IWG786468:IWG786473 JGC786468:JGC786473 JPY786468:JPY786473 JZU786468:JZU786473 KJQ786468:KJQ786473 KTM786468:KTM786473 LDI786468:LDI786473 LNE786468:LNE786473 LXA786468:LXA786473 MGW786468:MGW786473 MQS786468:MQS786473 NAO786468:NAO786473 NKK786468:NKK786473 NUG786468:NUG786473 OEC786468:OEC786473 ONY786468:ONY786473 OXU786468:OXU786473 PHQ786468:PHQ786473 PRM786468:PRM786473 QBI786468:QBI786473 QLE786468:QLE786473 QVA786468:QVA786473 REW786468:REW786473 ROS786468:ROS786473 RYO786468:RYO786473 SIK786468:SIK786473 SSG786468:SSG786473 TCC786468:TCC786473 TLY786468:TLY786473 TVU786468:TVU786473 UFQ786468:UFQ786473 UPM786468:UPM786473 UZI786468:UZI786473 VJE786468:VJE786473 VTA786468:VTA786473 WCW786468:WCW786473 WMS786468:WMS786473 WWO786468:WWO786473 AG852004:AG852009 KC852004:KC852009 TY852004:TY852009 ADU852004:ADU852009 ANQ852004:ANQ852009 AXM852004:AXM852009 BHI852004:BHI852009 BRE852004:BRE852009 CBA852004:CBA852009 CKW852004:CKW852009 CUS852004:CUS852009 DEO852004:DEO852009 DOK852004:DOK852009 DYG852004:DYG852009 EIC852004:EIC852009 ERY852004:ERY852009 FBU852004:FBU852009 FLQ852004:FLQ852009 FVM852004:FVM852009 GFI852004:GFI852009 GPE852004:GPE852009 GZA852004:GZA852009 HIW852004:HIW852009 HSS852004:HSS852009 ICO852004:ICO852009 IMK852004:IMK852009 IWG852004:IWG852009 JGC852004:JGC852009 JPY852004:JPY852009 JZU852004:JZU852009 KJQ852004:KJQ852009 KTM852004:KTM852009 LDI852004:LDI852009 LNE852004:LNE852009 LXA852004:LXA852009 MGW852004:MGW852009 MQS852004:MQS852009 NAO852004:NAO852009 NKK852004:NKK852009 NUG852004:NUG852009 OEC852004:OEC852009 ONY852004:ONY852009 OXU852004:OXU852009 PHQ852004:PHQ852009 PRM852004:PRM852009 QBI852004:QBI852009 QLE852004:QLE852009 QVA852004:QVA852009 REW852004:REW852009 ROS852004:ROS852009 RYO852004:RYO852009 SIK852004:SIK852009 SSG852004:SSG852009 TCC852004:TCC852009 TLY852004:TLY852009 TVU852004:TVU852009 UFQ852004:UFQ852009 UPM852004:UPM852009 UZI852004:UZI852009 VJE852004:VJE852009 VTA852004:VTA852009 WCW852004:WCW852009 WMS852004:WMS852009 WWO852004:WWO852009 AG917540:AG917545 KC917540:KC917545 TY917540:TY917545 ADU917540:ADU917545 ANQ917540:ANQ917545 AXM917540:AXM917545 BHI917540:BHI917545 BRE917540:BRE917545 CBA917540:CBA917545 CKW917540:CKW917545 CUS917540:CUS917545 DEO917540:DEO917545 DOK917540:DOK917545 DYG917540:DYG917545 EIC917540:EIC917545 ERY917540:ERY917545 FBU917540:FBU917545 FLQ917540:FLQ917545 FVM917540:FVM917545 GFI917540:GFI917545 GPE917540:GPE917545 GZA917540:GZA917545 HIW917540:HIW917545 HSS917540:HSS917545 ICO917540:ICO917545 IMK917540:IMK917545 IWG917540:IWG917545 JGC917540:JGC917545 JPY917540:JPY917545 JZU917540:JZU917545 KJQ917540:KJQ917545 KTM917540:KTM917545 LDI917540:LDI917545 LNE917540:LNE917545 LXA917540:LXA917545 MGW917540:MGW917545 MQS917540:MQS917545 NAO917540:NAO917545 NKK917540:NKK917545 NUG917540:NUG917545 OEC917540:OEC917545 ONY917540:ONY917545 OXU917540:OXU917545 PHQ917540:PHQ917545 PRM917540:PRM917545 QBI917540:QBI917545 QLE917540:QLE917545 QVA917540:QVA917545 REW917540:REW917545 ROS917540:ROS917545 RYO917540:RYO917545 SIK917540:SIK917545 SSG917540:SSG917545 TCC917540:TCC917545 TLY917540:TLY917545 TVU917540:TVU917545 UFQ917540:UFQ917545 UPM917540:UPM917545 UZI917540:UZI917545 VJE917540:VJE917545 VTA917540:VTA917545 WCW917540:WCW917545 WMS917540:WMS917545 WWO917540:WWO917545 AG983076:AG983081 KC983076:KC983081 TY983076:TY983081 ADU983076:ADU983081 ANQ983076:ANQ983081 AXM983076:AXM983081 BHI983076:BHI983081 BRE983076:BRE983081 CBA983076:CBA983081 CKW983076:CKW983081 CUS983076:CUS983081 DEO983076:DEO983081 DOK983076:DOK983081 DYG983076:DYG983081 EIC983076:EIC983081 ERY983076:ERY983081 FBU983076:FBU983081 FLQ983076:FLQ983081 FVM983076:FVM983081 GFI983076:GFI983081 GPE983076:GPE983081 GZA983076:GZA983081 HIW983076:HIW983081 HSS983076:HSS983081 ICO983076:ICO983081 IMK983076:IMK983081 IWG983076:IWG983081 JGC983076:JGC983081 JPY983076:JPY983081 JZU983076:JZU983081 KJQ983076:KJQ983081 KTM983076:KTM983081 LDI983076:LDI983081 LNE983076:LNE983081 LXA983076:LXA983081 MGW983076:MGW983081 MQS983076:MQS983081 NAO983076:NAO983081 NKK983076:NKK983081 NUG983076:NUG983081 OEC983076:OEC983081 ONY983076:ONY983081 OXU983076:OXU983081 PHQ983076:PHQ983081 PRM983076:PRM983081 QBI983076:QBI983081 QLE983076:QLE983081 QVA983076:QVA983081 REW983076:REW983081 ROS983076:ROS983081 RYO983076:RYO983081 SIK983076:SIK983081 SSG983076:SSG983081 TCC983076:TCC983081 TLY983076:TLY983081 TVU983076:TVU983081 UFQ983076:UFQ983081 UPM983076:UPM983081 UZI983076:UZI983081 VJE983076:VJE983081 VTA983076:VTA983081 WCW983076:WCW983081 WMS983076:WMS983081 WWO983076:WWO983081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FF619-7BA9-43D2-A5AF-CF5011837A10}">
  <sheetPr>
    <tabColor rgb="FFFF0000"/>
    <pageSetUpPr fitToPage="1"/>
  </sheetPr>
  <dimension ref="B1:AE44"/>
  <sheetViews>
    <sheetView view="pageBreakPreview" zoomScale="70" zoomScaleNormal="100" zoomScaleSheetLayoutView="70" workbookViewId="0">
      <selection activeCell="AD2" sqref="AD2:AE3"/>
    </sheetView>
  </sheetViews>
  <sheetFormatPr defaultColWidth="3.5" defaultRowHeight="13.5" x14ac:dyDescent="0.15"/>
  <cols>
    <col min="1" max="1" width="2" style="3" customWidth="1"/>
    <col min="2" max="2" width="3" style="85" customWidth="1"/>
    <col min="3" max="7" width="3.5" style="3"/>
    <col min="8" max="8" width="2.5" style="3" customWidth="1"/>
    <col min="9" max="26" width="3.5" style="3"/>
    <col min="27" max="27" width="1.375" style="3" customWidth="1"/>
    <col min="28" max="29" width="3.5" style="3"/>
    <col min="30" max="30" width="25.875" style="486" customWidth="1"/>
    <col min="31" max="31" width="3.5" style="434"/>
    <col min="32" max="256" width="3.5" style="3"/>
    <col min="257" max="257" width="2" style="3" customWidth="1"/>
    <col min="258" max="258" width="3" style="3" customWidth="1"/>
    <col min="259" max="263" width="3.5" style="3"/>
    <col min="264" max="264" width="2.5" style="3" customWidth="1"/>
    <col min="265" max="282" width="3.5" style="3"/>
    <col min="283" max="283" width="1.375" style="3" customWidth="1"/>
    <col min="284" max="512" width="3.5" style="3"/>
    <col min="513" max="513" width="2" style="3" customWidth="1"/>
    <col min="514" max="514" width="3" style="3" customWidth="1"/>
    <col min="515" max="519" width="3.5" style="3"/>
    <col min="520" max="520" width="2.5" style="3" customWidth="1"/>
    <col min="521" max="538" width="3.5" style="3"/>
    <col min="539" max="539" width="1.375" style="3" customWidth="1"/>
    <col min="540" max="768" width="3.5" style="3"/>
    <col min="769" max="769" width="2" style="3" customWidth="1"/>
    <col min="770" max="770" width="3" style="3" customWidth="1"/>
    <col min="771" max="775" width="3.5" style="3"/>
    <col min="776" max="776" width="2.5" style="3" customWidth="1"/>
    <col min="777" max="794" width="3.5" style="3"/>
    <col min="795" max="795" width="1.375" style="3" customWidth="1"/>
    <col min="796" max="1024" width="3.5" style="3"/>
    <col min="1025" max="1025" width="2" style="3" customWidth="1"/>
    <col min="1026" max="1026" width="3" style="3" customWidth="1"/>
    <col min="1027" max="1031" width="3.5" style="3"/>
    <col min="1032" max="1032" width="2.5" style="3" customWidth="1"/>
    <col min="1033" max="1050" width="3.5" style="3"/>
    <col min="1051" max="1051" width="1.375" style="3" customWidth="1"/>
    <col min="1052" max="1280" width="3.5" style="3"/>
    <col min="1281" max="1281" width="2" style="3" customWidth="1"/>
    <col min="1282" max="1282" width="3" style="3" customWidth="1"/>
    <col min="1283" max="1287" width="3.5" style="3"/>
    <col min="1288" max="1288" width="2.5" style="3" customWidth="1"/>
    <col min="1289" max="1306" width="3.5" style="3"/>
    <col min="1307" max="1307" width="1.375" style="3" customWidth="1"/>
    <col min="1308" max="1536" width="3.5" style="3"/>
    <col min="1537" max="1537" width="2" style="3" customWidth="1"/>
    <col min="1538" max="1538" width="3" style="3" customWidth="1"/>
    <col min="1539" max="1543" width="3.5" style="3"/>
    <col min="1544" max="1544" width="2.5" style="3" customWidth="1"/>
    <col min="1545" max="1562" width="3.5" style="3"/>
    <col min="1563" max="1563" width="1.375" style="3" customWidth="1"/>
    <col min="1564" max="1792" width="3.5" style="3"/>
    <col min="1793" max="1793" width="2" style="3" customWidth="1"/>
    <col min="1794" max="1794" width="3" style="3" customWidth="1"/>
    <col min="1795" max="1799" width="3.5" style="3"/>
    <col min="1800" max="1800" width="2.5" style="3" customWidth="1"/>
    <col min="1801" max="1818" width="3.5" style="3"/>
    <col min="1819" max="1819" width="1.375" style="3" customWidth="1"/>
    <col min="1820" max="2048" width="3.5" style="3"/>
    <col min="2049" max="2049" width="2" style="3" customWidth="1"/>
    <col min="2050" max="2050" width="3" style="3" customWidth="1"/>
    <col min="2051" max="2055" width="3.5" style="3"/>
    <col min="2056" max="2056" width="2.5" style="3" customWidth="1"/>
    <col min="2057" max="2074" width="3.5" style="3"/>
    <col min="2075" max="2075" width="1.375" style="3" customWidth="1"/>
    <col min="2076" max="2304" width="3.5" style="3"/>
    <col min="2305" max="2305" width="2" style="3" customWidth="1"/>
    <col min="2306" max="2306" width="3" style="3" customWidth="1"/>
    <col min="2307" max="2311" width="3.5" style="3"/>
    <col min="2312" max="2312" width="2.5" style="3" customWidth="1"/>
    <col min="2313" max="2330" width="3.5" style="3"/>
    <col min="2331" max="2331" width="1.375" style="3" customWidth="1"/>
    <col min="2332" max="2560" width="3.5" style="3"/>
    <col min="2561" max="2561" width="2" style="3" customWidth="1"/>
    <col min="2562" max="2562" width="3" style="3" customWidth="1"/>
    <col min="2563" max="2567" width="3.5" style="3"/>
    <col min="2568" max="2568" width="2.5" style="3" customWidth="1"/>
    <col min="2569" max="2586" width="3.5" style="3"/>
    <col min="2587" max="2587" width="1.375" style="3" customWidth="1"/>
    <col min="2588" max="2816" width="3.5" style="3"/>
    <col min="2817" max="2817" width="2" style="3" customWidth="1"/>
    <col min="2818" max="2818" width="3" style="3" customWidth="1"/>
    <col min="2819" max="2823" width="3.5" style="3"/>
    <col min="2824" max="2824" width="2.5" style="3" customWidth="1"/>
    <col min="2825" max="2842" width="3.5" style="3"/>
    <col min="2843" max="2843" width="1.375" style="3" customWidth="1"/>
    <col min="2844" max="3072" width="3.5" style="3"/>
    <col min="3073" max="3073" width="2" style="3" customWidth="1"/>
    <col min="3074" max="3074" width="3" style="3" customWidth="1"/>
    <col min="3075" max="3079" width="3.5" style="3"/>
    <col min="3080" max="3080" width="2.5" style="3" customWidth="1"/>
    <col min="3081" max="3098" width="3.5" style="3"/>
    <col min="3099" max="3099" width="1.375" style="3" customWidth="1"/>
    <col min="3100" max="3328" width="3.5" style="3"/>
    <col min="3329" max="3329" width="2" style="3" customWidth="1"/>
    <col min="3330" max="3330" width="3" style="3" customWidth="1"/>
    <col min="3331" max="3335" width="3.5" style="3"/>
    <col min="3336" max="3336" width="2.5" style="3" customWidth="1"/>
    <col min="3337" max="3354" width="3.5" style="3"/>
    <col min="3355" max="3355" width="1.375" style="3" customWidth="1"/>
    <col min="3356" max="3584" width="3.5" style="3"/>
    <col min="3585" max="3585" width="2" style="3" customWidth="1"/>
    <col min="3586" max="3586" width="3" style="3" customWidth="1"/>
    <col min="3587" max="3591" width="3.5" style="3"/>
    <col min="3592" max="3592" width="2.5" style="3" customWidth="1"/>
    <col min="3593" max="3610" width="3.5" style="3"/>
    <col min="3611" max="3611" width="1.375" style="3" customWidth="1"/>
    <col min="3612" max="3840" width="3.5" style="3"/>
    <col min="3841" max="3841" width="2" style="3" customWidth="1"/>
    <col min="3842" max="3842" width="3" style="3" customWidth="1"/>
    <col min="3843" max="3847" width="3.5" style="3"/>
    <col min="3848" max="3848" width="2.5" style="3" customWidth="1"/>
    <col min="3849" max="3866" width="3.5" style="3"/>
    <col min="3867" max="3867" width="1.375" style="3" customWidth="1"/>
    <col min="3868" max="4096" width="3.5" style="3"/>
    <col min="4097" max="4097" width="2" style="3" customWidth="1"/>
    <col min="4098" max="4098" width="3" style="3" customWidth="1"/>
    <col min="4099" max="4103" width="3.5" style="3"/>
    <col min="4104" max="4104" width="2.5" style="3" customWidth="1"/>
    <col min="4105" max="4122" width="3.5" style="3"/>
    <col min="4123" max="4123" width="1.375" style="3" customWidth="1"/>
    <col min="4124" max="4352" width="3.5" style="3"/>
    <col min="4353" max="4353" width="2" style="3" customWidth="1"/>
    <col min="4354" max="4354" width="3" style="3" customWidth="1"/>
    <col min="4355" max="4359" width="3.5" style="3"/>
    <col min="4360" max="4360" width="2.5" style="3" customWidth="1"/>
    <col min="4361" max="4378" width="3.5" style="3"/>
    <col min="4379" max="4379" width="1.375" style="3" customWidth="1"/>
    <col min="4380" max="4608" width="3.5" style="3"/>
    <col min="4609" max="4609" width="2" style="3" customWidth="1"/>
    <col min="4610" max="4610" width="3" style="3" customWidth="1"/>
    <col min="4611" max="4615" width="3.5" style="3"/>
    <col min="4616" max="4616" width="2.5" style="3" customWidth="1"/>
    <col min="4617" max="4634" width="3.5" style="3"/>
    <col min="4635" max="4635" width="1.375" style="3" customWidth="1"/>
    <col min="4636" max="4864" width="3.5" style="3"/>
    <col min="4865" max="4865" width="2" style="3" customWidth="1"/>
    <col min="4866" max="4866" width="3" style="3" customWidth="1"/>
    <col min="4867" max="4871" width="3.5" style="3"/>
    <col min="4872" max="4872" width="2.5" style="3" customWidth="1"/>
    <col min="4873" max="4890" width="3.5" style="3"/>
    <col min="4891" max="4891" width="1.375" style="3" customWidth="1"/>
    <col min="4892" max="5120" width="3.5" style="3"/>
    <col min="5121" max="5121" width="2" style="3" customWidth="1"/>
    <col min="5122" max="5122" width="3" style="3" customWidth="1"/>
    <col min="5123" max="5127" width="3.5" style="3"/>
    <col min="5128" max="5128" width="2.5" style="3" customWidth="1"/>
    <col min="5129" max="5146" width="3.5" style="3"/>
    <col min="5147" max="5147" width="1.375" style="3" customWidth="1"/>
    <col min="5148" max="5376" width="3.5" style="3"/>
    <col min="5377" max="5377" width="2" style="3" customWidth="1"/>
    <col min="5378" max="5378" width="3" style="3" customWidth="1"/>
    <col min="5379" max="5383" width="3.5" style="3"/>
    <col min="5384" max="5384" width="2.5" style="3" customWidth="1"/>
    <col min="5385" max="5402" width="3.5" style="3"/>
    <col min="5403" max="5403" width="1.375" style="3" customWidth="1"/>
    <col min="5404" max="5632" width="3.5" style="3"/>
    <col min="5633" max="5633" width="2" style="3" customWidth="1"/>
    <col min="5634" max="5634" width="3" style="3" customWidth="1"/>
    <col min="5635" max="5639" width="3.5" style="3"/>
    <col min="5640" max="5640" width="2.5" style="3" customWidth="1"/>
    <col min="5641" max="5658" width="3.5" style="3"/>
    <col min="5659" max="5659" width="1.375" style="3" customWidth="1"/>
    <col min="5660" max="5888" width="3.5" style="3"/>
    <col min="5889" max="5889" width="2" style="3" customWidth="1"/>
    <col min="5890" max="5890" width="3" style="3" customWidth="1"/>
    <col min="5891" max="5895" width="3.5" style="3"/>
    <col min="5896" max="5896" width="2.5" style="3" customWidth="1"/>
    <col min="5897" max="5914" width="3.5" style="3"/>
    <col min="5915" max="5915" width="1.375" style="3" customWidth="1"/>
    <col min="5916" max="6144" width="3.5" style="3"/>
    <col min="6145" max="6145" width="2" style="3" customWidth="1"/>
    <col min="6146" max="6146" width="3" style="3" customWidth="1"/>
    <col min="6147" max="6151" width="3.5" style="3"/>
    <col min="6152" max="6152" width="2.5" style="3" customWidth="1"/>
    <col min="6153" max="6170" width="3.5" style="3"/>
    <col min="6171" max="6171" width="1.375" style="3" customWidth="1"/>
    <col min="6172" max="6400" width="3.5" style="3"/>
    <col min="6401" max="6401" width="2" style="3" customWidth="1"/>
    <col min="6402" max="6402" width="3" style="3" customWidth="1"/>
    <col min="6403" max="6407" width="3.5" style="3"/>
    <col min="6408" max="6408" width="2.5" style="3" customWidth="1"/>
    <col min="6409" max="6426" width="3.5" style="3"/>
    <col min="6427" max="6427" width="1.375" style="3" customWidth="1"/>
    <col min="6428" max="6656" width="3.5" style="3"/>
    <col min="6657" max="6657" width="2" style="3" customWidth="1"/>
    <col min="6658" max="6658" width="3" style="3" customWidth="1"/>
    <col min="6659" max="6663" width="3.5" style="3"/>
    <col min="6664" max="6664" width="2.5" style="3" customWidth="1"/>
    <col min="6665" max="6682" width="3.5" style="3"/>
    <col min="6683" max="6683" width="1.375" style="3" customWidth="1"/>
    <col min="6684" max="6912" width="3.5" style="3"/>
    <col min="6913" max="6913" width="2" style="3" customWidth="1"/>
    <col min="6914" max="6914" width="3" style="3" customWidth="1"/>
    <col min="6915" max="6919" width="3.5" style="3"/>
    <col min="6920" max="6920" width="2.5" style="3" customWidth="1"/>
    <col min="6921" max="6938" width="3.5" style="3"/>
    <col min="6939" max="6939" width="1.375" style="3" customWidth="1"/>
    <col min="6940" max="7168" width="3.5" style="3"/>
    <col min="7169" max="7169" width="2" style="3" customWidth="1"/>
    <col min="7170" max="7170" width="3" style="3" customWidth="1"/>
    <col min="7171" max="7175" width="3.5" style="3"/>
    <col min="7176" max="7176" width="2.5" style="3" customWidth="1"/>
    <col min="7177" max="7194" width="3.5" style="3"/>
    <col min="7195" max="7195" width="1.375" style="3" customWidth="1"/>
    <col min="7196" max="7424" width="3.5" style="3"/>
    <col min="7425" max="7425" width="2" style="3" customWidth="1"/>
    <col min="7426" max="7426" width="3" style="3" customWidth="1"/>
    <col min="7427" max="7431" width="3.5" style="3"/>
    <col min="7432" max="7432" width="2.5" style="3" customWidth="1"/>
    <col min="7433" max="7450" width="3.5" style="3"/>
    <col min="7451" max="7451" width="1.375" style="3" customWidth="1"/>
    <col min="7452" max="7680" width="3.5" style="3"/>
    <col min="7681" max="7681" width="2" style="3" customWidth="1"/>
    <col min="7682" max="7682" width="3" style="3" customWidth="1"/>
    <col min="7683" max="7687" width="3.5" style="3"/>
    <col min="7688" max="7688" width="2.5" style="3" customWidth="1"/>
    <col min="7689" max="7706" width="3.5" style="3"/>
    <col min="7707" max="7707" width="1.375" style="3" customWidth="1"/>
    <col min="7708" max="7936" width="3.5" style="3"/>
    <col min="7937" max="7937" width="2" style="3" customWidth="1"/>
    <col min="7938" max="7938" width="3" style="3" customWidth="1"/>
    <col min="7939" max="7943" width="3.5" style="3"/>
    <col min="7944" max="7944" width="2.5" style="3" customWidth="1"/>
    <col min="7945" max="7962" width="3.5" style="3"/>
    <col min="7963" max="7963" width="1.375" style="3" customWidth="1"/>
    <col min="7964" max="8192" width="3.5" style="3"/>
    <col min="8193" max="8193" width="2" style="3" customWidth="1"/>
    <col min="8194" max="8194" width="3" style="3" customWidth="1"/>
    <col min="8195" max="8199" width="3.5" style="3"/>
    <col min="8200" max="8200" width="2.5" style="3" customWidth="1"/>
    <col min="8201" max="8218" width="3.5" style="3"/>
    <col min="8219" max="8219" width="1.375" style="3" customWidth="1"/>
    <col min="8220" max="8448" width="3.5" style="3"/>
    <col min="8449" max="8449" width="2" style="3" customWidth="1"/>
    <col min="8450" max="8450" width="3" style="3" customWidth="1"/>
    <col min="8451" max="8455" width="3.5" style="3"/>
    <col min="8456" max="8456" width="2.5" style="3" customWidth="1"/>
    <col min="8457" max="8474" width="3.5" style="3"/>
    <col min="8475" max="8475" width="1.375" style="3" customWidth="1"/>
    <col min="8476" max="8704" width="3.5" style="3"/>
    <col min="8705" max="8705" width="2" style="3" customWidth="1"/>
    <col min="8706" max="8706" width="3" style="3" customWidth="1"/>
    <col min="8707" max="8711" width="3.5" style="3"/>
    <col min="8712" max="8712" width="2.5" style="3" customWidth="1"/>
    <col min="8713" max="8730" width="3.5" style="3"/>
    <col min="8731" max="8731" width="1.375" style="3" customWidth="1"/>
    <col min="8732" max="8960" width="3.5" style="3"/>
    <col min="8961" max="8961" width="2" style="3" customWidth="1"/>
    <col min="8962" max="8962" width="3" style="3" customWidth="1"/>
    <col min="8963" max="8967" width="3.5" style="3"/>
    <col min="8968" max="8968" width="2.5" style="3" customWidth="1"/>
    <col min="8969" max="8986" width="3.5" style="3"/>
    <col min="8987" max="8987" width="1.375" style="3" customWidth="1"/>
    <col min="8988" max="9216" width="3.5" style="3"/>
    <col min="9217" max="9217" width="2" style="3" customWidth="1"/>
    <col min="9218" max="9218" width="3" style="3" customWidth="1"/>
    <col min="9219" max="9223" width="3.5" style="3"/>
    <col min="9224" max="9224" width="2.5" style="3" customWidth="1"/>
    <col min="9225" max="9242" width="3.5" style="3"/>
    <col min="9243" max="9243" width="1.375" style="3" customWidth="1"/>
    <col min="9244" max="9472" width="3.5" style="3"/>
    <col min="9473" max="9473" width="2" style="3" customWidth="1"/>
    <col min="9474" max="9474" width="3" style="3" customWidth="1"/>
    <col min="9475" max="9479" width="3.5" style="3"/>
    <col min="9480" max="9480" width="2.5" style="3" customWidth="1"/>
    <col min="9481" max="9498" width="3.5" style="3"/>
    <col min="9499" max="9499" width="1.375" style="3" customWidth="1"/>
    <col min="9500" max="9728" width="3.5" style="3"/>
    <col min="9729" max="9729" width="2" style="3" customWidth="1"/>
    <col min="9730" max="9730" width="3" style="3" customWidth="1"/>
    <col min="9731" max="9735" width="3.5" style="3"/>
    <col min="9736" max="9736" width="2.5" style="3" customWidth="1"/>
    <col min="9737" max="9754" width="3.5" style="3"/>
    <col min="9755" max="9755" width="1.375" style="3" customWidth="1"/>
    <col min="9756" max="9984" width="3.5" style="3"/>
    <col min="9985" max="9985" width="2" style="3" customWidth="1"/>
    <col min="9986" max="9986" width="3" style="3" customWidth="1"/>
    <col min="9987" max="9991" width="3.5" style="3"/>
    <col min="9992" max="9992" width="2.5" style="3" customWidth="1"/>
    <col min="9993" max="10010" width="3.5" style="3"/>
    <col min="10011" max="10011" width="1.375" style="3" customWidth="1"/>
    <col min="10012" max="10240" width="3.5" style="3"/>
    <col min="10241" max="10241" width="2" style="3" customWidth="1"/>
    <col min="10242" max="10242" width="3" style="3" customWidth="1"/>
    <col min="10243" max="10247" width="3.5" style="3"/>
    <col min="10248" max="10248" width="2.5" style="3" customWidth="1"/>
    <col min="10249" max="10266" width="3.5" style="3"/>
    <col min="10267" max="10267" width="1.375" style="3" customWidth="1"/>
    <col min="10268" max="10496" width="3.5" style="3"/>
    <col min="10497" max="10497" width="2" style="3" customWidth="1"/>
    <col min="10498" max="10498" width="3" style="3" customWidth="1"/>
    <col min="10499" max="10503" width="3.5" style="3"/>
    <col min="10504" max="10504" width="2.5" style="3" customWidth="1"/>
    <col min="10505" max="10522" width="3.5" style="3"/>
    <col min="10523" max="10523" width="1.375" style="3" customWidth="1"/>
    <col min="10524" max="10752" width="3.5" style="3"/>
    <col min="10753" max="10753" width="2" style="3" customWidth="1"/>
    <col min="10754" max="10754" width="3" style="3" customWidth="1"/>
    <col min="10755" max="10759" width="3.5" style="3"/>
    <col min="10760" max="10760" width="2.5" style="3" customWidth="1"/>
    <col min="10761" max="10778" width="3.5" style="3"/>
    <col min="10779" max="10779" width="1.375" style="3" customWidth="1"/>
    <col min="10780" max="11008" width="3.5" style="3"/>
    <col min="11009" max="11009" width="2" style="3" customWidth="1"/>
    <col min="11010" max="11010" width="3" style="3" customWidth="1"/>
    <col min="11011" max="11015" width="3.5" style="3"/>
    <col min="11016" max="11016" width="2.5" style="3" customWidth="1"/>
    <col min="11017" max="11034" width="3.5" style="3"/>
    <col min="11035" max="11035" width="1.375" style="3" customWidth="1"/>
    <col min="11036" max="11264" width="3.5" style="3"/>
    <col min="11265" max="11265" width="2" style="3" customWidth="1"/>
    <col min="11266" max="11266" width="3" style="3" customWidth="1"/>
    <col min="11267" max="11271" width="3.5" style="3"/>
    <col min="11272" max="11272" width="2.5" style="3" customWidth="1"/>
    <col min="11273" max="11290" width="3.5" style="3"/>
    <col min="11291" max="11291" width="1.375" style="3" customWidth="1"/>
    <col min="11292" max="11520" width="3.5" style="3"/>
    <col min="11521" max="11521" width="2" style="3" customWidth="1"/>
    <col min="11522" max="11522" width="3" style="3" customWidth="1"/>
    <col min="11523" max="11527" width="3.5" style="3"/>
    <col min="11528" max="11528" width="2.5" style="3" customWidth="1"/>
    <col min="11529" max="11546" width="3.5" style="3"/>
    <col min="11547" max="11547" width="1.375" style="3" customWidth="1"/>
    <col min="11548" max="11776" width="3.5" style="3"/>
    <col min="11777" max="11777" width="2" style="3" customWidth="1"/>
    <col min="11778" max="11778" width="3" style="3" customWidth="1"/>
    <col min="11779" max="11783" width="3.5" style="3"/>
    <col min="11784" max="11784" width="2.5" style="3" customWidth="1"/>
    <col min="11785" max="11802" width="3.5" style="3"/>
    <col min="11803" max="11803" width="1.375" style="3" customWidth="1"/>
    <col min="11804" max="12032" width="3.5" style="3"/>
    <col min="12033" max="12033" width="2" style="3" customWidth="1"/>
    <col min="12034" max="12034" width="3" style="3" customWidth="1"/>
    <col min="12035" max="12039" width="3.5" style="3"/>
    <col min="12040" max="12040" width="2.5" style="3" customWidth="1"/>
    <col min="12041" max="12058" width="3.5" style="3"/>
    <col min="12059" max="12059" width="1.375" style="3" customWidth="1"/>
    <col min="12060" max="12288" width="3.5" style="3"/>
    <col min="12289" max="12289" width="2" style="3" customWidth="1"/>
    <col min="12290" max="12290" width="3" style="3" customWidth="1"/>
    <col min="12291" max="12295" width="3.5" style="3"/>
    <col min="12296" max="12296" width="2.5" style="3" customWidth="1"/>
    <col min="12297" max="12314" width="3.5" style="3"/>
    <col min="12315" max="12315" width="1.375" style="3" customWidth="1"/>
    <col min="12316" max="12544" width="3.5" style="3"/>
    <col min="12545" max="12545" width="2" style="3" customWidth="1"/>
    <col min="12546" max="12546" width="3" style="3" customWidth="1"/>
    <col min="12547" max="12551" width="3.5" style="3"/>
    <col min="12552" max="12552" width="2.5" style="3" customWidth="1"/>
    <col min="12553" max="12570" width="3.5" style="3"/>
    <col min="12571" max="12571" width="1.375" style="3" customWidth="1"/>
    <col min="12572" max="12800" width="3.5" style="3"/>
    <col min="12801" max="12801" width="2" style="3" customWidth="1"/>
    <col min="12802" max="12802" width="3" style="3" customWidth="1"/>
    <col min="12803" max="12807" width="3.5" style="3"/>
    <col min="12808" max="12808" width="2.5" style="3" customWidth="1"/>
    <col min="12809" max="12826" width="3.5" style="3"/>
    <col min="12827" max="12827" width="1.375" style="3" customWidth="1"/>
    <col min="12828" max="13056" width="3.5" style="3"/>
    <col min="13057" max="13057" width="2" style="3" customWidth="1"/>
    <col min="13058" max="13058" width="3" style="3" customWidth="1"/>
    <col min="13059" max="13063" width="3.5" style="3"/>
    <col min="13064" max="13064" width="2.5" style="3" customWidth="1"/>
    <col min="13065" max="13082" width="3.5" style="3"/>
    <col min="13083" max="13083" width="1.375" style="3" customWidth="1"/>
    <col min="13084" max="13312" width="3.5" style="3"/>
    <col min="13313" max="13313" width="2" style="3" customWidth="1"/>
    <col min="13314" max="13314" width="3" style="3" customWidth="1"/>
    <col min="13315" max="13319" width="3.5" style="3"/>
    <col min="13320" max="13320" width="2.5" style="3" customWidth="1"/>
    <col min="13321" max="13338" width="3.5" style="3"/>
    <col min="13339" max="13339" width="1.375" style="3" customWidth="1"/>
    <col min="13340" max="13568" width="3.5" style="3"/>
    <col min="13569" max="13569" width="2" style="3" customWidth="1"/>
    <col min="13570" max="13570" width="3" style="3" customWidth="1"/>
    <col min="13571" max="13575" width="3.5" style="3"/>
    <col min="13576" max="13576" width="2.5" style="3" customWidth="1"/>
    <col min="13577" max="13594" width="3.5" style="3"/>
    <col min="13595" max="13595" width="1.375" style="3" customWidth="1"/>
    <col min="13596" max="13824" width="3.5" style="3"/>
    <col min="13825" max="13825" width="2" style="3" customWidth="1"/>
    <col min="13826" max="13826" width="3" style="3" customWidth="1"/>
    <col min="13827" max="13831" width="3.5" style="3"/>
    <col min="13832" max="13832" width="2.5" style="3" customWidth="1"/>
    <col min="13833" max="13850" width="3.5" style="3"/>
    <col min="13851" max="13851" width="1.375" style="3" customWidth="1"/>
    <col min="13852" max="14080" width="3.5" style="3"/>
    <col min="14081" max="14081" width="2" style="3" customWidth="1"/>
    <col min="14082" max="14082" width="3" style="3" customWidth="1"/>
    <col min="14083" max="14087" width="3.5" style="3"/>
    <col min="14088" max="14088" width="2.5" style="3" customWidth="1"/>
    <col min="14089" max="14106" width="3.5" style="3"/>
    <col min="14107" max="14107" width="1.375" style="3" customWidth="1"/>
    <col min="14108" max="14336" width="3.5" style="3"/>
    <col min="14337" max="14337" width="2" style="3" customWidth="1"/>
    <col min="14338" max="14338" width="3" style="3" customWidth="1"/>
    <col min="14339" max="14343" width="3.5" style="3"/>
    <col min="14344" max="14344" width="2.5" style="3" customWidth="1"/>
    <col min="14345" max="14362" width="3.5" style="3"/>
    <col min="14363" max="14363" width="1.375" style="3" customWidth="1"/>
    <col min="14364" max="14592" width="3.5" style="3"/>
    <col min="14593" max="14593" width="2" style="3" customWidth="1"/>
    <col min="14594" max="14594" width="3" style="3" customWidth="1"/>
    <col min="14595" max="14599" width="3.5" style="3"/>
    <col min="14600" max="14600" width="2.5" style="3" customWidth="1"/>
    <col min="14601" max="14618" width="3.5" style="3"/>
    <col min="14619" max="14619" width="1.375" style="3" customWidth="1"/>
    <col min="14620" max="14848" width="3.5" style="3"/>
    <col min="14849" max="14849" width="2" style="3" customWidth="1"/>
    <col min="14850" max="14850" width="3" style="3" customWidth="1"/>
    <col min="14851" max="14855" width="3.5" style="3"/>
    <col min="14856" max="14856" width="2.5" style="3" customWidth="1"/>
    <col min="14857" max="14874" width="3.5" style="3"/>
    <col min="14875" max="14875" width="1.375" style="3" customWidth="1"/>
    <col min="14876" max="15104" width="3.5" style="3"/>
    <col min="15105" max="15105" width="2" style="3" customWidth="1"/>
    <col min="15106" max="15106" width="3" style="3" customWidth="1"/>
    <col min="15107" max="15111" width="3.5" style="3"/>
    <col min="15112" max="15112" width="2.5" style="3" customWidth="1"/>
    <col min="15113" max="15130" width="3.5" style="3"/>
    <col min="15131" max="15131" width="1.375" style="3" customWidth="1"/>
    <col min="15132" max="15360" width="3.5" style="3"/>
    <col min="15361" max="15361" width="2" style="3" customWidth="1"/>
    <col min="15362" max="15362" width="3" style="3" customWidth="1"/>
    <col min="15363" max="15367" width="3.5" style="3"/>
    <col min="15368" max="15368" width="2.5" style="3" customWidth="1"/>
    <col min="15369" max="15386" width="3.5" style="3"/>
    <col min="15387" max="15387" width="1.375" style="3" customWidth="1"/>
    <col min="15388" max="15616" width="3.5" style="3"/>
    <col min="15617" max="15617" width="2" style="3" customWidth="1"/>
    <col min="15618" max="15618" width="3" style="3" customWidth="1"/>
    <col min="15619" max="15623" width="3.5" style="3"/>
    <col min="15624" max="15624" width="2.5" style="3" customWidth="1"/>
    <col min="15625" max="15642" width="3.5" style="3"/>
    <col min="15643" max="15643" width="1.375" style="3" customWidth="1"/>
    <col min="15644" max="15872" width="3.5" style="3"/>
    <col min="15873" max="15873" width="2" style="3" customWidth="1"/>
    <col min="15874" max="15874" width="3" style="3" customWidth="1"/>
    <col min="15875" max="15879" width="3.5" style="3"/>
    <col min="15880" max="15880" width="2.5" style="3" customWidth="1"/>
    <col min="15881" max="15898" width="3.5" style="3"/>
    <col min="15899" max="15899" width="1.375" style="3" customWidth="1"/>
    <col min="15900" max="16128" width="3.5" style="3"/>
    <col min="16129" max="16129" width="2" style="3" customWidth="1"/>
    <col min="16130" max="16130" width="3" style="3" customWidth="1"/>
    <col min="16131" max="16135" width="3.5" style="3"/>
    <col min="16136" max="16136" width="2.5" style="3" customWidth="1"/>
    <col min="16137" max="16154" width="3.5" style="3"/>
    <col min="16155" max="16155" width="1.375" style="3" customWidth="1"/>
    <col min="16156" max="16384" width="3.5" style="3"/>
  </cols>
  <sheetData>
    <row r="1" spans="2:31" s="1" customFormat="1" ht="14.25" thickBot="1" x14ac:dyDescent="0.2">
      <c r="AE1" s="434"/>
    </row>
    <row r="2" spans="2:31" s="1" customFormat="1" ht="14.25" thickTop="1" x14ac:dyDescent="0.15">
      <c r="B2" s="1" t="s">
        <v>907</v>
      </c>
      <c r="AD2" s="908" t="s">
        <v>755</v>
      </c>
      <c r="AE2" s="909"/>
    </row>
    <row r="3" spans="2:31" s="1" customFormat="1" ht="14.25" thickBot="1" x14ac:dyDescent="0.2">
      <c r="AD3" s="910"/>
      <c r="AE3" s="911"/>
    </row>
    <row r="4" spans="2:31" s="1" customFormat="1" ht="14.25" thickTop="1" x14ac:dyDescent="0.15">
      <c r="B4" s="906" t="s">
        <v>534</v>
      </c>
      <c r="C4" s="906"/>
      <c r="D4" s="906"/>
      <c r="E4" s="906"/>
      <c r="F4" s="906"/>
      <c r="G4" s="906"/>
      <c r="H4" s="906"/>
      <c r="I4" s="906"/>
      <c r="J4" s="906"/>
      <c r="K4" s="906"/>
      <c r="L4" s="906"/>
      <c r="M4" s="906"/>
      <c r="N4" s="906"/>
      <c r="O4" s="906"/>
      <c r="P4" s="906"/>
      <c r="Q4" s="906"/>
      <c r="R4" s="906"/>
      <c r="S4" s="906"/>
      <c r="T4" s="906"/>
      <c r="U4" s="906"/>
      <c r="V4" s="906"/>
      <c r="W4" s="906"/>
      <c r="X4" s="906"/>
      <c r="Y4" s="906"/>
      <c r="Z4" s="906"/>
      <c r="AD4" s="485"/>
      <c r="AE4" s="434"/>
    </row>
    <row r="5" spans="2:31" s="1" customFormat="1" x14ac:dyDescent="0.15">
      <c r="AD5" s="485"/>
      <c r="AE5" s="434"/>
    </row>
    <row r="6" spans="2:31" s="1" customFormat="1" ht="31.5" customHeight="1" x14ac:dyDescent="0.15">
      <c r="B6" s="1172" t="s">
        <v>535</v>
      </c>
      <c r="C6" s="1172"/>
      <c r="D6" s="1172"/>
      <c r="E6" s="1172"/>
      <c r="F6" s="1172"/>
      <c r="G6" s="826"/>
      <c r="H6" s="1173"/>
      <c r="I6" s="1173"/>
      <c r="J6" s="1173"/>
      <c r="K6" s="1173"/>
      <c r="L6" s="1173"/>
      <c r="M6" s="1173"/>
      <c r="N6" s="1173"/>
      <c r="O6" s="1173"/>
      <c r="P6" s="1173"/>
      <c r="Q6" s="1173"/>
      <c r="R6" s="1173"/>
      <c r="S6" s="1173"/>
      <c r="T6" s="1173"/>
      <c r="U6" s="1173"/>
      <c r="V6" s="1173"/>
      <c r="W6" s="1173"/>
      <c r="X6" s="1173"/>
      <c r="Y6" s="1173"/>
      <c r="Z6" s="1174"/>
      <c r="AD6" s="485"/>
      <c r="AE6" s="434"/>
    </row>
    <row r="7" spans="2:31" s="1" customFormat="1" ht="31.5" customHeight="1" x14ac:dyDescent="0.15">
      <c r="B7" s="856" t="s">
        <v>536</v>
      </c>
      <c r="C7" s="857"/>
      <c r="D7" s="857"/>
      <c r="E7" s="857"/>
      <c r="F7" s="858"/>
      <c r="G7" s="592" t="s">
        <v>782</v>
      </c>
      <c r="H7" s="299" t="s">
        <v>878</v>
      </c>
      <c r="I7" s="299"/>
      <c r="J7" s="299"/>
      <c r="K7" s="299"/>
      <c r="L7" s="569" t="s">
        <v>782</v>
      </c>
      <c r="M7" s="299" t="s">
        <v>879</v>
      </c>
      <c r="N7" s="299"/>
      <c r="O7" s="299"/>
      <c r="P7" s="299"/>
      <c r="Q7" s="569" t="s">
        <v>782</v>
      </c>
      <c r="R7" s="299" t="s">
        <v>880</v>
      </c>
      <c r="S7" s="299"/>
      <c r="T7" s="299"/>
      <c r="U7" s="299"/>
      <c r="V7" s="299"/>
      <c r="W7" s="299"/>
      <c r="X7" s="299"/>
      <c r="Y7" s="299"/>
      <c r="Z7" s="300"/>
      <c r="AD7" s="485"/>
      <c r="AE7" s="434"/>
    </row>
    <row r="8" spans="2:31" ht="31.5" customHeight="1" x14ac:dyDescent="0.15">
      <c r="B8" s="856" t="s">
        <v>537</v>
      </c>
      <c r="C8" s="857"/>
      <c r="D8" s="857"/>
      <c r="E8" s="857"/>
      <c r="F8" s="858"/>
      <c r="G8" s="592" t="s">
        <v>782</v>
      </c>
      <c r="H8" s="10" t="s">
        <v>893</v>
      </c>
      <c r="I8" s="10"/>
      <c r="J8" s="10"/>
      <c r="K8" s="10"/>
      <c r="L8" s="10"/>
      <c r="M8" s="10"/>
      <c r="N8" s="10"/>
      <c r="O8" s="10"/>
      <c r="P8" s="569" t="s">
        <v>782</v>
      </c>
      <c r="Q8" s="10" t="s">
        <v>894</v>
      </c>
      <c r="R8" s="10"/>
      <c r="S8" s="614"/>
      <c r="T8" s="614"/>
      <c r="U8" s="614"/>
      <c r="V8" s="614"/>
      <c r="W8" s="614"/>
      <c r="X8" s="614"/>
      <c r="Y8" s="614"/>
      <c r="Z8" s="615"/>
      <c r="AD8" s="485"/>
    </row>
    <row r="9" spans="2:31" ht="20.100000000000001" customHeight="1" x14ac:dyDescent="0.15">
      <c r="B9" s="1181" t="s">
        <v>538</v>
      </c>
      <c r="C9" s="1182"/>
      <c r="D9" s="1182"/>
      <c r="E9" s="1182"/>
      <c r="F9" s="1183"/>
      <c r="G9" s="569" t="s">
        <v>782</v>
      </c>
      <c r="H9" s="7" t="s">
        <v>908</v>
      </c>
      <c r="I9" s="7"/>
      <c r="J9" s="7"/>
      <c r="K9" s="7"/>
      <c r="L9" s="7"/>
      <c r="M9" s="7"/>
      <c r="N9" s="7"/>
      <c r="O9" s="7"/>
      <c r="P9" s="7"/>
      <c r="Q9" s="569" t="s">
        <v>782</v>
      </c>
      <c r="R9" s="7" t="s">
        <v>909</v>
      </c>
      <c r="S9" s="616"/>
      <c r="T9" s="616"/>
      <c r="U9" s="616"/>
      <c r="V9" s="616"/>
      <c r="W9" s="616"/>
      <c r="X9" s="616"/>
      <c r="Y9" s="616"/>
      <c r="Z9" s="617"/>
    </row>
    <row r="10" spans="2:31" ht="20.100000000000001" customHeight="1" x14ac:dyDescent="0.15">
      <c r="B10" s="859"/>
      <c r="C10" s="860"/>
      <c r="D10" s="860"/>
      <c r="E10" s="860"/>
      <c r="F10" s="861"/>
      <c r="G10" s="618" t="s">
        <v>782</v>
      </c>
      <c r="H10" s="8" t="s">
        <v>910</v>
      </c>
      <c r="I10" s="8"/>
      <c r="J10" s="8"/>
      <c r="K10" s="8"/>
      <c r="L10" s="8"/>
      <c r="M10" s="8"/>
      <c r="N10" s="8"/>
      <c r="O10" s="8"/>
      <c r="P10" s="8"/>
      <c r="Q10" s="586" t="s">
        <v>782</v>
      </c>
      <c r="R10" s="8" t="s">
        <v>911</v>
      </c>
      <c r="S10" s="619"/>
      <c r="T10" s="619"/>
      <c r="U10" s="619"/>
      <c r="V10" s="619"/>
      <c r="W10" s="619"/>
      <c r="X10" s="619"/>
      <c r="Y10" s="619"/>
      <c r="Z10" s="620"/>
    </row>
    <row r="11" spans="2:31" s="1" customFormat="1" x14ac:dyDescent="0.15">
      <c r="AD11" s="486"/>
      <c r="AE11" s="434"/>
    </row>
    <row r="12" spans="2:31"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c r="AD12" s="486"/>
      <c r="AE12" s="434"/>
    </row>
    <row r="13" spans="2:31" s="1" customFormat="1" x14ac:dyDescent="0.15">
      <c r="B13" s="301" t="s">
        <v>539</v>
      </c>
      <c r="Z13" s="302"/>
      <c r="AD13" s="486"/>
      <c r="AE13" s="434"/>
    </row>
    <row r="14" spans="2:31" s="1" customFormat="1" x14ac:dyDescent="0.15">
      <c r="B14" s="301"/>
      <c r="Z14" s="302"/>
      <c r="AD14" s="486"/>
      <c r="AE14" s="434"/>
    </row>
    <row r="15" spans="2:31" s="1" customFormat="1" x14ac:dyDescent="0.15">
      <c r="B15" s="301"/>
      <c r="C15" s="1" t="s">
        <v>540</v>
      </c>
      <c r="Z15" s="302"/>
      <c r="AD15" s="486"/>
      <c r="AE15" s="434"/>
    </row>
    <row r="16" spans="2:31" s="1" customFormat="1" ht="6.75" customHeight="1" x14ac:dyDescent="0.15">
      <c r="B16" s="301"/>
      <c r="Z16" s="302"/>
      <c r="AD16" s="486"/>
      <c r="AE16" s="434"/>
    </row>
    <row r="17" spans="2:31" s="1" customFormat="1" ht="26.25" customHeight="1" x14ac:dyDescent="0.15">
      <c r="B17" s="301"/>
      <c r="C17" s="826" t="s">
        <v>541</v>
      </c>
      <c r="D17" s="1173"/>
      <c r="E17" s="1173"/>
      <c r="F17" s="1173"/>
      <c r="G17" s="1174"/>
      <c r="H17" s="856"/>
      <c r="I17" s="857"/>
      <c r="J17" s="857"/>
      <c r="K17" s="857"/>
      <c r="L17" s="857"/>
      <c r="M17" s="857"/>
      <c r="N17" s="96" t="s">
        <v>542</v>
      </c>
      <c r="P17" s="826" t="s">
        <v>543</v>
      </c>
      <c r="Q17" s="1173"/>
      <c r="R17" s="1173"/>
      <c r="S17" s="1173"/>
      <c r="T17" s="1174"/>
      <c r="U17" s="856"/>
      <c r="V17" s="857"/>
      <c r="W17" s="857"/>
      <c r="X17" s="857"/>
      <c r="Y17" s="96" t="s">
        <v>542</v>
      </c>
      <c r="Z17" s="302"/>
      <c r="AD17" s="486"/>
      <c r="AE17" s="434"/>
    </row>
    <row r="18" spans="2:31" s="1" customFormat="1" x14ac:dyDescent="0.15">
      <c r="B18" s="301"/>
      <c r="N18" s="12"/>
      <c r="Z18" s="302"/>
      <c r="AD18" s="486"/>
      <c r="AE18" s="434"/>
    </row>
    <row r="19" spans="2:31" s="1" customFormat="1" x14ac:dyDescent="0.15">
      <c r="B19" s="301"/>
      <c r="C19" s="1" t="s">
        <v>544</v>
      </c>
      <c r="Z19" s="302"/>
      <c r="AD19" s="486"/>
      <c r="AE19" s="434"/>
    </row>
    <row r="20" spans="2:31" s="1" customFormat="1" ht="6.75" customHeight="1" x14ac:dyDescent="0.15">
      <c r="B20" s="301"/>
      <c r="Z20" s="302"/>
      <c r="AD20" s="486"/>
      <c r="AE20" s="434"/>
    </row>
    <row r="21" spans="2:31" s="1" customFormat="1" ht="26.25" customHeight="1" x14ac:dyDescent="0.15">
      <c r="B21" s="301"/>
      <c r="C21" s="826" t="s">
        <v>545</v>
      </c>
      <c r="D21" s="1173"/>
      <c r="E21" s="1173"/>
      <c r="F21" s="1173"/>
      <c r="G21" s="1174"/>
      <c r="H21" s="826" t="s">
        <v>546</v>
      </c>
      <c r="I21" s="1173"/>
      <c r="J21" s="1173"/>
      <c r="K21" s="1173"/>
      <c r="L21" s="857"/>
      <c r="M21" s="857"/>
      <c r="N21" s="96" t="s">
        <v>542</v>
      </c>
      <c r="O21" s="826" t="s">
        <v>547</v>
      </c>
      <c r="P21" s="1173"/>
      <c r="Q21" s="1173"/>
      <c r="R21" s="1173"/>
      <c r="S21" s="857"/>
      <c r="T21" s="857"/>
      <c r="U21" s="96" t="s">
        <v>542</v>
      </c>
      <c r="Z21" s="302"/>
      <c r="AD21" s="486"/>
      <c r="AE21" s="434"/>
    </row>
    <row r="22" spans="2:31" s="1" customFormat="1" ht="26.25" customHeight="1" x14ac:dyDescent="0.15">
      <c r="B22" s="301"/>
      <c r="C22" s="826" t="s">
        <v>548</v>
      </c>
      <c r="D22" s="1173"/>
      <c r="E22" s="1173"/>
      <c r="F22" s="1173"/>
      <c r="G22" s="1174"/>
      <c r="H22" s="826" t="s">
        <v>546</v>
      </c>
      <c r="I22" s="1173"/>
      <c r="J22" s="1173"/>
      <c r="K22" s="1173"/>
      <c r="L22" s="857"/>
      <c r="M22" s="857"/>
      <c r="N22" s="96" t="s">
        <v>542</v>
      </c>
      <c r="O22" s="826" t="s">
        <v>547</v>
      </c>
      <c r="P22" s="1173"/>
      <c r="Q22" s="1173"/>
      <c r="R22" s="1173"/>
      <c r="S22" s="857"/>
      <c r="T22" s="857"/>
      <c r="U22" s="96" t="s">
        <v>542</v>
      </c>
      <c r="Z22" s="302"/>
      <c r="AD22" s="486"/>
      <c r="AE22" s="434"/>
    </row>
    <row r="23" spans="2:31" s="1" customFormat="1" ht="26.25" customHeight="1" x14ac:dyDescent="0.15">
      <c r="B23" s="301"/>
      <c r="C23" s="826" t="s">
        <v>549</v>
      </c>
      <c r="D23" s="1173"/>
      <c r="E23" s="1173"/>
      <c r="F23" s="1173"/>
      <c r="G23" s="1174"/>
      <c r="H23" s="826" t="s">
        <v>546</v>
      </c>
      <c r="I23" s="1173"/>
      <c r="J23" s="1173"/>
      <c r="K23" s="1173"/>
      <c r="L23" s="857"/>
      <c r="M23" s="857"/>
      <c r="N23" s="96" t="s">
        <v>542</v>
      </c>
      <c r="O23" s="826" t="s">
        <v>547</v>
      </c>
      <c r="P23" s="1173"/>
      <c r="Q23" s="1173"/>
      <c r="R23" s="1173"/>
      <c r="S23" s="857"/>
      <c r="T23" s="857"/>
      <c r="U23" s="96" t="s">
        <v>542</v>
      </c>
      <c r="Z23" s="302"/>
      <c r="AD23" s="486"/>
      <c r="AE23" s="434"/>
    </row>
    <row r="24" spans="2:31" s="1" customFormat="1" x14ac:dyDescent="0.15">
      <c r="B24" s="301"/>
      <c r="L24" s="12"/>
      <c r="Q24" s="12"/>
      <c r="V24" s="12"/>
      <c r="Z24" s="302"/>
      <c r="AD24" s="486"/>
      <c r="AE24" s="434"/>
    </row>
    <row r="25" spans="2:31" s="1" customFormat="1" x14ac:dyDescent="0.15">
      <c r="B25" s="301"/>
      <c r="C25" s="1" t="s">
        <v>550</v>
      </c>
      <c r="Z25" s="302"/>
      <c r="AD25" s="486"/>
      <c r="AE25" s="434"/>
    </row>
    <row r="26" spans="2:31" s="1" customFormat="1" ht="4.5" customHeight="1" x14ac:dyDescent="0.15">
      <c r="B26" s="301"/>
      <c r="Z26" s="302"/>
      <c r="AD26" s="486"/>
      <c r="AE26" s="434"/>
    </row>
    <row r="27" spans="2:31" s="1" customFormat="1" ht="24" customHeight="1" x14ac:dyDescent="0.15">
      <c r="B27" s="301"/>
      <c r="C27" s="856" t="s">
        <v>551</v>
      </c>
      <c r="D27" s="857"/>
      <c r="E27" s="857"/>
      <c r="F27" s="857"/>
      <c r="G27" s="857"/>
      <c r="H27" s="857"/>
      <c r="I27" s="857"/>
      <c r="J27" s="857"/>
      <c r="K27" s="857"/>
      <c r="L27" s="857"/>
      <c r="M27" s="857"/>
      <c r="N27" s="857"/>
      <c r="O27" s="858"/>
      <c r="P27" s="856" t="s">
        <v>552</v>
      </c>
      <c r="Q27" s="857"/>
      <c r="R27" s="857"/>
      <c r="S27" s="857"/>
      <c r="T27" s="857"/>
      <c r="U27" s="857"/>
      <c r="V27" s="857"/>
      <c r="W27" s="857"/>
      <c r="X27" s="857"/>
      <c r="Y27" s="858"/>
      <c r="Z27" s="92"/>
      <c r="AD27" s="486"/>
      <c r="AE27" s="434"/>
    </row>
    <row r="28" spans="2:31" s="1" customFormat="1" ht="21" customHeight="1" x14ac:dyDescent="0.15">
      <c r="B28" s="301"/>
      <c r="C28" s="826"/>
      <c r="D28" s="1173"/>
      <c r="E28" s="1173"/>
      <c r="F28" s="1173"/>
      <c r="G28" s="1173"/>
      <c r="H28" s="1173"/>
      <c r="I28" s="1173"/>
      <c r="J28" s="1173"/>
      <c r="K28" s="1173"/>
      <c r="L28" s="1173"/>
      <c r="M28" s="1173"/>
      <c r="N28" s="1173"/>
      <c r="O28" s="1174"/>
      <c r="P28" s="826"/>
      <c r="Q28" s="1173"/>
      <c r="R28" s="1173"/>
      <c r="S28" s="1173"/>
      <c r="T28" s="1173"/>
      <c r="U28" s="1173"/>
      <c r="V28" s="1173"/>
      <c r="W28" s="1173"/>
      <c r="X28" s="1173"/>
      <c r="Y28" s="1174"/>
      <c r="Z28" s="302"/>
      <c r="AD28" s="486"/>
      <c r="AE28" s="434"/>
    </row>
    <row r="29" spans="2:31" s="1" customFormat="1" ht="21" customHeight="1" x14ac:dyDescent="0.15">
      <c r="B29" s="301"/>
      <c r="C29" s="826"/>
      <c r="D29" s="1173"/>
      <c r="E29" s="1173"/>
      <c r="F29" s="1173"/>
      <c r="G29" s="1173"/>
      <c r="H29" s="1173"/>
      <c r="I29" s="1173"/>
      <c r="J29" s="1173"/>
      <c r="K29" s="1173"/>
      <c r="L29" s="1173"/>
      <c r="M29" s="1173"/>
      <c r="N29" s="1173"/>
      <c r="O29" s="1174"/>
      <c r="P29" s="826"/>
      <c r="Q29" s="1173"/>
      <c r="R29" s="1173"/>
      <c r="S29" s="1173"/>
      <c r="T29" s="1173"/>
      <c r="U29" s="1173"/>
      <c r="V29" s="1173"/>
      <c r="W29" s="1173"/>
      <c r="X29" s="1173"/>
      <c r="Y29" s="1174"/>
      <c r="Z29" s="302"/>
      <c r="AD29" s="486"/>
      <c r="AE29" s="434"/>
    </row>
    <row r="30" spans="2:31" s="1" customFormat="1" ht="21" customHeight="1" x14ac:dyDescent="0.15">
      <c r="B30" s="301"/>
      <c r="C30" s="826"/>
      <c r="D30" s="1173"/>
      <c r="E30" s="1173"/>
      <c r="F30" s="1173"/>
      <c r="G30" s="1173"/>
      <c r="H30" s="1173"/>
      <c r="I30" s="1173"/>
      <c r="J30" s="1173"/>
      <c r="K30" s="1173"/>
      <c r="L30" s="1173"/>
      <c r="M30" s="1173"/>
      <c r="N30" s="1173"/>
      <c r="O30" s="1174"/>
      <c r="P30" s="826"/>
      <c r="Q30" s="1173"/>
      <c r="R30" s="1173"/>
      <c r="S30" s="1173"/>
      <c r="T30" s="1173"/>
      <c r="U30" s="1173"/>
      <c r="V30" s="1173"/>
      <c r="W30" s="1173"/>
      <c r="X30" s="1173"/>
      <c r="Y30" s="1174"/>
      <c r="Z30" s="302"/>
      <c r="AD30" s="486"/>
      <c r="AE30" s="434"/>
    </row>
    <row r="31" spans="2:31" s="1" customFormat="1" ht="21" customHeight="1" x14ac:dyDescent="0.15">
      <c r="B31" s="301"/>
      <c r="C31" s="826"/>
      <c r="D31" s="1173"/>
      <c r="E31" s="1173"/>
      <c r="F31" s="1173"/>
      <c r="G31" s="1173"/>
      <c r="H31" s="1173"/>
      <c r="I31" s="1173"/>
      <c r="J31" s="1173"/>
      <c r="K31" s="1173"/>
      <c r="L31" s="1173"/>
      <c r="M31" s="1173"/>
      <c r="N31" s="1173"/>
      <c r="O31" s="1174"/>
      <c r="P31" s="826"/>
      <c r="Q31" s="1173"/>
      <c r="R31" s="1173"/>
      <c r="S31" s="1173"/>
      <c r="T31" s="1173"/>
      <c r="U31" s="1173"/>
      <c r="V31" s="1173"/>
      <c r="W31" s="1173"/>
      <c r="X31" s="1173"/>
      <c r="Y31" s="1174"/>
      <c r="Z31" s="302"/>
      <c r="AD31" s="486"/>
      <c r="AE31" s="434"/>
    </row>
    <row r="32" spans="2:31" s="1" customFormat="1" ht="21" customHeight="1" x14ac:dyDescent="0.15">
      <c r="B32" s="301"/>
      <c r="C32" s="826"/>
      <c r="D32" s="1173"/>
      <c r="E32" s="1173"/>
      <c r="F32" s="1173"/>
      <c r="G32" s="1173"/>
      <c r="H32" s="1173"/>
      <c r="I32" s="1173"/>
      <c r="J32" s="1173"/>
      <c r="K32" s="1173"/>
      <c r="L32" s="1173"/>
      <c r="M32" s="1173"/>
      <c r="N32" s="1173"/>
      <c r="O32" s="1174"/>
      <c r="P32" s="826"/>
      <c r="Q32" s="1173"/>
      <c r="R32" s="1173"/>
      <c r="S32" s="1173"/>
      <c r="T32" s="1173"/>
      <c r="U32" s="1173"/>
      <c r="V32" s="1173"/>
      <c r="W32" s="1173"/>
      <c r="X32" s="1173"/>
      <c r="Y32" s="1174"/>
      <c r="Z32" s="302"/>
      <c r="AD32" s="486"/>
      <c r="AE32" s="434"/>
    </row>
    <row r="33" spans="2:31" s="1" customFormat="1" ht="21" customHeight="1" x14ac:dyDescent="0.15">
      <c r="B33" s="301"/>
      <c r="C33" s="101"/>
      <c r="D33" s="101"/>
      <c r="E33" s="101"/>
      <c r="F33" s="101"/>
      <c r="G33" s="101"/>
      <c r="H33" s="101"/>
      <c r="I33" s="101"/>
      <c r="J33" s="101"/>
      <c r="K33" s="101"/>
      <c r="L33" s="101"/>
      <c r="M33" s="101"/>
      <c r="N33" s="101"/>
      <c r="O33" s="101"/>
      <c r="P33" s="8"/>
      <c r="Q33" s="8"/>
      <c r="R33" s="8"/>
      <c r="S33" s="8"/>
      <c r="T33" s="8"/>
      <c r="U33" s="8"/>
      <c r="V33" s="8"/>
      <c r="W33" s="8"/>
      <c r="X33" s="8"/>
      <c r="Y33" s="8"/>
      <c r="Z33" s="302"/>
      <c r="AD33" s="486"/>
      <c r="AE33" s="434"/>
    </row>
    <row r="34" spans="2:31" s="1" customFormat="1" ht="21" customHeight="1" x14ac:dyDescent="0.15">
      <c r="B34" s="301"/>
      <c r="C34" s="1175" t="s">
        <v>553</v>
      </c>
      <c r="D34" s="1176"/>
      <c r="E34" s="1176"/>
      <c r="F34" s="1176"/>
      <c r="G34" s="1176"/>
      <c r="H34" s="1176"/>
      <c r="I34" s="1176"/>
      <c r="J34" s="1176"/>
      <c r="K34" s="1176"/>
      <c r="L34" s="1176"/>
      <c r="M34" s="1176"/>
      <c r="N34" s="1176"/>
      <c r="O34" s="1176"/>
      <c r="P34" s="1176"/>
      <c r="Q34" s="1176"/>
      <c r="R34" s="1176"/>
      <c r="S34" s="1176"/>
      <c r="T34" s="1176"/>
      <c r="U34" s="1176"/>
      <c r="V34" s="1177"/>
      <c r="W34" s="621" t="s">
        <v>897</v>
      </c>
      <c r="X34" s="622" t="s">
        <v>898</v>
      </c>
      <c r="Y34" s="623" t="s">
        <v>899</v>
      </c>
      <c r="Z34" s="302"/>
      <c r="AD34" s="486"/>
      <c r="AE34" s="477"/>
    </row>
    <row r="35" spans="2:31" s="1" customFormat="1" ht="21" customHeight="1" x14ac:dyDescent="0.15">
      <c r="B35" s="301"/>
      <c r="C35" s="1178"/>
      <c r="D35" s="1179"/>
      <c r="E35" s="1179"/>
      <c r="F35" s="1179"/>
      <c r="G35" s="1179"/>
      <c r="H35" s="1179"/>
      <c r="I35" s="1179"/>
      <c r="J35" s="1179"/>
      <c r="K35" s="1179"/>
      <c r="L35" s="1179"/>
      <c r="M35" s="1179"/>
      <c r="N35" s="1179"/>
      <c r="O35" s="1179"/>
      <c r="P35" s="1179"/>
      <c r="Q35" s="1179"/>
      <c r="R35" s="1179"/>
      <c r="S35" s="1179"/>
      <c r="T35" s="1179"/>
      <c r="U35" s="1179"/>
      <c r="V35" s="1180"/>
      <c r="W35" s="618" t="s">
        <v>782</v>
      </c>
      <c r="X35" s="586" t="s">
        <v>898</v>
      </c>
      <c r="Y35" s="624" t="s">
        <v>782</v>
      </c>
      <c r="Z35" s="302"/>
      <c r="AD35" s="486"/>
      <c r="AE35" s="477"/>
    </row>
    <row r="36" spans="2:31" s="1" customFormat="1" x14ac:dyDescent="0.15">
      <c r="B36" s="315"/>
      <c r="C36" s="8"/>
      <c r="D36" s="8"/>
      <c r="E36" s="8"/>
      <c r="F36" s="8"/>
      <c r="G36" s="8"/>
      <c r="H36" s="8"/>
      <c r="I36" s="8"/>
      <c r="J36" s="8"/>
      <c r="K36" s="8"/>
      <c r="L36" s="8"/>
      <c r="M36" s="8"/>
      <c r="N36" s="8"/>
      <c r="O36" s="8"/>
      <c r="P36" s="8"/>
      <c r="Q36" s="8"/>
      <c r="R36" s="8"/>
      <c r="S36" s="8"/>
      <c r="T36" s="8"/>
      <c r="U36" s="8"/>
      <c r="V36" s="8"/>
      <c r="W36" s="8"/>
      <c r="X36" s="8"/>
      <c r="Y36" s="8"/>
      <c r="Z36" s="318"/>
      <c r="AD36" s="486"/>
      <c r="AE36" s="477"/>
    </row>
    <row r="37" spans="2:31" s="1" customFormat="1" x14ac:dyDescent="0.15">
      <c r="AD37" s="486"/>
      <c r="AE37" s="477"/>
    </row>
    <row r="38" spans="2:31" s="1" customFormat="1" x14ac:dyDescent="0.15">
      <c r="AD38" s="486"/>
      <c r="AE38" s="477"/>
    </row>
    <row r="39" spans="2:31" x14ac:dyDescent="0.15">
      <c r="AE39" s="477"/>
    </row>
    <row r="40" spans="2:31" x14ac:dyDescent="0.15">
      <c r="AE40" s="477"/>
    </row>
    <row r="41" spans="2:31" x14ac:dyDescent="0.15">
      <c r="AE41" s="477"/>
    </row>
    <row r="42" spans="2:31" x14ac:dyDescent="0.15">
      <c r="AE42" s="477"/>
    </row>
    <row r="43" spans="2:31" x14ac:dyDescent="0.15">
      <c r="AE43" s="477"/>
    </row>
    <row r="44" spans="2:31" x14ac:dyDescent="0.15">
      <c r="AE44" s="477"/>
    </row>
  </sheetData>
  <mergeCells count="39">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2:M22"/>
    <mergeCell ref="O22:R22"/>
    <mergeCell ref="S22:T22"/>
    <mergeCell ref="C23:G23"/>
    <mergeCell ref="H23:K23"/>
    <mergeCell ref="L23:M23"/>
    <mergeCell ref="O23:R23"/>
    <mergeCell ref="S23:T23"/>
    <mergeCell ref="C34:V35"/>
    <mergeCell ref="AD2:AE3"/>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s>
  <phoneticPr fontId="2"/>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xr:uid="{EA44EA76-A2A2-4185-84D7-2B71B12CE107}">
      <formula1>"□,■"</formula1>
    </dataValidation>
  </dataValidations>
  <hyperlinks>
    <hyperlink ref="AD2" location="添付書類一覧!A1" display="添付書類一覧に戻る" xr:uid="{A5F58F96-73B5-47F6-8EC4-EE1BC707177A}"/>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2DA1-BC36-4367-A5A6-738B6E179458}">
  <sheetPr>
    <tabColor theme="3" tint="0.79998168889431442"/>
  </sheetPr>
  <dimension ref="A1:AM44"/>
  <sheetViews>
    <sheetView showGridLines="0" zoomScale="85" zoomScaleNormal="85" zoomScaleSheetLayoutView="100" workbookViewId="0">
      <selection activeCell="AC2" sqref="AC2:AD3"/>
    </sheetView>
  </sheetViews>
  <sheetFormatPr defaultColWidth="3.5" defaultRowHeight="13.5" x14ac:dyDescent="0.15"/>
  <cols>
    <col min="1" max="1" width="2.875" style="379" customWidth="1"/>
    <col min="2" max="6" width="2.875" style="338" customWidth="1"/>
    <col min="7" max="7" width="2.5" style="338" customWidth="1"/>
    <col min="8" max="12" width="3.5" style="338" customWidth="1"/>
    <col min="13" max="13" width="10.125" style="338" customWidth="1"/>
    <col min="14" max="14" width="6.875" style="338" customWidth="1"/>
    <col min="15" max="19" width="3.5" style="338" customWidth="1"/>
    <col min="20" max="22" width="4.25" style="338" customWidth="1"/>
    <col min="23" max="23" width="2.375" style="338" customWidth="1"/>
    <col min="24" max="24" width="4.25" style="338" customWidth="1"/>
    <col min="25" max="26" width="3.125" style="338" customWidth="1"/>
    <col min="27" max="27" width="4.625" style="338" customWidth="1"/>
    <col min="28" max="28" width="3.5" style="338"/>
    <col min="29" max="29" width="25.875" style="486" customWidth="1"/>
    <col min="30" max="30" width="9" style="434"/>
    <col min="31" max="256" width="3.5" style="338"/>
    <col min="257" max="262" width="2.875" style="338" customWidth="1"/>
    <col min="263" max="263" width="2.5" style="338" customWidth="1"/>
    <col min="264" max="268" width="3.5" style="338"/>
    <col min="269" max="269" width="10.125" style="338" customWidth="1"/>
    <col min="270" max="270" width="6.875" style="338" customWidth="1"/>
    <col min="271" max="275" width="3.5" style="338"/>
    <col min="276" max="278" width="4.25" style="338" customWidth="1"/>
    <col min="279" max="279" width="2.375" style="338" customWidth="1"/>
    <col min="280" max="280" width="4.25" style="338" customWidth="1"/>
    <col min="281" max="282" width="3.125" style="338" customWidth="1"/>
    <col min="283" max="283" width="4.625" style="338" customWidth="1"/>
    <col min="284" max="512" width="3.5" style="338"/>
    <col min="513" max="518" width="2.875" style="338" customWidth="1"/>
    <col min="519" max="519" width="2.5" style="338" customWidth="1"/>
    <col min="520" max="524" width="3.5" style="338"/>
    <col min="525" max="525" width="10.125" style="338" customWidth="1"/>
    <col min="526" max="526" width="6.875" style="338" customWidth="1"/>
    <col min="527" max="531" width="3.5" style="338"/>
    <col min="532" max="534" width="4.25" style="338" customWidth="1"/>
    <col min="535" max="535" width="2.375" style="338" customWidth="1"/>
    <col min="536" max="536" width="4.25" style="338" customWidth="1"/>
    <col min="537" max="538" width="3.125" style="338" customWidth="1"/>
    <col min="539" max="539" width="4.625" style="338" customWidth="1"/>
    <col min="540" max="768" width="3.5" style="338"/>
    <col min="769" max="774" width="2.875" style="338" customWidth="1"/>
    <col min="775" max="775" width="2.5" style="338" customWidth="1"/>
    <col min="776" max="780" width="3.5" style="338"/>
    <col min="781" max="781" width="10.125" style="338" customWidth="1"/>
    <col min="782" max="782" width="6.875" style="338" customWidth="1"/>
    <col min="783" max="787" width="3.5" style="338"/>
    <col min="788" max="790" width="4.25" style="338" customWidth="1"/>
    <col min="791" max="791" width="2.375" style="338" customWidth="1"/>
    <col min="792" max="792" width="4.25" style="338" customWidth="1"/>
    <col min="793" max="794" width="3.125" style="338" customWidth="1"/>
    <col min="795" max="795" width="4.625" style="338" customWidth="1"/>
    <col min="796" max="1024" width="3.5" style="338"/>
    <col min="1025" max="1030" width="2.875" style="338" customWidth="1"/>
    <col min="1031" max="1031" width="2.5" style="338" customWidth="1"/>
    <col min="1032" max="1036" width="3.5" style="338"/>
    <col min="1037" max="1037" width="10.125" style="338" customWidth="1"/>
    <col min="1038" max="1038" width="6.875" style="338" customWidth="1"/>
    <col min="1039" max="1043" width="3.5" style="338"/>
    <col min="1044" max="1046" width="4.25" style="338" customWidth="1"/>
    <col min="1047" max="1047" width="2.375" style="338" customWidth="1"/>
    <col min="1048" max="1048" width="4.25" style="338" customWidth="1"/>
    <col min="1049" max="1050" width="3.125" style="338" customWidth="1"/>
    <col min="1051" max="1051" width="4.625" style="338" customWidth="1"/>
    <col min="1052" max="1280" width="3.5" style="338"/>
    <col min="1281" max="1286" width="2.875" style="338" customWidth="1"/>
    <col min="1287" max="1287" width="2.5" style="338" customWidth="1"/>
    <col min="1288" max="1292" width="3.5" style="338"/>
    <col min="1293" max="1293" width="10.125" style="338" customWidth="1"/>
    <col min="1294" max="1294" width="6.875" style="338" customWidth="1"/>
    <col min="1295" max="1299" width="3.5" style="338"/>
    <col min="1300" max="1302" width="4.25" style="338" customWidth="1"/>
    <col min="1303" max="1303" width="2.375" style="338" customWidth="1"/>
    <col min="1304" max="1304" width="4.25" style="338" customWidth="1"/>
    <col min="1305" max="1306" width="3.125" style="338" customWidth="1"/>
    <col min="1307" max="1307" width="4.625" style="338" customWidth="1"/>
    <col min="1308" max="1536" width="3.5" style="338"/>
    <col min="1537" max="1542" width="2.875" style="338" customWidth="1"/>
    <col min="1543" max="1543" width="2.5" style="338" customWidth="1"/>
    <col min="1544" max="1548" width="3.5" style="338"/>
    <col min="1549" max="1549" width="10.125" style="338" customWidth="1"/>
    <col min="1550" max="1550" width="6.875" style="338" customWidth="1"/>
    <col min="1551" max="1555" width="3.5" style="338"/>
    <col min="1556" max="1558" width="4.25" style="338" customWidth="1"/>
    <col min="1559" max="1559" width="2.375" style="338" customWidth="1"/>
    <col min="1560" max="1560" width="4.25" style="338" customWidth="1"/>
    <col min="1561" max="1562" width="3.125" style="338" customWidth="1"/>
    <col min="1563" max="1563" width="4.625" style="338" customWidth="1"/>
    <col min="1564" max="1792" width="3.5" style="338"/>
    <col min="1793" max="1798" width="2.875" style="338" customWidth="1"/>
    <col min="1799" max="1799" width="2.5" style="338" customWidth="1"/>
    <col min="1800" max="1804" width="3.5" style="338"/>
    <col min="1805" max="1805" width="10.125" style="338" customWidth="1"/>
    <col min="1806" max="1806" width="6.875" style="338" customWidth="1"/>
    <col min="1807" max="1811" width="3.5" style="338"/>
    <col min="1812" max="1814" width="4.25" style="338" customWidth="1"/>
    <col min="1815" max="1815" width="2.375" style="338" customWidth="1"/>
    <col min="1816" max="1816" width="4.25" style="338" customWidth="1"/>
    <col min="1817" max="1818" width="3.125" style="338" customWidth="1"/>
    <col min="1819" max="1819" width="4.625" style="338" customWidth="1"/>
    <col min="1820" max="2048" width="3.5" style="338"/>
    <col min="2049" max="2054" width="2.875" style="338" customWidth="1"/>
    <col min="2055" max="2055" width="2.5" style="338" customWidth="1"/>
    <col min="2056" max="2060" width="3.5" style="338"/>
    <col min="2061" max="2061" width="10.125" style="338" customWidth="1"/>
    <col min="2062" max="2062" width="6.875" style="338" customWidth="1"/>
    <col min="2063" max="2067" width="3.5" style="338"/>
    <col min="2068" max="2070" width="4.25" style="338" customWidth="1"/>
    <col min="2071" max="2071" width="2.375" style="338" customWidth="1"/>
    <col min="2072" max="2072" width="4.25" style="338" customWidth="1"/>
    <col min="2073" max="2074" width="3.125" style="338" customWidth="1"/>
    <col min="2075" max="2075" width="4.625" style="338" customWidth="1"/>
    <col min="2076" max="2304" width="3.5" style="338"/>
    <col min="2305" max="2310" width="2.875" style="338" customWidth="1"/>
    <col min="2311" max="2311" width="2.5" style="338" customWidth="1"/>
    <col min="2312" max="2316" width="3.5" style="338"/>
    <col min="2317" max="2317" width="10.125" style="338" customWidth="1"/>
    <col min="2318" max="2318" width="6.875" style="338" customWidth="1"/>
    <col min="2319" max="2323" width="3.5" style="338"/>
    <col min="2324" max="2326" width="4.25" style="338" customWidth="1"/>
    <col min="2327" max="2327" width="2.375" style="338" customWidth="1"/>
    <col min="2328" max="2328" width="4.25" style="338" customWidth="1"/>
    <col min="2329" max="2330" width="3.125" style="338" customWidth="1"/>
    <col min="2331" max="2331" width="4.625" style="338" customWidth="1"/>
    <col min="2332" max="2560" width="3.5" style="338"/>
    <col min="2561" max="2566" width="2.875" style="338" customWidth="1"/>
    <col min="2567" max="2567" width="2.5" style="338" customWidth="1"/>
    <col min="2568" max="2572" width="3.5" style="338"/>
    <col min="2573" max="2573" width="10.125" style="338" customWidth="1"/>
    <col min="2574" max="2574" width="6.875" style="338" customWidth="1"/>
    <col min="2575" max="2579" width="3.5" style="338"/>
    <col min="2580" max="2582" width="4.25" style="338" customWidth="1"/>
    <col min="2583" max="2583" width="2.375" style="338" customWidth="1"/>
    <col min="2584" max="2584" width="4.25" style="338" customWidth="1"/>
    <col min="2585" max="2586" width="3.125" style="338" customWidth="1"/>
    <col min="2587" max="2587" width="4.625" style="338" customWidth="1"/>
    <col min="2588" max="2816" width="3.5" style="338"/>
    <col min="2817" max="2822" width="2.875" style="338" customWidth="1"/>
    <col min="2823" max="2823" width="2.5" style="338" customWidth="1"/>
    <col min="2824" max="2828" width="3.5" style="338"/>
    <col min="2829" max="2829" width="10.125" style="338" customWidth="1"/>
    <col min="2830" max="2830" width="6.875" style="338" customWidth="1"/>
    <col min="2831" max="2835" width="3.5" style="338"/>
    <col min="2836" max="2838" width="4.25" style="338" customWidth="1"/>
    <col min="2839" max="2839" width="2.375" style="338" customWidth="1"/>
    <col min="2840" max="2840" width="4.25" style="338" customWidth="1"/>
    <col min="2841" max="2842" width="3.125" style="338" customWidth="1"/>
    <col min="2843" max="2843" width="4.625" style="338" customWidth="1"/>
    <col min="2844" max="3072" width="3.5" style="338"/>
    <col min="3073" max="3078" width="2.875" style="338" customWidth="1"/>
    <col min="3079" max="3079" width="2.5" style="338" customWidth="1"/>
    <col min="3080" max="3084" width="3.5" style="338"/>
    <col min="3085" max="3085" width="10.125" style="338" customWidth="1"/>
    <col min="3086" max="3086" width="6.875" style="338" customWidth="1"/>
    <col min="3087" max="3091" width="3.5" style="338"/>
    <col min="3092" max="3094" width="4.25" style="338" customWidth="1"/>
    <col min="3095" max="3095" width="2.375" style="338" customWidth="1"/>
    <col min="3096" max="3096" width="4.25" style="338" customWidth="1"/>
    <col min="3097" max="3098" width="3.125" style="338" customWidth="1"/>
    <col min="3099" max="3099" width="4.625" style="338" customWidth="1"/>
    <col min="3100" max="3328" width="3.5" style="338"/>
    <col min="3329" max="3334" width="2.875" style="338" customWidth="1"/>
    <col min="3335" max="3335" width="2.5" style="338" customWidth="1"/>
    <col min="3336" max="3340" width="3.5" style="338"/>
    <col min="3341" max="3341" width="10.125" style="338" customWidth="1"/>
    <col min="3342" max="3342" width="6.875" style="338" customWidth="1"/>
    <col min="3343" max="3347" width="3.5" style="338"/>
    <col min="3348" max="3350" width="4.25" style="338" customWidth="1"/>
    <col min="3351" max="3351" width="2.375" style="338" customWidth="1"/>
    <col min="3352" max="3352" width="4.25" style="338" customWidth="1"/>
    <col min="3353" max="3354" width="3.125" style="338" customWidth="1"/>
    <col min="3355" max="3355" width="4.625" style="338" customWidth="1"/>
    <col min="3356" max="3584" width="3.5" style="338"/>
    <col min="3585" max="3590" width="2.875" style="338" customWidth="1"/>
    <col min="3591" max="3591" width="2.5" style="338" customWidth="1"/>
    <col min="3592" max="3596" width="3.5" style="338"/>
    <col min="3597" max="3597" width="10.125" style="338" customWidth="1"/>
    <col min="3598" max="3598" width="6.875" style="338" customWidth="1"/>
    <col min="3599" max="3603" width="3.5" style="338"/>
    <col min="3604" max="3606" width="4.25" style="338" customWidth="1"/>
    <col min="3607" max="3607" width="2.375" style="338" customWidth="1"/>
    <col min="3608" max="3608" width="4.25" style="338" customWidth="1"/>
    <col min="3609" max="3610" width="3.125" style="338" customWidth="1"/>
    <col min="3611" max="3611" width="4.625" style="338" customWidth="1"/>
    <col min="3612" max="3840" width="3.5" style="338"/>
    <col min="3841" max="3846" width="2.875" style="338" customWidth="1"/>
    <col min="3847" max="3847" width="2.5" style="338" customWidth="1"/>
    <col min="3848" max="3852" width="3.5" style="338"/>
    <col min="3853" max="3853" width="10.125" style="338" customWidth="1"/>
    <col min="3854" max="3854" width="6.875" style="338" customWidth="1"/>
    <col min="3855" max="3859" width="3.5" style="338"/>
    <col min="3860" max="3862" width="4.25" style="338" customWidth="1"/>
    <col min="3863" max="3863" width="2.375" style="338" customWidth="1"/>
    <col min="3864" max="3864" width="4.25" style="338" customWidth="1"/>
    <col min="3865" max="3866" width="3.125" style="338" customWidth="1"/>
    <col min="3867" max="3867" width="4.625" style="338" customWidth="1"/>
    <col min="3868" max="4096" width="3.5" style="338"/>
    <col min="4097" max="4102" width="2.875" style="338" customWidth="1"/>
    <col min="4103" max="4103" width="2.5" style="338" customWidth="1"/>
    <col min="4104" max="4108" width="3.5" style="338"/>
    <col min="4109" max="4109" width="10.125" style="338" customWidth="1"/>
    <col min="4110" max="4110" width="6.875" style="338" customWidth="1"/>
    <col min="4111" max="4115" width="3.5" style="338"/>
    <col min="4116" max="4118" width="4.25" style="338" customWidth="1"/>
    <col min="4119" max="4119" width="2.375" style="338" customWidth="1"/>
    <col min="4120" max="4120" width="4.25" style="338" customWidth="1"/>
    <col min="4121" max="4122" width="3.125" style="338" customWidth="1"/>
    <col min="4123" max="4123" width="4.625" style="338" customWidth="1"/>
    <col min="4124" max="4352" width="3.5" style="338"/>
    <col min="4353" max="4358" width="2.875" style="338" customWidth="1"/>
    <col min="4359" max="4359" width="2.5" style="338" customWidth="1"/>
    <col min="4360" max="4364" width="3.5" style="338"/>
    <col min="4365" max="4365" width="10.125" style="338" customWidth="1"/>
    <col min="4366" max="4366" width="6.875" style="338" customWidth="1"/>
    <col min="4367" max="4371" width="3.5" style="338"/>
    <col min="4372" max="4374" width="4.25" style="338" customWidth="1"/>
    <col min="4375" max="4375" width="2.375" style="338" customWidth="1"/>
    <col min="4376" max="4376" width="4.25" style="338" customWidth="1"/>
    <col min="4377" max="4378" width="3.125" style="338" customWidth="1"/>
    <col min="4379" max="4379" width="4.625" style="338" customWidth="1"/>
    <col min="4380" max="4608" width="3.5" style="338"/>
    <col min="4609" max="4614" width="2.875" style="338" customWidth="1"/>
    <col min="4615" max="4615" width="2.5" style="338" customWidth="1"/>
    <col min="4616" max="4620" width="3.5" style="338"/>
    <col min="4621" max="4621" width="10.125" style="338" customWidth="1"/>
    <col min="4622" max="4622" width="6.875" style="338" customWidth="1"/>
    <col min="4623" max="4627" width="3.5" style="338"/>
    <col min="4628" max="4630" width="4.25" style="338" customWidth="1"/>
    <col min="4631" max="4631" width="2.375" style="338" customWidth="1"/>
    <col min="4632" max="4632" width="4.25" style="338" customWidth="1"/>
    <col min="4633" max="4634" width="3.125" style="338" customWidth="1"/>
    <col min="4635" max="4635" width="4.625" style="338" customWidth="1"/>
    <col min="4636" max="4864" width="3.5" style="338"/>
    <col min="4865" max="4870" width="2.875" style="338" customWidth="1"/>
    <col min="4871" max="4871" width="2.5" style="338" customWidth="1"/>
    <col min="4872" max="4876" width="3.5" style="338"/>
    <col min="4877" max="4877" width="10.125" style="338" customWidth="1"/>
    <col min="4878" max="4878" width="6.875" style="338" customWidth="1"/>
    <col min="4879" max="4883" width="3.5" style="338"/>
    <col min="4884" max="4886" width="4.25" style="338" customWidth="1"/>
    <col min="4887" max="4887" width="2.375" style="338" customWidth="1"/>
    <col min="4888" max="4888" width="4.25" style="338" customWidth="1"/>
    <col min="4889" max="4890" width="3.125" style="338" customWidth="1"/>
    <col min="4891" max="4891" width="4.625" style="338" customWidth="1"/>
    <col min="4892" max="5120" width="3.5" style="338"/>
    <col min="5121" max="5126" width="2.875" style="338" customWidth="1"/>
    <col min="5127" max="5127" width="2.5" style="338" customWidth="1"/>
    <col min="5128" max="5132" width="3.5" style="338"/>
    <col min="5133" max="5133" width="10.125" style="338" customWidth="1"/>
    <col min="5134" max="5134" width="6.875" style="338" customWidth="1"/>
    <col min="5135" max="5139" width="3.5" style="338"/>
    <col min="5140" max="5142" width="4.25" style="338" customWidth="1"/>
    <col min="5143" max="5143" width="2.375" style="338" customWidth="1"/>
    <col min="5144" max="5144" width="4.25" style="338" customWidth="1"/>
    <col min="5145" max="5146" width="3.125" style="338" customWidth="1"/>
    <col min="5147" max="5147" width="4.625" style="338" customWidth="1"/>
    <col min="5148" max="5376" width="3.5" style="338"/>
    <col min="5377" max="5382" width="2.875" style="338" customWidth="1"/>
    <col min="5383" max="5383" width="2.5" style="338" customWidth="1"/>
    <col min="5384" max="5388" width="3.5" style="338"/>
    <col min="5389" max="5389" width="10.125" style="338" customWidth="1"/>
    <col min="5390" max="5390" width="6.875" style="338" customWidth="1"/>
    <col min="5391" max="5395" width="3.5" style="338"/>
    <col min="5396" max="5398" width="4.25" style="338" customWidth="1"/>
    <col min="5399" max="5399" width="2.375" style="338" customWidth="1"/>
    <col min="5400" max="5400" width="4.25" style="338" customWidth="1"/>
    <col min="5401" max="5402" width="3.125" style="338" customWidth="1"/>
    <col min="5403" max="5403" width="4.625" style="338" customWidth="1"/>
    <col min="5404" max="5632" width="3.5" style="338"/>
    <col min="5633" max="5638" width="2.875" style="338" customWidth="1"/>
    <col min="5639" max="5639" width="2.5" style="338" customWidth="1"/>
    <col min="5640" max="5644" width="3.5" style="338"/>
    <col min="5645" max="5645" width="10.125" style="338" customWidth="1"/>
    <col min="5646" max="5646" width="6.875" style="338" customWidth="1"/>
    <col min="5647" max="5651" width="3.5" style="338"/>
    <col min="5652" max="5654" width="4.25" style="338" customWidth="1"/>
    <col min="5655" max="5655" width="2.375" style="338" customWidth="1"/>
    <col min="5656" max="5656" width="4.25" style="338" customWidth="1"/>
    <col min="5657" max="5658" width="3.125" style="338" customWidth="1"/>
    <col min="5659" max="5659" width="4.625" style="338" customWidth="1"/>
    <col min="5660" max="5888" width="3.5" style="338"/>
    <col min="5889" max="5894" width="2.875" style="338" customWidth="1"/>
    <col min="5895" max="5895" width="2.5" style="338" customWidth="1"/>
    <col min="5896" max="5900" width="3.5" style="338"/>
    <col min="5901" max="5901" width="10.125" style="338" customWidth="1"/>
    <col min="5902" max="5902" width="6.875" style="338" customWidth="1"/>
    <col min="5903" max="5907" width="3.5" style="338"/>
    <col min="5908" max="5910" width="4.25" style="338" customWidth="1"/>
    <col min="5911" max="5911" width="2.375" style="338" customWidth="1"/>
    <col min="5912" max="5912" width="4.25" style="338" customWidth="1"/>
    <col min="5913" max="5914" width="3.125" style="338" customWidth="1"/>
    <col min="5915" max="5915" width="4.625" style="338" customWidth="1"/>
    <col min="5916" max="6144" width="3.5" style="338"/>
    <col min="6145" max="6150" width="2.875" style="338" customWidth="1"/>
    <col min="6151" max="6151" width="2.5" style="338" customWidth="1"/>
    <col min="6152" max="6156" width="3.5" style="338"/>
    <col min="6157" max="6157" width="10.125" style="338" customWidth="1"/>
    <col min="6158" max="6158" width="6.875" style="338" customWidth="1"/>
    <col min="6159" max="6163" width="3.5" style="338"/>
    <col min="6164" max="6166" width="4.25" style="338" customWidth="1"/>
    <col min="6167" max="6167" width="2.375" style="338" customWidth="1"/>
    <col min="6168" max="6168" width="4.25" style="338" customWidth="1"/>
    <col min="6169" max="6170" width="3.125" style="338" customWidth="1"/>
    <col min="6171" max="6171" width="4.625" style="338" customWidth="1"/>
    <col min="6172" max="6400" width="3.5" style="338"/>
    <col min="6401" max="6406" width="2.875" style="338" customWidth="1"/>
    <col min="6407" max="6407" width="2.5" style="338" customWidth="1"/>
    <col min="6408" max="6412" width="3.5" style="338"/>
    <col min="6413" max="6413" width="10.125" style="338" customWidth="1"/>
    <col min="6414" max="6414" width="6.875" style="338" customWidth="1"/>
    <col min="6415" max="6419" width="3.5" style="338"/>
    <col min="6420" max="6422" width="4.25" style="338" customWidth="1"/>
    <col min="6423" max="6423" width="2.375" style="338" customWidth="1"/>
    <col min="6424" max="6424" width="4.25" style="338" customWidth="1"/>
    <col min="6425" max="6426" width="3.125" style="338" customWidth="1"/>
    <col min="6427" max="6427" width="4.625" style="338" customWidth="1"/>
    <col min="6428" max="6656" width="3.5" style="338"/>
    <col min="6657" max="6662" width="2.875" style="338" customWidth="1"/>
    <col min="6663" max="6663" width="2.5" style="338" customWidth="1"/>
    <col min="6664" max="6668" width="3.5" style="338"/>
    <col min="6669" max="6669" width="10.125" style="338" customWidth="1"/>
    <col min="6670" max="6670" width="6.875" style="338" customWidth="1"/>
    <col min="6671" max="6675" width="3.5" style="338"/>
    <col min="6676" max="6678" width="4.25" style="338" customWidth="1"/>
    <col min="6679" max="6679" width="2.375" style="338" customWidth="1"/>
    <col min="6680" max="6680" width="4.25" style="338" customWidth="1"/>
    <col min="6681" max="6682" width="3.125" style="338" customWidth="1"/>
    <col min="6683" max="6683" width="4.625" style="338" customWidth="1"/>
    <col min="6684" max="6912" width="3.5" style="338"/>
    <col min="6913" max="6918" width="2.875" style="338" customWidth="1"/>
    <col min="6919" max="6919" width="2.5" style="338" customWidth="1"/>
    <col min="6920" max="6924" width="3.5" style="338"/>
    <col min="6925" max="6925" width="10.125" style="338" customWidth="1"/>
    <col min="6926" max="6926" width="6.875" style="338" customWidth="1"/>
    <col min="6927" max="6931" width="3.5" style="338"/>
    <col min="6932" max="6934" width="4.25" style="338" customWidth="1"/>
    <col min="6935" max="6935" width="2.375" style="338" customWidth="1"/>
    <col min="6936" max="6936" width="4.25" style="338" customWidth="1"/>
    <col min="6937" max="6938" width="3.125" style="338" customWidth="1"/>
    <col min="6939" max="6939" width="4.625" style="338" customWidth="1"/>
    <col min="6940" max="7168" width="3.5" style="338"/>
    <col min="7169" max="7174" width="2.875" style="338" customWidth="1"/>
    <col min="7175" max="7175" width="2.5" style="338" customWidth="1"/>
    <col min="7176" max="7180" width="3.5" style="338"/>
    <col min="7181" max="7181" width="10.125" style="338" customWidth="1"/>
    <col min="7182" max="7182" width="6.875" style="338" customWidth="1"/>
    <col min="7183" max="7187" width="3.5" style="338"/>
    <col min="7188" max="7190" width="4.25" style="338" customWidth="1"/>
    <col min="7191" max="7191" width="2.375" style="338" customWidth="1"/>
    <col min="7192" max="7192" width="4.25" style="338" customWidth="1"/>
    <col min="7193" max="7194" width="3.125" style="338" customWidth="1"/>
    <col min="7195" max="7195" width="4.625" style="338" customWidth="1"/>
    <col min="7196" max="7424" width="3.5" style="338"/>
    <col min="7425" max="7430" width="2.875" style="338" customWidth="1"/>
    <col min="7431" max="7431" width="2.5" style="338" customWidth="1"/>
    <col min="7432" max="7436" width="3.5" style="338"/>
    <col min="7437" max="7437" width="10.125" style="338" customWidth="1"/>
    <col min="7438" max="7438" width="6.875" style="338" customWidth="1"/>
    <col min="7439" max="7443" width="3.5" style="338"/>
    <col min="7444" max="7446" width="4.25" style="338" customWidth="1"/>
    <col min="7447" max="7447" width="2.375" style="338" customWidth="1"/>
    <col min="7448" max="7448" width="4.25" style="338" customWidth="1"/>
    <col min="7449" max="7450" width="3.125" style="338" customWidth="1"/>
    <col min="7451" max="7451" width="4.625" style="338" customWidth="1"/>
    <col min="7452" max="7680" width="3.5" style="338"/>
    <col min="7681" max="7686" width="2.875" style="338" customWidth="1"/>
    <col min="7687" max="7687" width="2.5" style="338" customWidth="1"/>
    <col min="7688" max="7692" width="3.5" style="338"/>
    <col min="7693" max="7693" width="10.125" style="338" customWidth="1"/>
    <col min="7694" max="7694" width="6.875" style="338" customWidth="1"/>
    <col min="7695" max="7699" width="3.5" style="338"/>
    <col min="7700" max="7702" width="4.25" style="338" customWidth="1"/>
    <col min="7703" max="7703" width="2.375" style="338" customWidth="1"/>
    <col min="7704" max="7704" width="4.25" style="338" customWidth="1"/>
    <col min="7705" max="7706" width="3.125" style="338" customWidth="1"/>
    <col min="7707" max="7707" width="4.625" style="338" customWidth="1"/>
    <col min="7708" max="7936" width="3.5" style="338"/>
    <col min="7937" max="7942" width="2.875" style="338" customWidth="1"/>
    <col min="7943" max="7943" width="2.5" style="338" customWidth="1"/>
    <col min="7944" max="7948" width="3.5" style="338"/>
    <col min="7949" max="7949" width="10.125" style="338" customWidth="1"/>
    <col min="7950" max="7950" width="6.875" style="338" customWidth="1"/>
    <col min="7951" max="7955" width="3.5" style="338"/>
    <col min="7956" max="7958" width="4.25" style="338" customWidth="1"/>
    <col min="7959" max="7959" width="2.375" style="338" customWidth="1"/>
    <col min="7960" max="7960" width="4.25" style="338" customWidth="1"/>
    <col min="7961" max="7962" width="3.125" style="338" customWidth="1"/>
    <col min="7963" max="7963" width="4.625" style="338" customWidth="1"/>
    <col min="7964" max="8192" width="3.5" style="338"/>
    <col min="8193" max="8198" width="2.875" style="338" customWidth="1"/>
    <col min="8199" max="8199" width="2.5" style="338" customWidth="1"/>
    <col min="8200" max="8204" width="3.5" style="338"/>
    <col min="8205" max="8205" width="10.125" style="338" customWidth="1"/>
    <col min="8206" max="8206" width="6.875" style="338" customWidth="1"/>
    <col min="8207" max="8211" width="3.5" style="338"/>
    <col min="8212" max="8214" width="4.25" style="338" customWidth="1"/>
    <col min="8215" max="8215" width="2.375" style="338" customWidth="1"/>
    <col min="8216" max="8216" width="4.25" style="338" customWidth="1"/>
    <col min="8217" max="8218" width="3.125" style="338" customWidth="1"/>
    <col min="8219" max="8219" width="4.625" style="338" customWidth="1"/>
    <col min="8220" max="8448" width="3.5" style="338"/>
    <col min="8449" max="8454" width="2.875" style="338" customWidth="1"/>
    <col min="8455" max="8455" width="2.5" style="338" customWidth="1"/>
    <col min="8456" max="8460" width="3.5" style="338"/>
    <col min="8461" max="8461" width="10.125" style="338" customWidth="1"/>
    <col min="8462" max="8462" width="6.875" style="338" customWidth="1"/>
    <col min="8463" max="8467" width="3.5" style="338"/>
    <col min="8468" max="8470" width="4.25" style="338" customWidth="1"/>
    <col min="8471" max="8471" width="2.375" style="338" customWidth="1"/>
    <col min="8472" max="8472" width="4.25" style="338" customWidth="1"/>
    <col min="8473" max="8474" width="3.125" style="338" customWidth="1"/>
    <col min="8475" max="8475" width="4.625" style="338" customWidth="1"/>
    <col min="8476" max="8704" width="3.5" style="338"/>
    <col min="8705" max="8710" width="2.875" style="338" customWidth="1"/>
    <col min="8711" max="8711" width="2.5" style="338" customWidth="1"/>
    <col min="8712" max="8716" width="3.5" style="338"/>
    <col min="8717" max="8717" width="10.125" style="338" customWidth="1"/>
    <col min="8718" max="8718" width="6.875" style="338" customWidth="1"/>
    <col min="8719" max="8723" width="3.5" style="338"/>
    <col min="8724" max="8726" width="4.25" style="338" customWidth="1"/>
    <col min="8727" max="8727" width="2.375" style="338" customWidth="1"/>
    <col min="8728" max="8728" width="4.25" style="338" customWidth="1"/>
    <col min="8729" max="8730" width="3.125" style="338" customWidth="1"/>
    <col min="8731" max="8731" width="4.625" style="338" customWidth="1"/>
    <col min="8732" max="8960" width="3.5" style="338"/>
    <col min="8961" max="8966" width="2.875" style="338" customWidth="1"/>
    <col min="8967" max="8967" width="2.5" style="338" customWidth="1"/>
    <col min="8968" max="8972" width="3.5" style="338"/>
    <col min="8973" max="8973" width="10.125" style="338" customWidth="1"/>
    <col min="8974" max="8974" width="6.875" style="338" customWidth="1"/>
    <col min="8975" max="8979" width="3.5" style="338"/>
    <col min="8980" max="8982" width="4.25" style="338" customWidth="1"/>
    <col min="8983" max="8983" width="2.375" style="338" customWidth="1"/>
    <col min="8984" max="8984" width="4.25" style="338" customWidth="1"/>
    <col min="8985" max="8986" width="3.125" style="338" customWidth="1"/>
    <col min="8987" max="8987" width="4.625" style="338" customWidth="1"/>
    <col min="8988" max="9216" width="3.5" style="338"/>
    <col min="9217" max="9222" width="2.875" style="338" customWidth="1"/>
    <col min="9223" max="9223" width="2.5" style="338" customWidth="1"/>
    <col min="9224" max="9228" width="3.5" style="338"/>
    <col min="9229" max="9229" width="10.125" style="338" customWidth="1"/>
    <col min="9230" max="9230" width="6.875" style="338" customWidth="1"/>
    <col min="9231" max="9235" width="3.5" style="338"/>
    <col min="9236" max="9238" width="4.25" style="338" customWidth="1"/>
    <col min="9239" max="9239" width="2.375" style="338" customWidth="1"/>
    <col min="9240" max="9240" width="4.25" style="338" customWidth="1"/>
    <col min="9241" max="9242" width="3.125" style="338" customWidth="1"/>
    <col min="9243" max="9243" width="4.625" style="338" customWidth="1"/>
    <col min="9244" max="9472" width="3.5" style="338"/>
    <col min="9473" max="9478" width="2.875" style="338" customWidth="1"/>
    <col min="9479" max="9479" width="2.5" style="338" customWidth="1"/>
    <col min="9480" max="9484" width="3.5" style="338"/>
    <col min="9485" max="9485" width="10.125" style="338" customWidth="1"/>
    <col min="9486" max="9486" width="6.875" style="338" customWidth="1"/>
    <col min="9487" max="9491" width="3.5" style="338"/>
    <col min="9492" max="9494" width="4.25" style="338" customWidth="1"/>
    <col min="9495" max="9495" width="2.375" style="338" customWidth="1"/>
    <col min="9496" max="9496" width="4.25" style="338" customWidth="1"/>
    <col min="9497" max="9498" width="3.125" style="338" customWidth="1"/>
    <col min="9499" max="9499" width="4.625" style="338" customWidth="1"/>
    <col min="9500" max="9728" width="3.5" style="338"/>
    <col min="9729" max="9734" width="2.875" style="338" customWidth="1"/>
    <col min="9735" max="9735" width="2.5" style="338" customWidth="1"/>
    <col min="9736" max="9740" width="3.5" style="338"/>
    <col min="9741" max="9741" width="10.125" style="338" customWidth="1"/>
    <col min="9742" max="9742" width="6.875" style="338" customWidth="1"/>
    <col min="9743" max="9747" width="3.5" style="338"/>
    <col min="9748" max="9750" width="4.25" style="338" customWidth="1"/>
    <col min="9751" max="9751" width="2.375" style="338" customWidth="1"/>
    <col min="9752" max="9752" width="4.25" style="338" customWidth="1"/>
    <col min="9753" max="9754" width="3.125" style="338" customWidth="1"/>
    <col min="9755" max="9755" width="4.625" style="338" customWidth="1"/>
    <col min="9756" max="9984" width="3.5" style="338"/>
    <col min="9985" max="9990" width="2.875" style="338" customWidth="1"/>
    <col min="9991" max="9991" width="2.5" style="338" customWidth="1"/>
    <col min="9992" max="9996" width="3.5" style="338"/>
    <col min="9997" max="9997" width="10.125" style="338" customWidth="1"/>
    <col min="9998" max="9998" width="6.875" style="338" customWidth="1"/>
    <col min="9999" max="10003" width="3.5" style="338"/>
    <col min="10004" max="10006" width="4.25" style="338" customWidth="1"/>
    <col min="10007" max="10007" width="2.375" style="338" customWidth="1"/>
    <col min="10008" max="10008" width="4.25" style="338" customWidth="1"/>
    <col min="10009" max="10010" width="3.125" style="338" customWidth="1"/>
    <col min="10011" max="10011" width="4.625" style="338" customWidth="1"/>
    <col min="10012" max="10240" width="3.5" style="338"/>
    <col min="10241" max="10246" width="2.875" style="338" customWidth="1"/>
    <col min="10247" max="10247" width="2.5" style="338" customWidth="1"/>
    <col min="10248" max="10252" width="3.5" style="338"/>
    <col min="10253" max="10253" width="10.125" style="338" customWidth="1"/>
    <col min="10254" max="10254" width="6.875" style="338" customWidth="1"/>
    <col min="10255" max="10259" width="3.5" style="338"/>
    <col min="10260" max="10262" width="4.25" style="338" customWidth="1"/>
    <col min="10263" max="10263" width="2.375" style="338" customWidth="1"/>
    <col min="10264" max="10264" width="4.25" style="338" customWidth="1"/>
    <col min="10265" max="10266" width="3.125" style="338" customWidth="1"/>
    <col min="10267" max="10267" width="4.625" style="338" customWidth="1"/>
    <col min="10268" max="10496" width="3.5" style="338"/>
    <col min="10497" max="10502" width="2.875" style="338" customWidth="1"/>
    <col min="10503" max="10503" width="2.5" style="338" customWidth="1"/>
    <col min="10504" max="10508" width="3.5" style="338"/>
    <col min="10509" max="10509" width="10.125" style="338" customWidth="1"/>
    <col min="10510" max="10510" width="6.875" style="338" customWidth="1"/>
    <col min="10511" max="10515" width="3.5" style="338"/>
    <col min="10516" max="10518" width="4.25" style="338" customWidth="1"/>
    <col min="10519" max="10519" width="2.375" style="338" customWidth="1"/>
    <col min="10520" max="10520" width="4.25" style="338" customWidth="1"/>
    <col min="10521" max="10522" width="3.125" style="338" customWidth="1"/>
    <col min="10523" max="10523" width="4.625" style="338" customWidth="1"/>
    <col min="10524" max="10752" width="3.5" style="338"/>
    <col min="10753" max="10758" width="2.875" style="338" customWidth="1"/>
    <col min="10759" max="10759" width="2.5" style="338" customWidth="1"/>
    <col min="10760" max="10764" width="3.5" style="338"/>
    <col min="10765" max="10765" width="10.125" style="338" customWidth="1"/>
    <col min="10766" max="10766" width="6.875" style="338" customWidth="1"/>
    <col min="10767" max="10771" width="3.5" style="338"/>
    <col min="10772" max="10774" width="4.25" style="338" customWidth="1"/>
    <col min="10775" max="10775" width="2.375" style="338" customWidth="1"/>
    <col min="10776" max="10776" width="4.25" style="338" customWidth="1"/>
    <col min="10777" max="10778" width="3.125" style="338" customWidth="1"/>
    <col min="10779" max="10779" width="4.625" style="338" customWidth="1"/>
    <col min="10780" max="11008" width="3.5" style="338"/>
    <col min="11009" max="11014" width="2.875" style="338" customWidth="1"/>
    <col min="11015" max="11015" width="2.5" style="338" customWidth="1"/>
    <col min="11016" max="11020" width="3.5" style="338"/>
    <col min="11021" max="11021" width="10.125" style="338" customWidth="1"/>
    <col min="11022" max="11022" width="6.875" style="338" customWidth="1"/>
    <col min="11023" max="11027" width="3.5" style="338"/>
    <col min="11028" max="11030" width="4.25" style="338" customWidth="1"/>
    <col min="11031" max="11031" width="2.375" style="338" customWidth="1"/>
    <col min="11032" max="11032" width="4.25" style="338" customWidth="1"/>
    <col min="11033" max="11034" width="3.125" style="338" customWidth="1"/>
    <col min="11035" max="11035" width="4.625" style="338" customWidth="1"/>
    <col min="11036" max="11264" width="3.5" style="338"/>
    <col min="11265" max="11270" width="2.875" style="338" customWidth="1"/>
    <col min="11271" max="11271" width="2.5" style="338" customWidth="1"/>
    <col min="11272" max="11276" width="3.5" style="338"/>
    <col min="11277" max="11277" width="10.125" style="338" customWidth="1"/>
    <col min="11278" max="11278" width="6.875" style="338" customWidth="1"/>
    <col min="11279" max="11283" width="3.5" style="338"/>
    <col min="11284" max="11286" width="4.25" style="338" customWidth="1"/>
    <col min="11287" max="11287" width="2.375" style="338" customWidth="1"/>
    <col min="11288" max="11288" width="4.25" style="338" customWidth="1"/>
    <col min="11289" max="11290" width="3.125" style="338" customWidth="1"/>
    <col min="11291" max="11291" width="4.625" style="338" customWidth="1"/>
    <col min="11292" max="11520" width="3.5" style="338"/>
    <col min="11521" max="11526" width="2.875" style="338" customWidth="1"/>
    <col min="11527" max="11527" width="2.5" style="338" customWidth="1"/>
    <col min="11528" max="11532" width="3.5" style="338"/>
    <col min="11533" max="11533" width="10.125" style="338" customWidth="1"/>
    <col min="11534" max="11534" width="6.875" style="338" customWidth="1"/>
    <col min="11535" max="11539" width="3.5" style="338"/>
    <col min="11540" max="11542" width="4.25" style="338" customWidth="1"/>
    <col min="11543" max="11543" width="2.375" style="338" customWidth="1"/>
    <col min="11544" max="11544" width="4.25" style="338" customWidth="1"/>
    <col min="11545" max="11546" width="3.125" style="338" customWidth="1"/>
    <col min="11547" max="11547" width="4.625" style="338" customWidth="1"/>
    <col min="11548" max="11776" width="3.5" style="338"/>
    <col min="11777" max="11782" width="2.875" style="338" customWidth="1"/>
    <col min="11783" max="11783" width="2.5" style="338" customWidth="1"/>
    <col min="11784" max="11788" width="3.5" style="338"/>
    <col min="11789" max="11789" width="10.125" style="338" customWidth="1"/>
    <col min="11790" max="11790" width="6.875" style="338" customWidth="1"/>
    <col min="11791" max="11795" width="3.5" style="338"/>
    <col min="11796" max="11798" width="4.25" style="338" customWidth="1"/>
    <col min="11799" max="11799" width="2.375" style="338" customWidth="1"/>
    <col min="11800" max="11800" width="4.25" style="338" customWidth="1"/>
    <col min="11801" max="11802" width="3.125" style="338" customWidth="1"/>
    <col min="11803" max="11803" width="4.625" style="338" customWidth="1"/>
    <col min="11804" max="12032" width="3.5" style="338"/>
    <col min="12033" max="12038" width="2.875" style="338" customWidth="1"/>
    <col min="12039" max="12039" width="2.5" style="338" customWidth="1"/>
    <col min="12040" max="12044" width="3.5" style="338"/>
    <col min="12045" max="12045" width="10.125" style="338" customWidth="1"/>
    <col min="12046" max="12046" width="6.875" style="338" customWidth="1"/>
    <col min="12047" max="12051" width="3.5" style="338"/>
    <col min="12052" max="12054" width="4.25" style="338" customWidth="1"/>
    <col min="12055" max="12055" width="2.375" style="338" customWidth="1"/>
    <col min="12056" max="12056" width="4.25" style="338" customWidth="1"/>
    <col min="12057" max="12058" width="3.125" style="338" customWidth="1"/>
    <col min="12059" max="12059" width="4.625" style="338" customWidth="1"/>
    <col min="12060" max="12288" width="3.5" style="338"/>
    <col min="12289" max="12294" width="2.875" style="338" customWidth="1"/>
    <col min="12295" max="12295" width="2.5" style="338" customWidth="1"/>
    <col min="12296" max="12300" width="3.5" style="338"/>
    <col min="12301" max="12301" width="10.125" style="338" customWidth="1"/>
    <col min="12302" max="12302" width="6.875" style="338" customWidth="1"/>
    <col min="12303" max="12307" width="3.5" style="338"/>
    <col min="12308" max="12310" width="4.25" style="338" customWidth="1"/>
    <col min="12311" max="12311" width="2.375" style="338" customWidth="1"/>
    <col min="12312" max="12312" width="4.25" style="338" customWidth="1"/>
    <col min="12313" max="12314" width="3.125" style="338" customWidth="1"/>
    <col min="12315" max="12315" width="4.625" style="338" customWidth="1"/>
    <col min="12316" max="12544" width="3.5" style="338"/>
    <col min="12545" max="12550" width="2.875" style="338" customWidth="1"/>
    <col min="12551" max="12551" width="2.5" style="338" customWidth="1"/>
    <col min="12552" max="12556" width="3.5" style="338"/>
    <col min="12557" max="12557" width="10.125" style="338" customWidth="1"/>
    <col min="12558" max="12558" width="6.875" style="338" customWidth="1"/>
    <col min="12559" max="12563" width="3.5" style="338"/>
    <col min="12564" max="12566" width="4.25" style="338" customWidth="1"/>
    <col min="12567" max="12567" width="2.375" style="338" customWidth="1"/>
    <col min="12568" max="12568" width="4.25" style="338" customWidth="1"/>
    <col min="12569" max="12570" width="3.125" style="338" customWidth="1"/>
    <col min="12571" max="12571" width="4.625" style="338" customWidth="1"/>
    <col min="12572" max="12800" width="3.5" style="338"/>
    <col min="12801" max="12806" width="2.875" style="338" customWidth="1"/>
    <col min="12807" max="12807" width="2.5" style="338" customWidth="1"/>
    <col min="12808" max="12812" width="3.5" style="338"/>
    <col min="12813" max="12813" width="10.125" style="338" customWidth="1"/>
    <col min="12814" max="12814" width="6.875" style="338" customWidth="1"/>
    <col min="12815" max="12819" width="3.5" style="338"/>
    <col min="12820" max="12822" width="4.25" style="338" customWidth="1"/>
    <col min="12823" max="12823" width="2.375" style="338" customWidth="1"/>
    <col min="12824" max="12824" width="4.25" style="338" customWidth="1"/>
    <col min="12825" max="12826" width="3.125" style="338" customWidth="1"/>
    <col min="12827" max="12827" width="4.625" style="338" customWidth="1"/>
    <col min="12828" max="13056" width="3.5" style="338"/>
    <col min="13057" max="13062" width="2.875" style="338" customWidth="1"/>
    <col min="13063" max="13063" width="2.5" style="338" customWidth="1"/>
    <col min="13064" max="13068" width="3.5" style="338"/>
    <col min="13069" max="13069" width="10.125" style="338" customWidth="1"/>
    <col min="13070" max="13070" width="6.875" style="338" customWidth="1"/>
    <col min="13071" max="13075" width="3.5" style="338"/>
    <col min="13076" max="13078" width="4.25" style="338" customWidth="1"/>
    <col min="13079" max="13079" width="2.375" style="338" customWidth="1"/>
    <col min="13080" max="13080" width="4.25" style="338" customWidth="1"/>
    <col min="13081" max="13082" width="3.125" style="338" customWidth="1"/>
    <col min="13083" max="13083" width="4.625" style="338" customWidth="1"/>
    <col min="13084" max="13312" width="3.5" style="338"/>
    <col min="13313" max="13318" width="2.875" style="338" customWidth="1"/>
    <col min="13319" max="13319" width="2.5" style="338" customWidth="1"/>
    <col min="13320" max="13324" width="3.5" style="338"/>
    <col min="13325" max="13325" width="10.125" style="338" customWidth="1"/>
    <col min="13326" max="13326" width="6.875" style="338" customWidth="1"/>
    <col min="13327" max="13331" width="3.5" style="338"/>
    <col min="13332" max="13334" width="4.25" style="338" customWidth="1"/>
    <col min="13335" max="13335" width="2.375" style="338" customWidth="1"/>
    <col min="13336" max="13336" width="4.25" style="338" customWidth="1"/>
    <col min="13337" max="13338" width="3.125" style="338" customWidth="1"/>
    <col min="13339" max="13339" width="4.625" style="338" customWidth="1"/>
    <col min="13340" max="13568" width="3.5" style="338"/>
    <col min="13569" max="13574" width="2.875" style="338" customWidth="1"/>
    <col min="13575" max="13575" width="2.5" style="338" customWidth="1"/>
    <col min="13576" max="13580" width="3.5" style="338"/>
    <col min="13581" max="13581" width="10.125" style="338" customWidth="1"/>
    <col min="13582" max="13582" width="6.875" style="338" customWidth="1"/>
    <col min="13583" max="13587" width="3.5" style="338"/>
    <col min="13588" max="13590" width="4.25" style="338" customWidth="1"/>
    <col min="13591" max="13591" width="2.375" style="338" customWidth="1"/>
    <col min="13592" max="13592" width="4.25" style="338" customWidth="1"/>
    <col min="13593" max="13594" width="3.125" style="338" customWidth="1"/>
    <col min="13595" max="13595" width="4.625" style="338" customWidth="1"/>
    <col min="13596" max="13824" width="3.5" style="338"/>
    <col min="13825" max="13830" width="2.875" style="338" customWidth="1"/>
    <col min="13831" max="13831" width="2.5" style="338" customWidth="1"/>
    <col min="13832" max="13836" width="3.5" style="338"/>
    <col min="13837" max="13837" width="10.125" style="338" customWidth="1"/>
    <col min="13838" max="13838" width="6.875" style="338" customWidth="1"/>
    <col min="13839" max="13843" width="3.5" style="338"/>
    <col min="13844" max="13846" width="4.25" style="338" customWidth="1"/>
    <col min="13847" max="13847" width="2.375" style="338" customWidth="1"/>
    <col min="13848" max="13848" width="4.25" style="338" customWidth="1"/>
    <col min="13849" max="13850" width="3.125" style="338" customWidth="1"/>
    <col min="13851" max="13851" width="4.625" style="338" customWidth="1"/>
    <col min="13852" max="14080" width="3.5" style="338"/>
    <col min="14081" max="14086" width="2.875" style="338" customWidth="1"/>
    <col min="14087" max="14087" width="2.5" style="338" customWidth="1"/>
    <col min="14088" max="14092" width="3.5" style="338"/>
    <col min="14093" max="14093" width="10.125" style="338" customWidth="1"/>
    <col min="14094" max="14094" width="6.875" style="338" customWidth="1"/>
    <col min="14095" max="14099" width="3.5" style="338"/>
    <col min="14100" max="14102" width="4.25" style="338" customWidth="1"/>
    <col min="14103" max="14103" width="2.375" style="338" customWidth="1"/>
    <col min="14104" max="14104" width="4.25" style="338" customWidth="1"/>
    <col min="14105" max="14106" width="3.125" style="338" customWidth="1"/>
    <col min="14107" max="14107" width="4.625" style="338" customWidth="1"/>
    <col min="14108" max="14336" width="3.5" style="338"/>
    <col min="14337" max="14342" width="2.875" style="338" customWidth="1"/>
    <col min="14343" max="14343" width="2.5" style="338" customWidth="1"/>
    <col min="14344" max="14348" width="3.5" style="338"/>
    <col min="14349" max="14349" width="10.125" style="338" customWidth="1"/>
    <col min="14350" max="14350" width="6.875" style="338" customWidth="1"/>
    <col min="14351" max="14355" width="3.5" style="338"/>
    <col min="14356" max="14358" width="4.25" style="338" customWidth="1"/>
    <col min="14359" max="14359" width="2.375" style="338" customWidth="1"/>
    <col min="14360" max="14360" width="4.25" style="338" customWidth="1"/>
    <col min="14361" max="14362" width="3.125" style="338" customWidth="1"/>
    <col min="14363" max="14363" width="4.625" style="338" customWidth="1"/>
    <col min="14364" max="14592" width="3.5" style="338"/>
    <col min="14593" max="14598" width="2.875" style="338" customWidth="1"/>
    <col min="14599" max="14599" width="2.5" style="338" customWidth="1"/>
    <col min="14600" max="14604" width="3.5" style="338"/>
    <col min="14605" max="14605" width="10.125" style="338" customWidth="1"/>
    <col min="14606" max="14606" width="6.875" style="338" customWidth="1"/>
    <col min="14607" max="14611" width="3.5" style="338"/>
    <col min="14612" max="14614" width="4.25" style="338" customWidth="1"/>
    <col min="14615" max="14615" width="2.375" style="338" customWidth="1"/>
    <col min="14616" max="14616" width="4.25" style="338" customWidth="1"/>
    <col min="14617" max="14618" width="3.125" style="338" customWidth="1"/>
    <col min="14619" max="14619" width="4.625" style="338" customWidth="1"/>
    <col min="14620" max="14848" width="3.5" style="338"/>
    <col min="14849" max="14854" width="2.875" style="338" customWidth="1"/>
    <col min="14855" max="14855" width="2.5" style="338" customWidth="1"/>
    <col min="14856" max="14860" width="3.5" style="338"/>
    <col min="14861" max="14861" width="10.125" style="338" customWidth="1"/>
    <col min="14862" max="14862" width="6.875" style="338" customWidth="1"/>
    <col min="14863" max="14867" width="3.5" style="338"/>
    <col min="14868" max="14870" width="4.25" style="338" customWidth="1"/>
    <col min="14871" max="14871" width="2.375" style="338" customWidth="1"/>
    <col min="14872" max="14872" width="4.25" style="338" customWidth="1"/>
    <col min="14873" max="14874" width="3.125" style="338" customWidth="1"/>
    <col min="14875" max="14875" width="4.625" style="338" customWidth="1"/>
    <col min="14876" max="15104" width="3.5" style="338"/>
    <col min="15105" max="15110" width="2.875" style="338" customWidth="1"/>
    <col min="15111" max="15111" width="2.5" style="338" customWidth="1"/>
    <col min="15112" max="15116" width="3.5" style="338"/>
    <col min="15117" max="15117" width="10.125" style="338" customWidth="1"/>
    <col min="15118" max="15118" width="6.875" style="338" customWidth="1"/>
    <col min="15119" max="15123" width="3.5" style="338"/>
    <col min="15124" max="15126" width="4.25" style="338" customWidth="1"/>
    <col min="15127" max="15127" width="2.375" style="338" customWidth="1"/>
    <col min="15128" max="15128" width="4.25" style="338" customWidth="1"/>
    <col min="15129" max="15130" width="3.125" style="338" customWidth="1"/>
    <col min="15131" max="15131" width="4.625" style="338" customWidth="1"/>
    <col min="15132" max="15360" width="3.5" style="338"/>
    <col min="15361" max="15366" width="2.875" style="338" customWidth="1"/>
    <col min="15367" max="15367" width="2.5" style="338" customWidth="1"/>
    <col min="15368" max="15372" width="3.5" style="338"/>
    <col min="15373" max="15373" width="10.125" style="338" customWidth="1"/>
    <col min="15374" max="15374" width="6.875" style="338" customWidth="1"/>
    <col min="15375" max="15379" width="3.5" style="338"/>
    <col min="15380" max="15382" width="4.25" style="338" customWidth="1"/>
    <col min="15383" max="15383" width="2.375" style="338" customWidth="1"/>
    <col min="15384" max="15384" width="4.25" style="338" customWidth="1"/>
    <col min="15385" max="15386" width="3.125" style="338" customWidth="1"/>
    <col min="15387" max="15387" width="4.625" style="338" customWidth="1"/>
    <col min="15388" max="15616" width="3.5" style="338"/>
    <col min="15617" max="15622" width="2.875" style="338" customWidth="1"/>
    <col min="15623" max="15623" width="2.5" style="338" customWidth="1"/>
    <col min="15624" max="15628" width="3.5" style="338"/>
    <col min="15629" max="15629" width="10.125" style="338" customWidth="1"/>
    <col min="15630" max="15630" width="6.875" style="338" customWidth="1"/>
    <col min="15631" max="15635" width="3.5" style="338"/>
    <col min="15636" max="15638" width="4.25" style="338" customWidth="1"/>
    <col min="15639" max="15639" width="2.375" style="338" customWidth="1"/>
    <col min="15640" max="15640" width="4.25" style="338" customWidth="1"/>
    <col min="15641" max="15642" width="3.125" style="338" customWidth="1"/>
    <col min="15643" max="15643" width="4.625" style="338" customWidth="1"/>
    <col min="15644" max="15872" width="3.5" style="338"/>
    <col min="15873" max="15878" width="2.875" style="338" customWidth="1"/>
    <col min="15879" max="15879" width="2.5" style="338" customWidth="1"/>
    <col min="15880" max="15884" width="3.5" style="338"/>
    <col min="15885" max="15885" width="10.125" style="338" customWidth="1"/>
    <col min="15886" max="15886" width="6.875" style="338" customWidth="1"/>
    <col min="15887" max="15891" width="3.5" style="338"/>
    <col min="15892" max="15894" width="4.25" style="338" customWidth="1"/>
    <col min="15895" max="15895" width="2.375" style="338" customWidth="1"/>
    <col min="15896" max="15896" width="4.25" style="338" customWidth="1"/>
    <col min="15897" max="15898" width="3.125" style="338" customWidth="1"/>
    <col min="15899" max="15899" width="4.625" style="338" customWidth="1"/>
    <col min="15900" max="16128" width="3.5" style="338"/>
    <col min="16129" max="16134" width="2.875" style="338" customWidth="1"/>
    <col min="16135" max="16135" width="2.5" style="338" customWidth="1"/>
    <col min="16136" max="16140" width="3.5" style="338"/>
    <col min="16141" max="16141" width="10.125" style="338" customWidth="1"/>
    <col min="16142" max="16142" width="6.875" style="338" customWidth="1"/>
    <col min="16143" max="16147" width="3.5" style="338"/>
    <col min="16148" max="16150" width="4.25" style="338" customWidth="1"/>
    <col min="16151" max="16151" width="2.375" style="338" customWidth="1"/>
    <col min="16152" max="16152" width="4.25" style="338" customWidth="1"/>
    <col min="16153" max="16154" width="3.125" style="338" customWidth="1"/>
    <col min="16155" max="16155" width="4.625" style="338" customWidth="1"/>
    <col min="16156" max="16384" width="3.5" style="338"/>
  </cols>
  <sheetData>
    <row r="1" spans="1:30" s="335" customFormat="1" ht="27.75" customHeight="1" thickBot="1" x14ac:dyDescent="0.2">
      <c r="A1" s="1209" t="s">
        <v>555</v>
      </c>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C1" s="1"/>
      <c r="AD1" s="434"/>
    </row>
    <row r="2" spans="1:30" ht="14.25" thickTop="1" x14ac:dyDescent="0.15">
      <c r="A2" s="336"/>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C2" s="908" t="s">
        <v>755</v>
      </c>
      <c r="AD2" s="909"/>
    </row>
    <row r="3" spans="1:30" ht="15.75" customHeight="1" thickBot="1" x14ac:dyDescent="0.2">
      <c r="A3" s="339"/>
      <c r="B3" s="340"/>
      <c r="C3" s="340"/>
      <c r="D3" s="340"/>
      <c r="E3" s="340"/>
      <c r="F3" s="341"/>
      <c r="G3" s="1210"/>
      <c r="H3" s="1211"/>
      <c r="I3" s="1211"/>
      <c r="J3" s="1211"/>
      <c r="K3" s="1211"/>
      <c r="L3" s="1211"/>
      <c r="M3" s="1211"/>
      <c r="N3" s="1211"/>
      <c r="O3" s="1211"/>
      <c r="P3" s="1211"/>
      <c r="Q3" s="1211"/>
      <c r="R3" s="1211"/>
      <c r="S3" s="1211"/>
      <c r="T3" s="1211"/>
      <c r="U3" s="1211"/>
      <c r="V3" s="1211"/>
      <c r="W3" s="1211"/>
      <c r="X3" s="1211"/>
      <c r="Y3" s="1211"/>
      <c r="Z3" s="1211"/>
      <c r="AA3" s="1212"/>
      <c r="AC3" s="910"/>
      <c r="AD3" s="911"/>
    </row>
    <row r="4" spans="1:30" ht="15.75" customHeight="1" thickTop="1" x14ac:dyDescent="0.15">
      <c r="A4" s="342">
        <v>1</v>
      </c>
      <c r="B4" s="337" t="s">
        <v>556</v>
      </c>
      <c r="C4" s="337"/>
      <c r="D4" s="337"/>
      <c r="E4" s="337"/>
      <c r="F4" s="343"/>
      <c r="G4" s="1213"/>
      <c r="H4" s="1214"/>
      <c r="I4" s="1214"/>
      <c r="J4" s="1214"/>
      <c r="K4" s="1214"/>
      <c r="L4" s="1214"/>
      <c r="M4" s="1214"/>
      <c r="N4" s="1214"/>
      <c r="O4" s="1214"/>
      <c r="P4" s="1214"/>
      <c r="Q4" s="1214"/>
      <c r="R4" s="1214"/>
      <c r="S4" s="1214"/>
      <c r="T4" s="1214"/>
      <c r="U4" s="1214"/>
      <c r="V4" s="1214"/>
      <c r="W4" s="1214"/>
      <c r="X4" s="1214"/>
      <c r="Y4" s="1214"/>
      <c r="Z4" s="1214"/>
      <c r="AA4" s="1215"/>
      <c r="AC4" s="485"/>
    </row>
    <row r="5" spans="1:30" ht="15.75" customHeight="1" x14ac:dyDescent="0.15">
      <c r="A5" s="344"/>
      <c r="B5" s="345"/>
      <c r="C5" s="345"/>
      <c r="D5" s="345"/>
      <c r="E5" s="345"/>
      <c r="F5" s="346"/>
      <c r="G5" s="1216"/>
      <c r="H5" s="1217"/>
      <c r="I5" s="1217"/>
      <c r="J5" s="1217"/>
      <c r="K5" s="1217"/>
      <c r="L5" s="1217"/>
      <c r="M5" s="1217"/>
      <c r="N5" s="1217"/>
      <c r="O5" s="1217"/>
      <c r="P5" s="1217"/>
      <c r="Q5" s="1217"/>
      <c r="R5" s="1217"/>
      <c r="S5" s="1217"/>
      <c r="T5" s="1217"/>
      <c r="U5" s="1217"/>
      <c r="V5" s="1217"/>
      <c r="W5" s="1217"/>
      <c r="X5" s="1217"/>
      <c r="Y5" s="1217"/>
      <c r="Z5" s="1217"/>
      <c r="AA5" s="1218"/>
      <c r="AC5" s="485"/>
    </row>
    <row r="6" spans="1:30" ht="15.75" customHeight="1" x14ac:dyDescent="0.15">
      <c r="A6" s="339"/>
      <c r="B6" s="340"/>
      <c r="C6" s="340"/>
      <c r="D6" s="340"/>
      <c r="E6" s="340"/>
      <c r="F6" s="341"/>
      <c r="G6" s="340"/>
      <c r="H6" s="340"/>
      <c r="I6" s="340"/>
      <c r="J6" s="340"/>
      <c r="K6" s="340"/>
      <c r="L6" s="340"/>
      <c r="M6" s="340"/>
      <c r="N6" s="340"/>
      <c r="O6" s="340"/>
      <c r="P6" s="340"/>
      <c r="Q6" s="340"/>
      <c r="R6" s="340"/>
      <c r="S6" s="340"/>
      <c r="T6" s="340"/>
      <c r="U6" s="340"/>
      <c r="V6" s="340"/>
      <c r="W6" s="340"/>
      <c r="X6" s="340"/>
      <c r="Y6" s="340"/>
      <c r="Z6" s="340"/>
      <c r="AA6" s="341"/>
      <c r="AC6" s="485"/>
    </row>
    <row r="7" spans="1:30" ht="15.75" customHeight="1" x14ac:dyDescent="0.15">
      <c r="A7" s="342">
        <v>2</v>
      </c>
      <c r="B7" s="337" t="s">
        <v>557</v>
      </c>
      <c r="C7" s="337"/>
      <c r="D7" s="337"/>
      <c r="E7" s="337"/>
      <c r="F7" s="343"/>
      <c r="G7" s="1208" t="s">
        <v>558</v>
      </c>
      <c r="H7" s="1202"/>
      <c r="I7" s="1202"/>
      <c r="J7" s="1202"/>
      <c r="K7" s="1202"/>
      <c r="L7" s="1202"/>
      <c r="M7" s="1202"/>
      <c r="N7" s="1202"/>
      <c r="O7" s="1202"/>
      <c r="P7" s="1202"/>
      <c r="Q7" s="1202"/>
      <c r="R7" s="1202"/>
      <c r="S7" s="1202"/>
      <c r="T7" s="1202"/>
      <c r="U7" s="1202"/>
      <c r="V7" s="1202"/>
      <c r="W7" s="1202"/>
      <c r="X7" s="1202"/>
      <c r="Y7" s="1202"/>
      <c r="Z7" s="1202"/>
      <c r="AA7" s="1203"/>
      <c r="AC7" s="485"/>
    </row>
    <row r="8" spans="1:30" ht="15.75" customHeight="1" x14ac:dyDescent="0.15">
      <c r="A8" s="344"/>
      <c r="B8" s="345"/>
      <c r="C8" s="345"/>
      <c r="D8" s="345"/>
      <c r="E8" s="345"/>
      <c r="F8" s="346"/>
      <c r="G8" s="345"/>
      <c r="H8" s="345"/>
      <c r="I8" s="345"/>
      <c r="J8" s="345"/>
      <c r="K8" s="345"/>
      <c r="L8" s="345"/>
      <c r="M8" s="345"/>
      <c r="N8" s="345"/>
      <c r="O8" s="345"/>
      <c r="P8" s="345"/>
      <c r="Q8" s="345"/>
      <c r="R8" s="345"/>
      <c r="S8" s="345"/>
      <c r="T8" s="345"/>
      <c r="U8" s="345"/>
      <c r="V8" s="345"/>
      <c r="W8" s="345"/>
      <c r="X8" s="345"/>
      <c r="Y8" s="345"/>
      <c r="Z8" s="345"/>
      <c r="AA8" s="346"/>
      <c r="AC8" s="485"/>
    </row>
    <row r="9" spans="1:30" ht="15.75" customHeight="1" x14ac:dyDescent="0.15">
      <c r="A9" s="347"/>
      <c r="B9" s="340"/>
      <c r="C9" s="340"/>
      <c r="D9" s="340"/>
      <c r="E9" s="340"/>
      <c r="F9" s="341"/>
      <c r="G9" s="340"/>
      <c r="H9" s="340"/>
      <c r="I9" s="340"/>
      <c r="J9" s="340"/>
      <c r="K9" s="340"/>
      <c r="L9" s="340"/>
      <c r="M9" s="340"/>
      <c r="N9" s="340"/>
      <c r="O9" s="340"/>
      <c r="P9" s="340"/>
      <c r="Q9" s="340"/>
      <c r="R9" s="340"/>
      <c r="S9" s="340"/>
      <c r="T9" s="340"/>
      <c r="U9" s="340"/>
      <c r="V9" s="340"/>
      <c r="W9" s="340"/>
      <c r="X9" s="340"/>
      <c r="Y9" s="340"/>
      <c r="AA9" s="348"/>
    </row>
    <row r="10" spans="1:30" ht="15.75" customHeight="1" x14ac:dyDescent="0.15">
      <c r="A10" s="349"/>
      <c r="B10" s="337"/>
      <c r="C10" s="337"/>
      <c r="D10" s="337"/>
      <c r="E10" s="337"/>
      <c r="F10" s="343"/>
      <c r="G10" s="1208" t="s">
        <v>559</v>
      </c>
      <c r="H10" s="1202"/>
      <c r="I10" s="1202"/>
      <c r="J10" s="1202"/>
      <c r="K10" s="1202"/>
      <c r="L10" s="1202"/>
      <c r="M10" s="1202"/>
      <c r="N10" s="337"/>
      <c r="P10" s="350"/>
      <c r="Q10" s="1214" t="s">
        <v>560</v>
      </c>
      <c r="R10" s="1214"/>
      <c r="S10" s="1214"/>
      <c r="T10" s="1214"/>
      <c r="U10" s="1214"/>
      <c r="V10" s="1214"/>
      <c r="W10" s="1214"/>
      <c r="X10" s="1214"/>
      <c r="Y10" s="1214"/>
      <c r="Z10" s="1214"/>
      <c r="AA10" s="1215"/>
    </row>
    <row r="11" spans="1:30" ht="15.75" customHeight="1" x14ac:dyDescent="0.15">
      <c r="A11" s="342">
        <v>3</v>
      </c>
      <c r="B11" s="337" t="s">
        <v>561</v>
      </c>
      <c r="C11" s="337"/>
      <c r="D11" s="337"/>
      <c r="E11" s="337"/>
      <c r="F11" s="343"/>
      <c r="G11" s="337"/>
      <c r="H11" s="337"/>
      <c r="I11" s="337"/>
      <c r="J11" s="337"/>
      <c r="K11" s="337"/>
      <c r="L11" s="337"/>
      <c r="M11" s="337"/>
      <c r="N11" s="337"/>
      <c r="P11" s="350"/>
      <c r="Q11" s="351"/>
      <c r="R11" s="351"/>
      <c r="S11" s="351"/>
      <c r="T11" s="351"/>
      <c r="U11" s="351"/>
      <c r="V11" s="351"/>
      <c r="W11" s="351"/>
      <c r="X11" s="350"/>
      <c r="Y11" s="350"/>
      <c r="AA11" s="352"/>
    </row>
    <row r="12" spans="1:30" ht="15.75" customHeight="1" x14ac:dyDescent="0.15">
      <c r="A12" s="349"/>
      <c r="B12" s="337"/>
      <c r="C12" s="337"/>
      <c r="D12" s="337"/>
      <c r="E12" s="337"/>
      <c r="F12" s="343"/>
      <c r="G12" s="1222" t="s">
        <v>562</v>
      </c>
      <c r="H12" s="1222"/>
      <c r="I12" s="1222"/>
      <c r="J12" s="1222"/>
      <c r="K12" s="1222"/>
      <c r="L12" s="1222"/>
      <c r="M12" s="1222"/>
      <c r="N12" s="337"/>
      <c r="P12" s="350"/>
      <c r="Q12" s="1214" t="s">
        <v>563</v>
      </c>
      <c r="R12" s="1214"/>
      <c r="S12" s="1214"/>
      <c r="T12" s="1214"/>
      <c r="U12" s="1214"/>
      <c r="V12" s="1214"/>
      <c r="W12" s="1214"/>
      <c r="X12" s="1214"/>
      <c r="Y12" s="1214"/>
      <c r="Z12" s="1214"/>
      <c r="AA12" s="1215"/>
    </row>
    <row r="13" spans="1:30" ht="15.75" customHeight="1" x14ac:dyDescent="0.15">
      <c r="A13" s="353"/>
      <c r="B13" s="345"/>
      <c r="C13" s="345"/>
      <c r="D13" s="345"/>
      <c r="E13" s="345"/>
      <c r="F13" s="346"/>
      <c r="G13" s="345"/>
      <c r="H13" s="345"/>
      <c r="I13" s="345"/>
      <c r="J13" s="345"/>
      <c r="K13" s="345"/>
      <c r="L13" s="345"/>
      <c r="M13" s="345"/>
      <c r="N13" s="345"/>
      <c r="O13" s="345"/>
      <c r="P13" s="345"/>
      <c r="Q13" s="345"/>
      <c r="R13" s="345"/>
      <c r="S13" s="345"/>
      <c r="T13" s="345"/>
      <c r="U13" s="345"/>
      <c r="V13" s="345"/>
      <c r="W13" s="345"/>
      <c r="X13" s="345"/>
      <c r="Y13" s="345"/>
      <c r="AA13" s="354"/>
    </row>
    <row r="14" spans="1:30" ht="50.25" customHeight="1" x14ac:dyDescent="0.15">
      <c r="A14" s="355"/>
      <c r="B14" s="356"/>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row>
    <row r="15" spans="1:30" ht="25.5" customHeight="1" x14ac:dyDescent="0.15">
      <c r="A15" s="339"/>
      <c r="B15" s="337"/>
      <c r="C15" s="337"/>
      <c r="D15" s="337"/>
      <c r="E15" s="337"/>
      <c r="F15" s="341"/>
      <c r="G15" s="337"/>
      <c r="H15" s="1185" t="s">
        <v>564</v>
      </c>
      <c r="I15" s="1185"/>
      <c r="J15" s="1185"/>
      <c r="K15" s="1185"/>
      <c r="L15" s="1185"/>
      <c r="M15" s="1185"/>
      <c r="N15" s="1185"/>
      <c r="O15" s="1185"/>
      <c r="P15" s="1185"/>
      <c r="Q15" s="1185"/>
      <c r="R15" s="1185"/>
      <c r="S15" s="1185"/>
      <c r="T15" s="1185"/>
      <c r="U15" s="1185"/>
      <c r="V15" s="1185"/>
      <c r="W15" s="1185"/>
      <c r="X15" s="343"/>
      <c r="Y15" s="337"/>
      <c r="Z15" s="337"/>
      <c r="AA15" s="343"/>
    </row>
    <row r="16" spans="1:30" ht="16.5" customHeight="1" x14ac:dyDescent="0.15">
      <c r="A16" s="342"/>
      <c r="B16" s="337"/>
      <c r="C16" s="337"/>
      <c r="D16" s="337"/>
      <c r="E16" s="337"/>
      <c r="F16" s="343"/>
      <c r="G16" s="337"/>
      <c r="H16" s="1185"/>
      <c r="I16" s="1185"/>
      <c r="J16" s="1185"/>
      <c r="K16" s="1185"/>
      <c r="L16" s="1185"/>
      <c r="M16" s="1185"/>
      <c r="N16" s="1185"/>
      <c r="O16" s="1185"/>
      <c r="P16" s="1185"/>
      <c r="Q16" s="1185"/>
      <c r="R16" s="1185"/>
      <c r="S16" s="1185"/>
      <c r="T16" s="1185"/>
      <c r="U16" s="1185"/>
      <c r="V16" s="1185"/>
      <c r="W16" s="1185"/>
      <c r="X16" s="343"/>
      <c r="Y16" s="337"/>
      <c r="Z16" s="337"/>
      <c r="AA16" s="343"/>
    </row>
    <row r="17" spans="1:39" ht="61.5" customHeight="1" x14ac:dyDescent="0.15">
      <c r="A17" s="358"/>
      <c r="F17" s="352"/>
      <c r="G17" s="337"/>
      <c r="H17" s="1223" t="s">
        <v>565</v>
      </c>
      <c r="I17" s="1223"/>
      <c r="J17" s="1223"/>
      <c r="K17" s="1223"/>
      <c r="L17" s="1223"/>
      <c r="M17" s="1223"/>
      <c r="N17" s="1223"/>
      <c r="O17" s="1223"/>
      <c r="P17" s="1223"/>
      <c r="Q17" s="1223"/>
      <c r="R17" s="1223"/>
      <c r="S17" s="1223"/>
      <c r="T17" s="1223"/>
      <c r="U17" s="1223"/>
      <c r="V17" s="1223"/>
      <c r="W17" s="1223"/>
      <c r="X17" s="1224"/>
      <c r="Y17" s="337"/>
      <c r="Z17" s="337"/>
      <c r="AA17" s="343"/>
    </row>
    <row r="18" spans="1:39" ht="27" customHeight="1" x14ac:dyDescent="0.15">
      <c r="A18" s="342"/>
      <c r="F18" s="352"/>
      <c r="G18" s="337"/>
      <c r="H18" s="1185" t="s">
        <v>566</v>
      </c>
      <c r="I18" s="1185"/>
      <c r="J18" s="1185"/>
      <c r="K18" s="1185"/>
      <c r="L18" s="1185"/>
      <c r="M18" s="1185"/>
      <c r="N18" s="1185"/>
      <c r="O18" s="1185"/>
      <c r="P18" s="1185"/>
      <c r="Q18" s="1185"/>
      <c r="R18" s="1185"/>
      <c r="S18" s="1185"/>
      <c r="T18" s="1185"/>
      <c r="U18" s="1185"/>
      <c r="V18" s="1185"/>
      <c r="W18" s="1185"/>
      <c r="X18" s="343"/>
      <c r="Y18" s="337"/>
      <c r="Z18" s="337"/>
      <c r="AA18" s="343"/>
    </row>
    <row r="19" spans="1:39" ht="16.5" customHeight="1" x14ac:dyDescent="0.15">
      <c r="A19" s="342"/>
      <c r="B19" s="359"/>
      <c r="C19" s="359"/>
      <c r="D19" s="359"/>
      <c r="E19" s="359"/>
      <c r="F19" s="360"/>
      <c r="G19" s="337"/>
      <c r="H19" s="1185"/>
      <c r="I19" s="1185"/>
      <c r="J19" s="1185"/>
      <c r="K19" s="1185"/>
      <c r="L19" s="1185"/>
      <c r="M19" s="1185"/>
      <c r="N19" s="1185"/>
      <c r="O19" s="1185"/>
      <c r="P19" s="1185"/>
      <c r="Q19" s="1185"/>
      <c r="R19" s="1185"/>
      <c r="S19" s="1185"/>
      <c r="T19" s="1185"/>
      <c r="U19" s="1185"/>
      <c r="V19" s="1185"/>
      <c r="W19" s="1185"/>
      <c r="X19" s="343"/>
      <c r="Y19" s="337"/>
      <c r="Z19" s="337"/>
      <c r="AA19" s="343"/>
    </row>
    <row r="20" spans="1:39" ht="31.5" customHeight="1" x14ac:dyDescent="0.15">
      <c r="A20" s="342"/>
      <c r="B20" s="359"/>
      <c r="C20" s="359"/>
      <c r="D20" s="359"/>
      <c r="E20" s="359"/>
      <c r="F20" s="360"/>
      <c r="G20" s="337"/>
      <c r="H20" s="359"/>
      <c r="I20" s="359"/>
      <c r="J20" s="1219" t="s">
        <v>567</v>
      </c>
      <c r="K20" s="1185"/>
      <c r="L20" s="1185"/>
      <c r="M20" s="1185"/>
      <c r="N20" s="1185"/>
      <c r="O20" s="1185"/>
      <c r="P20" s="1185"/>
      <c r="Q20" s="1185"/>
      <c r="R20" s="1185"/>
      <c r="S20" s="1185"/>
      <c r="T20" s="1185"/>
      <c r="U20" s="1185"/>
      <c r="V20" s="1185"/>
      <c r="W20" s="1185"/>
      <c r="X20" s="1204"/>
      <c r="Y20" s="337"/>
      <c r="Z20" s="337"/>
      <c r="AA20" s="343"/>
    </row>
    <row r="21" spans="1:39" s="366" customFormat="1" ht="36" customHeight="1" x14ac:dyDescent="0.15">
      <c r="A21" s="361"/>
      <c r="B21" s="362"/>
      <c r="C21" s="362"/>
      <c r="D21" s="362"/>
      <c r="E21" s="362"/>
      <c r="F21" s="363"/>
      <c r="G21" s="364"/>
      <c r="H21" s="362"/>
      <c r="I21" s="362"/>
      <c r="J21" s="365"/>
      <c r="L21" s="367" t="s">
        <v>568</v>
      </c>
      <c r="M21" s="1220" t="s">
        <v>569</v>
      </c>
      <c r="N21" s="1220"/>
      <c r="O21" s="1220"/>
      <c r="P21" s="1220"/>
      <c r="Q21" s="1220"/>
      <c r="R21" s="1220"/>
      <c r="S21" s="1220"/>
      <c r="T21" s="1220"/>
      <c r="U21" s="1220"/>
      <c r="V21" s="1220"/>
      <c r="W21" s="1220"/>
      <c r="X21" s="1221"/>
      <c r="AA21" s="368"/>
      <c r="AC21" s="486"/>
      <c r="AD21" s="434"/>
    </row>
    <row r="22" spans="1:39" ht="24" customHeight="1" x14ac:dyDescent="0.15">
      <c r="A22" s="1208">
        <v>4</v>
      </c>
      <c r="B22" s="1185" t="s">
        <v>570</v>
      </c>
      <c r="C22" s="1185"/>
      <c r="D22" s="1185"/>
      <c r="E22" s="1185"/>
      <c r="F22" s="1204"/>
      <c r="G22" s="369"/>
      <c r="H22" s="1185" t="s">
        <v>571</v>
      </c>
      <c r="I22" s="1185"/>
      <c r="J22" s="1185"/>
      <c r="K22" s="1185"/>
      <c r="L22" s="1185"/>
      <c r="M22" s="1185"/>
      <c r="N22" s="1185"/>
      <c r="O22" s="1185"/>
      <c r="P22" s="1185"/>
      <c r="Q22" s="1185"/>
      <c r="R22" s="1185"/>
      <c r="S22" s="1185"/>
      <c r="T22" s="1185"/>
      <c r="U22" s="1185"/>
      <c r="V22" s="1185"/>
      <c r="W22" s="1185"/>
      <c r="X22" s="352"/>
      <c r="AA22" s="352"/>
    </row>
    <row r="23" spans="1:39" ht="24" customHeight="1" x14ac:dyDescent="0.15">
      <c r="A23" s="1208"/>
      <c r="B23" s="1185"/>
      <c r="C23" s="1185"/>
      <c r="D23" s="1185"/>
      <c r="E23" s="1185"/>
      <c r="F23" s="1204"/>
      <c r="G23" s="349"/>
      <c r="H23" s="1185"/>
      <c r="I23" s="1185"/>
      <c r="J23" s="1185"/>
      <c r="K23" s="1185"/>
      <c r="L23" s="1185"/>
      <c r="M23" s="1185"/>
      <c r="N23" s="1185"/>
      <c r="O23" s="1185"/>
      <c r="P23" s="1185"/>
      <c r="Q23" s="1185"/>
      <c r="R23" s="1185"/>
      <c r="S23" s="1185"/>
      <c r="T23" s="1185"/>
      <c r="U23" s="1185"/>
      <c r="V23" s="1185"/>
      <c r="W23" s="1185"/>
      <c r="X23" s="343"/>
      <c r="Y23" s="337"/>
      <c r="AA23" s="343"/>
      <c r="AB23" s="337"/>
    </row>
    <row r="24" spans="1:39" ht="23.25" customHeight="1" x14ac:dyDescent="0.15">
      <c r="A24" s="349"/>
      <c r="B24" s="337"/>
      <c r="C24" s="337"/>
      <c r="D24" s="337"/>
      <c r="E24" s="337"/>
      <c r="F24" s="343"/>
      <c r="G24" s="359"/>
      <c r="H24" s="1186" t="s">
        <v>487</v>
      </c>
      <c r="I24" s="1188" t="s">
        <v>572</v>
      </c>
      <c r="J24" s="1189"/>
      <c r="K24" s="1189"/>
      <c r="L24" s="1189"/>
      <c r="M24" s="1189"/>
      <c r="N24" s="1189"/>
      <c r="O24" s="1189"/>
      <c r="P24" s="1189"/>
      <c r="Q24" s="1189"/>
      <c r="R24" s="1190"/>
      <c r="S24" s="1194"/>
      <c r="T24" s="1195"/>
      <c r="U24" s="1198" t="s">
        <v>489</v>
      </c>
      <c r="V24" s="370"/>
      <c r="W24" s="370"/>
      <c r="X24" s="371"/>
      <c r="Y24" s="337"/>
      <c r="Z24" s="337"/>
      <c r="AA24" s="343"/>
    </row>
    <row r="25" spans="1:39" ht="23.25" customHeight="1" x14ac:dyDescent="0.15">
      <c r="A25" s="342"/>
      <c r="B25" s="1185"/>
      <c r="C25" s="1185"/>
      <c r="D25" s="1185"/>
      <c r="E25" s="1185"/>
      <c r="F25" s="1204"/>
      <c r="G25" s="359"/>
      <c r="H25" s="1187"/>
      <c r="I25" s="1191"/>
      <c r="J25" s="1192"/>
      <c r="K25" s="1192"/>
      <c r="L25" s="1192"/>
      <c r="M25" s="1192"/>
      <c r="N25" s="1192"/>
      <c r="O25" s="1192"/>
      <c r="P25" s="1192"/>
      <c r="Q25" s="1192"/>
      <c r="R25" s="1193"/>
      <c r="S25" s="1196"/>
      <c r="T25" s="1197"/>
      <c r="U25" s="1199"/>
      <c r="V25" s="370"/>
      <c r="W25" s="370"/>
      <c r="X25" s="371"/>
      <c r="Y25" s="337"/>
      <c r="Z25" s="337"/>
      <c r="AA25" s="343"/>
    </row>
    <row r="26" spans="1:39" ht="23.25" customHeight="1" x14ac:dyDescent="0.15">
      <c r="A26" s="342"/>
      <c r="B26" s="1185"/>
      <c r="C26" s="1185"/>
      <c r="D26" s="1185"/>
      <c r="E26" s="1185"/>
      <c r="F26" s="1204"/>
      <c r="G26" s="337"/>
      <c r="H26" s="1186" t="s">
        <v>490</v>
      </c>
      <c r="I26" s="1205" t="s">
        <v>573</v>
      </c>
      <c r="J26" s="1206"/>
      <c r="K26" s="1206"/>
      <c r="L26" s="1206"/>
      <c r="M26" s="1206"/>
      <c r="N26" s="1206"/>
      <c r="O26" s="1206"/>
      <c r="P26" s="1206"/>
      <c r="Q26" s="1206"/>
      <c r="R26" s="1207"/>
      <c r="S26" s="1194"/>
      <c r="T26" s="1195"/>
      <c r="U26" s="1198" t="s">
        <v>574</v>
      </c>
      <c r="V26" s="370"/>
      <c r="W26" s="370"/>
      <c r="X26" s="371"/>
      <c r="AA26" s="352"/>
      <c r="AF26" s="337"/>
      <c r="AG26" s="337"/>
      <c r="AH26" s="337"/>
      <c r="AI26" s="337"/>
      <c r="AK26" s="337"/>
      <c r="AL26" s="337"/>
      <c r="AM26" s="337"/>
    </row>
    <row r="27" spans="1:39" ht="23.25" customHeight="1" x14ac:dyDescent="0.15">
      <c r="A27" s="342"/>
      <c r="B27" s="372"/>
      <c r="C27" s="372"/>
      <c r="D27" s="337"/>
      <c r="E27" s="337"/>
      <c r="F27" s="343"/>
      <c r="G27" s="337"/>
      <c r="H27" s="1187"/>
      <c r="I27" s="1205"/>
      <c r="J27" s="1206"/>
      <c r="K27" s="1206"/>
      <c r="L27" s="1206"/>
      <c r="M27" s="1206"/>
      <c r="N27" s="1206"/>
      <c r="O27" s="1206"/>
      <c r="P27" s="1206"/>
      <c r="Q27" s="1206"/>
      <c r="R27" s="1207"/>
      <c r="S27" s="1196"/>
      <c r="T27" s="1197"/>
      <c r="U27" s="1199"/>
      <c r="V27" s="370"/>
      <c r="W27" s="370"/>
      <c r="X27" s="371"/>
      <c r="Y27" s="337"/>
      <c r="Z27" s="337"/>
      <c r="AA27" s="343"/>
      <c r="AE27" s="337"/>
      <c r="AF27" s="337"/>
      <c r="AG27" s="337"/>
      <c r="AH27" s="337"/>
      <c r="AI27" s="337"/>
      <c r="AJ27" s="337"/>
      <c r="AK27" s="337"/>
      <c r="AL27" s="337"/>
      <c r="AM27" s="337"/>
    </row>
    <row r="28" spans="1:39" ht="23.25" customHeight="1" x14ac:dyDescent="0.15">
      <c r="A28" s="342"/>
      <c r="B28" s="372"/>
      <c r="C28" s="372"/>
      <c r="D28" s="337"/>
      <c r="E28" s="337"/>
      <c r="F28" s="343"/>
      <c r="G28" s="337"/>
      <c r="H28" s="1186" t="s">
        <v>494</v>
      </c>
      <c r="I28" s="1188" t="s">
        <v>575</v>
      </c>
      <c r="J28" s="1189"/>
      <c r="K28" s="1189"/>
      <c r="L28" s="1189"/>
      <c r="M28" s="1189"/>
      <c r="N28" s="1189"/>
      <c r="O28" s="1189"/>
      <c r="P28" s="1189"/>
      <c r="Q28" s="1189"/>
      <c r="R28" s="1190"/>
      <c r="S28" s="1194"/>
      <c r="T28" s="1195"/>
      <c r="U28" s="1198" t="s">
        <v>574</v>
      </c>
      <c r="V28" s="359"/>
      <c r="W28" s="359"/>
      <c r="X28" s="360"/>
      <c r="Y28" s="336"/>
      <c r="Z28" s="336"/>
      <c r="AA28" s="373"/>
      <c r="AF28" s="337"/>
      <c r="AG28" s="337"/>
      <c r="AH28" s="337"/>
      <c r="AI28" s="337"/>
      <c r="AK28" s="337"/>
      <c r="AL28" s="337"/>
      <c r="AM28" s="337"/>
    </row>
    <row r="29" spans="1:39" ht="23.25" customHeight="1" x14ac:dyDescent="0.15">
      <c r="A29" s="342"/>
      <c r="B29" s="337"/>
      <c r="C29" s="337"/>
      <c r="D29" s="337"/>
      <c r="E29" s="337"/>
      <c r="F29" s="343"/>
      <c r="G29" s="337"/>
      <c r="H29" s="1187"/>
      <c r="I29" s="1191"/>
      <c r="J29" s="1192"/>
      <c r="K29" s="1192"/>
      <c r="L29" s="1192"/>
      <c r="M29" s="1192"/>
      <c r="N29" s="1192"/>
      <c r="O29" s="1192"/>
      <c r="P29" s="1192"/>
      <c r="Q29" s="1192"/>
      <c r="R29" s="1193"/>
      <c r="S29" s="1196"/>
      <c r="T29" s="1197"/>
      <c r="U29" s="1199"/>
      <c r="V29" s="359"/>
      <c r="W29" s="359"/>
      <c r="X29" s="360"/>
      <c r="Y29" s="337"/>
      <c r="Z29" s="337"/>
      <c r="AA29" s="343"/>
      <c r="AE29" s="337"/>
      <c r="AF29" s="337"/>
      <c r="AG29" s="337"/>
      <c r="AH29" s="337"/>
      <c r="AI29" s="337"/>
      <c r="AJ29" s="337"/>
      <c r="AK29" s="337"/>
      <c r="AL29" s="337"/>
      <c r="AM29" s="337"/>
    </row>
    <row r="30" spans="1:39" ht="18" customHeight="1" x14ac:dyDescent="0.15">
      <c r="A30" s="342"/>
      <c r="B30" s="337"/>
      <c r="C30" s="337"/>
      <c r="D30" s="337"/>
      <c r="E30" s="337"/>
      <c r="F30" s="343"/>
      <c r="G30" s="337"/>
      <c r="H30" s="336"/>
      <c r="I30" s="374"/>
      <c r="J30" s="374"/>
      <c r="K30" s="374"/>
      <c r="L30" s="374"/>
      <c r="M30" s="374"/>
      <c r="N30" s="374"/>
      <c r="O30" s="374"/>
      <c r="P30" s="374"/>
      <c r="Q30" s="374"/>
      <c r="R30" s="374"/>
      <c r="S30" s="375"/>
      <c r="T30" s="375"/>
      <c r="U30" s="375"/>
      <c r="V30" s="359"/>
      <c r="W30" s="359"/>
      <c r="X30" s="360"/>
      <c r="Y30" s="337"/>
      <c r="Z30" s="337"/>
      <c r="AA30" s="343"/>
      <c r="AE30" s="337"/>
      <c r="AF30" s="337"/>
      <c r="AG30" s="337"/>
      <c r="AH30" s="337"/>
      <c r="AI30" s="337"/>
      <c r="AJ30" s="337"/>
      <c r="AK30" s="337"/>
      <c r="AL30" s="337"/>
      <c r="AM30" s="337"/>
    </row>
    <row r="31" spans="1:39" ht="27" customHeight="1" x14ac:dyDescent="0.15">
      <c r="A31" s="342"/>
      <c r="B31" s="337"/>
      <c r="C31" s="337"/>
      <c r="D31" s="337"/>
      <c r="E31" s="337"/>
      <c r="F31" s="343"/>
      <c r="G31" s="337"/>
      <c r="H31" s="336"/>
      <c r="I31" s="374"/>
      <c r="J31" s="374"/>
      <c r="K31" s="1200" t="s">
        <v>576</v>
      </c>
      <c r="L31" s="1201"/>
      <c r="M31" s="1201"/>
      <c r="N31" s="1201"/>
      <c r="O31" s="1201"/>
      <c r="P31" s="1201"/>
      <c r="Q31" s="1201"/>
      <c r="R31" s="1201"/>
      <c r="S31" s="1201"/>
      <c r="T31" s="1201"/>
      <c r="U31" s="1201"/>
      <c r="V31" s="1201"/>
      <c r="W31" s="1201"/>
      <c r="X31" s="376"/>
      <c r="Y31" s="1202" t="s">
        <v>577</v>
      </c>
      <c r="Z31" s="1202"/>
      <c r="AA31" s="1203"/>
      <c r="AE31" s="337"/>
      <c r="AF31" s="337"/>
      <c r="AG31" s="337"/>
      <c r="AH31" s="337"/>
      <c r="AI31" s="337"/>
      <c r="AJ31" s="337"/>
      <c r="AK31" s="337"/>
      <c r="AL31" s="337"/>
      <c r="AM31" s="337"/>
    </row>
    <row r="32" spans="1:39" ht="27" customHeight="1" x14ac:dyDescent="0.15">
      <c r="A32" s="344"/>
      <c r="B32" s="345"/>
      <c r="C32" s="345"/>
      <c r="D32" s="345"/>
      <c r="E32" s="345"/>
      <c r="F32" s="346"/>
      <c r="G32" s="353"/>
      <c r="H32" s="337"/>
      <c r="I32" s="345"/>
      <c r="J32" s="345"/>
      <c r="K32" s="345"/>
      <c r="L32" s="345"/>
      <c r="M32" s="345"/>
      <c r="N32" s="345"/>
      <c r="O32" s="345"/>
      <c r="P32" s="345"/>
      <c r="Q32" s="345"/>
      <c r="R32" s="345"/>
      <c r="S32" s="377"/>
      <c r="T32" s="377"/>
      <c r="U32" s="377"/>
      <c r="V32" s="377"/>
      <c r="W32" s="377"/>
      <c r="X32" s="378"/>
      <c r="Y32" s="345"/>
      <c r="Z32" s="345"/>
      <c r="AA32" s="346"/>
    </row>
    <row r="33" spans="1:30" ht="15" customHeight="1" x14ac:dyDescent="0.15">
      <c r="A33" s="336"/>
      <c r="B33" s="337"/>
      <c r="C33" s="337"/>
      <c r="D33" s="337"/>
      <c r="E33" s="337"/>
      <c r="F33" s="337"/>
      <c r="G33" s="337"/>
      <c r="H33" s="340"/>
      <c r="I33" s="337"/>
      <c r="J33" s="337"/>
      <c r="K33" s="337"/>
      <c r="L33" s="337"/>
      <c r="M33" s="337"/>
      <c r="N33" s="337"/>
      <c r="O33" s="337"/>
      <c r="P33" s="337"/>
      <c r="Q33" s="337"/>
      <c r="R33" s="337"/>
      <c r="S33" s="337"/>
      <c r="T33" s="337"/>
      <c r="U33" s="337"/>
      <c r="V33" s="337"/>
      <c r="W33" s="337"/>
      <c r="X33" s="337"/>
      <c r="Y33" s="337"/>
      <c r="Z33" s="337"/>
      <c r="AA33" s="337"/>
    </row>
    <row r="34" spans="1:30" ht="26.25" customHeight="1" x14ac:dyDescent="0.15">
      <c r="A34" s="1184" t="s">
        <v>578</v>
      </c>
      <c r="B34" s="1184"/>
      <c r="C34" s="337"/>
      <c r="D34" s="1185" t="s">
        <v>579</v>
      </c>
      <c r="E34" s="1185"/>
      <c r="F34" s="1185"/>
      <c r="G34" s="1185"/>
      <c r="H34" s="1185"/>
      <c r="I34" s="1185"/>
      <c r="J34" s="1185"/>
      <c r="K34" s="1185"/>
      <c r="L34" s="1185"/>
      <c r="M34" s="1185"/>
      <c r="N34" s="1185"/>
      <c r="O34" s="1185"/>
      <c r="P34" s="1185"/>
      <c r="Q34" s="1185"/>
      <c r="R34" s="1185"/>
      <c r="S34" s="1185"/>
      <c r="T34" s="1185"/>
      <c r="U34" s="1185"/>
      <c r="V34" s="1185"/>
      <c r="W34" s="1185"/>
      <c r="X34" s="1185"/>
      <c r="Y34" s="1185"/>
      <c r="Z34" s="1185"/>
      <c r="AA34" s="1185"/>
      <c r="AD34" s="477"/>
    </row>
    <row r="35" spans="1:30" ht="15" customHeight="1" x14ac:dyDescent="0.15">
      <c r="A35" s="337"/>
      <c r="B35" s="337"/>
      <c r="C35" s="370"/>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D35" s="477"/>
    </row>
    <row r="36" spans="1:30" x14ac:dyDescent="0.15">
      <c r="C36" s="380"/>
      <c r="D36" s="380"/>
      <c r="E36" s="380"/>
      <c r="F36" s="380"/>
      <c r="G36" s="380"/>
      <c r="H36" s="380"/>
      <c r="I36" s="380"/>
      <c r="J36" s="380"/>
      <c r="K36" s="380"/>
      <c r="L36" s="380"/>
      <c r="M36" s="380"/>
      <c r="N36" s="380"/>
      <c r="O36" s="380"/>
      <c r="P36" s="380"/>
      <c r="Q36" s="380"/>
      <c r="R36" s="380"/>
      <c r="S36" s="380"/>
      <c r="T36" s="380"/>
      <c r="U36" s="380"/>
      <c r="V36" s="380"/>
      <c r="W36" s="380"/>
      <c r="X36" s="380"/>
      <c r="Y36" s="380"/>
      <c r="Z36" s="380"/>
      <c r="AA36" s="380"/>
      <c r="AD36" s="477"/>
    </row>
    <row r="37" spans="1:30" ht="6.75" customHeight="1" x14ac:dyDescent="0.15">
      <c r="AD37" s="477"/>
    </row>
    <row r="38" spans="1:30" x14ac:dyDescent="0.15">
      <c r="A38" s="338"/>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D38" s="477"/>
    </row>
    <row r="39" spans="1:30" x14ac:dyDescent="0.15">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D39" s="477"/>
    </row>
    <row r="40" spans="1:30" x14ac:dyDescent="0.15">
      <c r="AD40" s="477"/>
    </row>
    <row r="41" spans="1:30" x14ac:dyDescent="0.15">
      <c r="AD41" s="477"/>
    </row>
    <row r="42" spans="1:30" x14ac:dyDescent="0.15">
      <c r="AD42" s="477"/>
    </row>
    <row r="43" spans="1:30" x14ac:dyDescent="0.15">
      <c r="AD43" s="477"/>
    </row>
    <row r="44" spans="1:30" x14ac:dyDescent="0.15">
      <c r="AD44" s="477"/>
    </row>
  </sheetData>
  <mergeCells count="33">
    <mergeCell ref="J20:X20"/>
    <mergeCell ref="M21:X21"/>
    <mergeCell ref="G12:M12"/>
    <mergeCell ref="Q12:AA12"/>
    <mergeCell ref="H15:W16"/>
    <mergeCell ref="H17:X17"/>
    <mergeCell ref="H18:W19"/>
    <mergeCell ref="A1:AA1"/>
    <mergeCell ref="G3:AA5"/>
    <mergeCell ref="G7:AA7"/>
    <mergeCell ref="G10:M10"/>
    <mergeCell ref="Q10:AA10"/>
    <mergeCell ref="S26:T27"/>
    <mergeCell ref="U26:U27"/>
    <mergeCell ref="A22:A23"/>
    <mergeCell ref="B22:F23"/>
    <mergeCell ref="H22:W23"/>
    <mergeCell ref="AC2:AD3"/>
    <mergeCell ref="A34:B34"/>
    <mergeCell ref="D34:AA34"/>
    <mergeCell ref="H28:H29"/>
    <mergeCell ref="I28:R29"/>
    <mergeCell ref="S28:T29"/>
    <mergeCell ref="U28:U29"/>
    <mergeCell ref="K31:W31"/>
    <mergeCell ref="Y31:AA31"/>
    <mergeCell ref="H24:H25"/>
    <mergeCell ref="I24:R25"/>
    <mergeCell ref="S24:T25"/>
    <mergeCell ref="U24:U25"/>
    <mergeCell ref="B25:F26"/>
    <mergeCell ref="H26:H27"/>
    <mergeCell ref="I26:R27"/>
  </mergeCells>
  <phoneticPr fontId="2"/>
  <hyperlinks>
    <hyperlink ref="AC2" location="添付書類一覧!A1" display="添付書類一覧に戻る" xr:uid="{A16C319D-995B-47B8-8F5E-20CEE6628565}"/>
  </hyperlinks>
  <printOptions horizontalCentered="1"/>
  <pageMargins left="0.78740157480314965" right="0.39370078740157483" top="0.78740157480314965" bottom="0" header="0.51181102362204722" footer="0.51181102362204722"/>
  <pageSetup paperSize="9" scale="88" orientation="portrait" cellComments="asDisplayed" verticalDpi="300" r:id="rId1"/>
  <headerFooter alignWithMargins="0">
    <oddFooter>&amp;RVer.2 　2009/7/15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CEC4D-947A-404A-9EB3-D2EFE429C834}">
  <sheetPr>
    <tabColor rgb="FFFF0000"/>
    <pageSetUpPr fitToPage="1"/>
  </sheetPr>
  <dimension ref="A1:AH69"/>
  <sheetViews>
    <sheetView view="pageBreakPreview" zoomScale="85" zoomScaleNormal="100" zoomScaleSheetLayoutView="85" workbookViewId="0">
      <selection activeCell="AG2" sqref="AG2:AH3"/>
    </sheetView>
  </sheetViews>
  <sheetFormatPr defaultColWidth="3.5" defaultRowHeight="13.5" x14ac:dyDescent="0.15"/>
  <cols>
    <col min="1" max="1" width="1" style="3" customWidth="1"/>
    <col min="2" max="2" width="3" style="8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32" width="3.5" style="3"/>
    <col min="33" max="33" width="25.875" style="486" customWidth="1"/>
    <col min="34" max="34" width="3.5" style="434"/>
    <col min="35" max="256" width="3.5" style="3"/>
    <col min="257" max="257" width="1" style="3" customWidth="1"/>
    <col min="258" max="258" width="3" style="3" customWidth="1"/>
    <col min="259" max="263" width="3.5" style="3"/>
    <col min="264" max="264" width="2.5" style="3" customWidth="1"/>
    <col min="265" max="275" width="3.5" style="3"/>
    <col min="276" max="278" width="4.25" style="3" customWidth="1"/>
    <col min="279" max="279" width="3.5" style="3"/>
    <col min="280" max="280" width="3.625" style="3" customWidth="1"/>
    <col min="281" max="285" width="3.5" style="3"/>
    <col min="286" max="286" width="0.875" style="3" customWidth="1"/>
    <col min="287" max="512" width="3.5" style="3"/>
    <col min="513" max="513" width="1" style="3" customWidth="1"/>
    <col min="514" max="514" width="3" style="3" customWidth="1"/>
    <col min="515" max="519" width="3.5" style="3"/>
    <col min="520" max="520" width="2.5" style="3" customWidth="1"/>
    <col min="521" max="531" width="3.5" style="3"/>
    <col min="532" max="534" width="4.25" style="3" customWidth="1"/>
    <col min="535" max="535" width="3.5" style="3"/>
    <col min="536" max="536" width="3.625" style="3" customWidth="1"/>
    <col min="537" max="541" width="3.5" style="3"/>
    <col min="542" max="542" width="0.875" style="3" customWidth="1"/>
    <col min="543" max="768" width="3.5" style="3"/>
    <col min="769" max="769" width="1" style="3" customWidth="1"/>
    <col min="770" max="770" width="3" style="3" customWidth="1"/>
    <col min="771" max="775" width="3.5" style="3"/>
    <col min="776" max="776" width="2.5" style="3" customWidth="1"/>
    <col min="777" max="787" width="3.5" style="3"/>
    <col min="788" max="790" width="4.25" style="3" customWidth="1"/>
    <col min="791" max="791" width="3.5" style="3"/>
    <col min="792" max="792" width="3.625" style="3" customWidth="1"/>
    <col min="793" max="797" width="3.5" style="3"/>
    <col min="798" max="798" width="0.875" style="3" customWidth="1"/>
    <col min="799" max="1024" width="3.5" style="3"/>
    <col min="1025" max="1025" width="1" style="3" customWidth="1"/>
    <col min="1026" max="1026" width="3" style="3" customWidth="1"/>
    <col min="1027" max="1031" width="3.5" style="3"/>
    <col min="1032" max="1032" width="2.5" style="3" customWidth="1"/>
    <col min="1033" max="1043" width="3.5" style="3"/>
    <col min="1044" max="1046" width="4.25" style="3" customWidth="1"/>
    <col min="1047" max="1047" width="3.5" style="3"/>
    <col min="1048" max="1048" width="3.625" style="3" customWidth="1"/>
    <col min="1049" max="1053" width="3.5" style="3"/>
    <col min="1054" max="1054" width="0.875" style="3" customWidth="1"/>
    <col min="1055" max="1280" width="3.5" style="3"/>
    <col min="1281" max="1281" width="1" style="3" customWidth="1"/>
    <col min="1282" max="1282" width="3" style="3" customWidth="1"/>
    <col min="1283" max="1287" width="3.5" style="3"/>
    <col min="1288" max="1288" width="2.5" style="3" customWidth="1"/>
    <col min="1289" max="1299" width="3.5" style="3"/>
    <col min="1300" max="1302" width="4.25" style="3" customWidth="1"/>
    <col min="1303" max="1303" width="3.5" style="3"/>
    <col min="1304" max="1304" width="3.625" style="3" customWidth="1"/>
    <col min="1305" max="1309" width="3.5" style="3"/>
    <col min="1310" max="1310" width="0.875" style="3" customWidth="1"/>
    <col min="1311" max="1536" width="3.5" style="3"/>
    <col min="1537" max="1537" width="1" style="3" customWidth="1"/>
    <col min="1538" max="1538" width="3" style="3" customWidth="1"/>
    <col min="1539" max="1543" width="3.5" style="3"/>
    <col min="1544" max="1544" width="2.5" style="3" customWidth="1"/>
    <col min="1545" max="1555" width="3.5" style="3"/>
    <col min="1556" max="1558" width="4.25" style="3" customWidth="1"/>
    <col min="1559" max="1559" width="3.5" style="3"/>
    <col min="1560" max="1560" width="3.625" style="3" customWidth="1"/>
    <col min="1561" max="1565" width="3.5" style="3"/>
    <col min="1566" max="1566" width="0.875" style="3" customWidth="1"/>
    <col min="1567" max="1792" width="3.5" style="3"/>
    <col min="1793" max="1793" width="1" style="3" customWidth="1"/>
    <col min="1794" max="1794" width="3" style="3" customWidth="1"/>
    <col min="1795" max="1799" width="3.5" style="3"/>
    <col min="1800" max="1800" width="2.5" style="3" customWidth="1"/>
    <col min="1801" max="1811" width="3.5" style="3"/>
    <col min="1812" max="1814" width="4.25" style="3" customWidth="1"/>
    <col min="1815" max="1815" width="3.5" style="3"/>
    <col min="1816" max="1816" width="3.625" style="3" customWidth="1"/>
    <col min="1817" max="1821" width="3.5" style="3"/>
    <col min="1822" max="1822" width="0.875" style="3" customWidth="1"/>
    <col min="1823" max="2048" width="3.5" style="3"/>
    <col min="2049" max="2049" width="1" style="3" customWidth="1"/>
    <col min="2050" max="2050" width="3" style="3" customWidth="1"/>
    <col min="2051" max="2055" width="3.5" style="3"/>
    <col min="2056" max="2056" width="2.5" style="3" customWidth="1"/>
    <col min="2057" max="2067" width="3.5" style="3"/>
    <col min="2068" max="2070" width="4.25" style="3" customWidth="1"/>
    <col min="2071" max="2071" width="3.5" style="3"/>
    <col min="2072" max="2072" width="3.625" style="3" customWidth="1"/>
    <col min="2073" max="2077" width="3.5" style="3"/>
    <col min="2078" max="2078" width="0.875" style="3" customWidth="1"/>
    <col min="2079" max="2304" width="3.5" style="3"/>
    <col min="2305" max="2305" width="1" style="3" customWidth="1"/>
    <col min="2306" max="2306" width="3" style="3" customWidth="1"/>
    <col min="2307" max="2311" width="3.5" style="3"/>
    <col min="2312" max="2312" width="2.5" style="3" customWidth="1"/>
    <col min="2313" max="2323" width="3.5" style="3"/>
    <col min="2324" max="2326" width="4.25" style="3" customWidth="1"/>
    <col min="2327" max="2327" width="3.5" style="3"/>
    <col min="2328" max="2328" width="3.625" style="3" customWidth="1"/>
    <col min="2329" max="2333" width="3.5" style="3"/>
    <col min="2334" max="2334" width="0.875" style="3" customWidth="1"/>
    <col min="2335" max="2560" width="3.5" style="3"/>
    <col min="2561" max="2561" width="1" style="3" customWidth="1"/>
    <col min="2562" max="2562" width="3" style="3" customWidth="1"/>
    <col min="2563" max="2567" width="3.5" style="3"/>
    <col min="2568" max="2568" width="2.5" style="3" customWidth="1"/>
    <col min="2569" max="2579" width="3.5" style="3"/>
    <col min="2580" max="2582" width="4.25" style="3" customWidth="1"/>
    <col min="2583" max="2583" width="3.5" style="3"/>
    <col min="2584" max="2584" width="3.625" style="3" customWidth="1"/>
    <col min="2585" max="2589" width="3.5" style="3"/>
    <col min="2590" max="2590" width="0.875" style="3" customWidth="1"/>
    <col min="2591" max="2816" width="3.5" style="3"/>
    <col min="2817" max="2817" width="1" style="3" customWidth="1"/>
    <col min="2818" max="2818" width="3" style="3" customWidth="1"/>
    <col min="2819" max="2823" width="3.5" style="3"/>
    <col min="2824" max="2824" width="2.5" style="3" customWidth="1"/>
    <col min="2825" max="2835" width="3.5" style="3"/>
    <col min="2836" max="2838" width="4.25" style="3" customWidth="1"/>
    <col min="2839" max="2839" width="3.5" style="3"/>
    <col min="2840" max="2840" width="3.625" style="3" customWidth="1"/>
    <col min="2841" max="2845" width="3.5" style="3"/>
    <col min="2846" max="2846" width="0.875" style="3" customWidth="1"/>
    <col min="2847" max="3072" width="3.5" style="3"/>
    <col min="3073" max="3073" width="1" style="3" customWidth="1"/>
    <col min="3074" max="3074" width="3" style="3" customWidth="1"/>
    <col min="3075" max="3079" width="3.5" style="3"/>
    <col min="3080" max="3080" width="2.5" style="3" customWidth="1"/>
    <col min="3081" max="3091" width="3.5" style="3"/>
    <col min="3092" max="3094" width="4.25" style="3" customWidth="1"/>
    <col min="3095" max="3095" width="3.5" style="3"/>
    <col min="3096" max="3096" width="3.625" style="3" customWidth="1"/>
    <col min="3097" max="3101" width="3.5" style="3"/>
    <col min="3102" max="3102" width="0.875" style="3" customWidth="1"/>
    <col min="3103" max="3328" width="3.5" style="3"/>
    <col min="3329" max="3329" width="1" style="3" customWidth="1"/>
    <col min="3330" max="3330" width="3" style="3" customWidth="1"/>
    <col min="3331" max="3335" width="3.5" style="3"/>
    <col min="3336" max="3336" width="2.5" style="3" customWidth="1"/>
    <col min="3337" max="3347" width="3.5" style="3"/>
    <col min="3348" max="3350" width="4.25" style="3" customWidth="1"/>
    <col min="3351" max="3351" width="3.5" style="3"/>
    <col min="3352" max="3352" width="3.625" style="3" customWidth="1"/>
    <col min="3353" max="3357" width="3.5" style="3"/>
    <col min="3358" max="3358" width="0.875" style="3" customWidth="1"/>
    <col min="3359" max="3584" width="3.5" style="3"/>
    <col min="3585" max="3585" width="1" style="3" customWidth="1"/>
    <col min="3586" max="3586" width="3" style="3" customWidth="1"/>
    <col min="3587" max="3591" width="3.5" style="3"/>
    <col min="3592" max="3592" width="2.5" style="3" customWidth="1"/>
    <col min="3593" max="3603" width="3.5" style="3"/>
    <col min="3604" max="3606" width="4.25" style="3" customWidth="1"/>
    <col min="3607" max="3607" width="3.5" style="3"/>
    <col min="3608" max="3608" width="3.625" style="3" customWidth="1"/>
    <col min="3609" max="3613" width="3.5" style="3"/>
    <col min="3614" max="3614" width="0.875" style="3" customWidth="1"/>
    <col min="3615" max="3840" width="3.5" style="3"/>
    <col min="3841" max="3841" width="1" style="3" customWidth="1"/>
    <col min="3842" max="3842" width="3" style="3" customWidth="1"/>
    <col min="3843" max="3847" width="3.5" style="3"/>
    <col min="3848" max="3848" width="2.5" style="3" customWidth="1"/>
    <col min="3849" max="3859" width="3.5" style="3"/>
    <col min="3860" max="3862" width="4.25" style="3" customWidth="1"/>
    <col min="3863" max="3863" width="3.5" style="3"/>
    <col min="3864" max="3864" width="3.625" style="3" customWidth="1"/>
    <col min="3865" max="3869" width="3.5" style="3"/>
    <col min="3870" max="3870" width="0.875" style="3" customWidth="1"/>
    <col min="3871" max="4096" width="3.5" style="3"/>
    <col min="4097" max="4097" width="1" style="3" customWidth="1"/>
    <col min="4098" max="4098" width="3" style="3" customWidth="1"/>
    <col min="4099" max="4103" width="3.5" style="3"/>
    <col min="4104" max="4104" width="2.5" style="3" customWidth="1"/>
    <col min="4105" max="4115" width="3.5" style="3"/>
    <col min="4116" max="4118" width="4.25" style="3" customWidth="1"/>
    <col min="4119" max="4119" width="3.5" style="3"/>
    <col min="4120" max="4120" width="3.625" style="3" customWidth="1"/>
    <col min="4121" max="4125" width="3.5" style="3"/>
    <col min="4126" max="4126" width="0.875" style="3" customWidth="1"/>
    <col min="4127" max="4352" width="3.5" style="3"/>
    <col min="4353" max="4353" width="1" style="3" customWidth="1"/>
    <col min="4354" max="4354" width="3" style="3" customWidth="1"/>
    <col min="4355" max="4359" width="3.5" style="3"/>
    <col min="4360" max="4360" width="2.5" style="3" customWidth="1"/>
    <col min="4361" max="4371" width="3.5" style="3"/>
    <col min="4372" max="4374" width="4.25" style="3" customWidth="1"/>
    <col min="4375" max="4375" width="3.5" style="3"/>
    <col min="4376" max="4376" width="3.625" style="3" customWidth="1"/>
    <col min="4377" max="4381" width="3.5" style="3"/>
    <col min="4382" max="4382" width="0.875" style="3" customWidth="1"/>
    <col min="4383" max="4608" width="3.5" style="3"/>
    <col min="4609" max="4609" width="1" style="3" customWidth="1"/>
    <col min="4610" max="4610" width="3" style="3" customWidth="1"/>
    <col min="4611" max="4615" width="3.5" style="3"/>
    <col min="4616" max="4616" width="2.5" style="3" customWidth="1"/>
    <col min="4617" max="4627" width="3.5" style="3"/>
    <col min="4628" max="4630" width="4.25" style="3" customWidth="1"/>
    <col min="4631" max="4631" width="3.5" style="3"/>
    <col min="4632" max="4632" width="3.625" style="3" customWidth="1"/>
    <col min="4633" max="4637" width="3.5" style="3"/>
    <col min="4638" max="4638" width="0.875" style="3" customWidth="1"/>
    <col min="4639" max="4864" width="3.5" style="3"/>
    <col min="4865" max="4865" width="1" style="3" customWidth="1"/>
    <col min="4866" max="4866" width="3" style="3" customWidth="1"/>
    <col min="4867" max="4871" width="3.5" style="3"/>
    <col min="4872" max="4872" width="2.5" style="3" customWidth="1"/>
    <col min="4873" max="4883" width="3.5" style="3"/>
    <col min="4884" max="4886" width="4.25" style="3" customWidth="1"/>
    <col min="4887" max="4887" width="3.5" style="3"/>
    <col min="4888" max="4888" width="3.625" style="3" customWidth="1"/>
    <col min="4889" max="4893" width="3.5" style="3"/>
    <col min="4894" max="4894" width="0.875" style="3" customWidth="1"/>
    <col min="4895" max="5120" width="3.5" style="3"/>
    <col min="5121" max="5121" width="1" style="3" customWidth="1"/>
    <col min="5122" max="5122" width="3" style="3" customWidth="1"/>
    <col min="5123" max="5127" width="3.5" style="3"/>
    <col min="5128" max="5128" width="2.5" style="3" customWidth="1"/>
    <col min="5129" max="5139" width="3.5" style="3"/>
    <col min="5140" max="5142" width="4.25" style="3" customWidth="1"/>
    <col min="5143" max="5143" width="3.5" style="3"/>
    <col min="5144" max="5144" width="3.625" style="3" customWidth="1"/>
    <col min="5145" max="5149" width="3.5" style="3"/>
    <col min="5150" max="5150" width="0.875" style="3" customWidth="1"/>
    <col min="5151" max="5376" width="3.5" style="3"/>
    <col min="5377" max="5377" width="1" style="3" customWidth="1"/>
    <col min="5378" max="5378" width="3" style="3" customWidth="1"/>
    <col min="5379" max="5383" width="3.5" style="3"/>
    <col min="5384" max="5384" width="2.5" style="3" customWidth="1"/>
    <col min="5385" max="5395" width="3.5" style="3"/>
    <col min="5396" max="5398" width="4.25" style="3" customWidth="1"/>
    <col min="5399" max="5399" width="3.5" style="3"/>
    <col min="5400" max="5400" width="3.625" style="3" customWidth="1"/>
    <col min="5401" max="5405" width="3.5" style="3"/>
    <col min="5406" max="5406" width="0.875" style="3" customWidth="1"/>
    <col min="5407" max="5632" width="3.5" style="3"/>
    <col min="5633" max="5633" width="1" style="3" customWidth="1"/>
    <col min="5634" max="5634" width="3" style="3" customWidth="1"/>
    <col min="5635" max="5639" width="3.5" style="3"/>
    <col min="5640" max="5640" width="2.5" style="3" customWidth="1"/>
    <col min="5641" max="5651" width="3.5" style="3"/>
    <col min="5652" max="5654" width="4.25" style="3" customWidth="1"/>
    <col min="5655" max="5655" width="3.5" style="3"/>
    <col min="5656" max="5656" width="3.625" style="3" customWidth="1"/>
    <col min="5657" max="5661" width="3.5" style="3"/>
    <col min="5662" max="5662" width="0.875" style="3" customWidth="1"/>
    <col min="5663" max="5888" width="3.5" style="3"/>
    <col min="5889" max="5889" width="1" style="3" customWidth="1"/>
    <col min="5890" max="5890" width="3" style="3" customWidth="1"/>
    <col min="5891" max="5895" width="3.5" style="3"/>
    <col min="5896" max="5896" width="2.5" style="3" customWidth="1"/>
    <col min="5897" max="5907" width="3.5" style="3"/>
    <col min="5908" max="5910" width="4.25" style="3" customWidth="1"/>
    <col min="5911" max="5911" width="3.5" style="3"/>
    <col min="5912" max="5912" width="3.625" style="3" customWidth="1"/>
    <col min="5913" max="5917" width="3.5" style="3"/>
    <col min="5918" max="5918" width="0.875" style="3" customWidth="1"/>
    <col min="5919" max="6144" width="3.5" style="3"/>
    <col min="6145" max="6145" width="1" style="3" customWidth="1"/>
    <col min="6146" max="6146" width="3" style="3" customWidth="1"/>
    <col min="6147" max="6151" width="3.5" style="3"/>
    <col min="6152" max="6152" width="2.5" style="3" customWidth="1"/>
    <col min="6153" max="6163" width="3.5" style="3"/>
    <col min="6164" max="6166" width="4.25" style="3" customWidth="1"/>
    <col min="6167" max="6167" width="3.5" style="3"/>
    <col min="6168" max="6168" width="3.625" style="3" customWidth="1"/>
    <col min="6169" max="6173" width="3.5" style="3"/>
    <col min="6174" max="6174" width="0.875" style="3" customWidth="1"/>
    <col min="6175" max="6400" width="3.5" style="3"/>
    <col min="6401" max="6401" width="1" style="3" customWidth="1"/>
    <col min="6402" max="6402" width="3" style="3" customWidth="1"/>
    <col min="6403" max="6407" width="3.5" style="3"/>
    <col min="6408" max="6408" width="2.5" style="3" customWidth="1"/>
    <col min="6409" max="6419" width="3.5" style="3"/>
    <col min="6420" max="6422" width="4.25" style="3" customWidth="1"/>
    <col min="6423" max="6423" width="3.5" style="3"/>
    <col min="6424" max="6424" width="3.625" style="3" customWidth="1"/>
    <col min="6425" max="6429" width="3.5" style="3"/>
    <col min="6430" max="6430" width="0.875" style="3" customWidth="1"/>
    <col min="6431" max="6656" width="3.5" style="3"/>
    <col min="6657" max="6657" width="1" style="3" customWidth="1"/>
    <col min="6658" max="6658" width="3" style="3" customWidth="1"/>
    <col min="6659" max="6663" width="3.5" style="3"/>
    <col min="6664" max="6664" width="2.5" style="3" customWidth="1"/>
    <col min="6665" max="6675" width="3.5" style="3"/>
    <col min="6676" max="6678" width="4.25" style="3" customWidth="1"/>
    <col min="6679" max="6679" width="3.5" style="3"/>
    <col min="6680" max="6680" width="3.625" style="3" customWidth="1"/>
    <col min="6681" max="6685" width="3.5" style="3"/>
    <col min="6686" max="6686" width="0.875" style="3" customWidth="1"/>
    <col min="6687" max="6912" width="3.5" style="3"/>
    <col min="6913" max="6913" width="1" style="3" customWidth="1"/>
    <col min="6914" max="6914" width="3" style="3" customWidth="1"/>
    <col min="6915" max="6919" width="3.5" style="3"/>
    <col min="6920" max="6920" width="2.5" style="3" customWidth="1"/>
    <col min="6921" max="6931" width="3.5" style="3"/>
    <col min="6932" max="6934" width="4.25" style="3" customWidth="1"/>
    <col min="6935" max="6935" width="3.5" style="3"/>
    <col min="6936" max="6936" width="3.625" style="3" customWidth="1"/>
    <col min="6937" max="6941" width="3.5" style="3"/>
    <col min="6942" max="6942" width="0.875" style="3" customWidth="1"/>
    <col min="6943" max="7168" width="3.5" style="3"/>
    <col min="7169" max="7169" width="1" style="3" customWidth="1"/>
    <col min="7170" max="7170" width="3" style="3" customWidth="1"/>
    <col min="7171" max="7175" width="3.5" style="3"/>
    <col min="7176" max="7176" width="2.5" style="3" customWidth="1"/>
    <col min="7177" max="7187" width="3.5" style="3"/>
    <col min="7188" max="7190" width="4.25" style="3" customWidth="1"/>
    <col min="7191" max="7191" width="3.5" style="3"/>
    <col min="7192" max="7192" width="3.625" style="3" customWidth="1"/>
    <col min="7193" max="7197" width="3.5" style="3"/>
    <col min="7198" max="7198" width="0.875" style="3" customWidth="1"/>
    <col min="7199" max="7424" width="3.5" style="3"/>
    <col min="7425" max="7425" width="1" style="3" customWidth="1"/>
    <col min="7426" max="7426" width="3" style="3" customWidth="1"/>
    <col min="7427" max="7431" width="3.5" style="3"/>
    <col min="7432" max="7432" width="2.5" style="3" customWidth="1"/>
    <col min="7433" max="7443" width="3.5" style="3"/>
    <col min="7444" max="7446" width="4.25" style="3" customWidth="1"/>
    <col min="7447" max="7447" width="3.5" style="3"/>
    <col min="7448" max="7448" width="3.625" style="3" customWidth="1"/>
    <col min="7449" max="7453" width="3.5" style="3"/>
    <col min="7454" max="7454" width="0.875" style="3" customWidth="1"/>
    <col min="7455" max="7680" width="3.5" style="3"/>
    <col min="7681" max="7681" width="1" style="3" customWidth="1"/>
    <col min="7682" max="7682" width="3" style="3" customWidth="1"/>
    <col min="7683" max="7687" width="3.5" style="3"/>
    <col min="7688" max="7688" width="2.5" style="3" customWidth="1"/>
    <col min="7689" max="7699" width="3.5" style="3"/>
    <col min="7700" max="7702" width="4.25" style="3" customWidth="1"/>
    <col min="7703" max="7703" width="3.5" style="3"/>
    <col min="7704" max="7704" width="3.625" style="3" customWidth="1"/>
    <col min="7705" max="7709" width="3.5" style="3"/>
    <col min="7710" max="7710" width="0.875" style="3" customWidth="1"/>
    <col min="7711" max="7936" width="3.5" style="3"/>
    <col min="7937" max="7937" width="1" style="3" customWidth="1"/>
    <col min="7938" max="7938" width="3" style="3" customWidth="1"/>
    <col min="7939" max="7943" width="3.5" style="3"/>
    <col min="7944" max="7944" width="2.5" style="3" customWidth="1"/>
    <col min="7945" max="7955" width="3.5" style="3"/>
    <col min="7956" max="7958" width="4.25" style="3" customWidth="1"/>
    <col min="7959" max="7959" width="3.5" style="3"/>
    <col min="7960" max="7960" width="3.625" style="3" customWidth="1"/>
    <col min="7961" max="7965" width="3.5" style="3"/>
    <col min="7966" max="7966" width="0.875" style="3" customWidth="1"/>
    <col min="7967" max="8192" width="3.5" style="3"/>
    <col min="8193" max="8193" width="1" style="3" customWidth="1"/>
    <col min="8194" max="8194" width="3" style="3" customWidth="1"/>
    <col min="8195" max="8199" width="3.5" style="3"/>
    <col min="8200" max="8200" width="2.5" style="3" customWidth="1"/>
    <col min="8201" max="8211" width="3.5" style="3"/>
    <col min="8212" max="8214" width="4.25" style="3" customWidth="1"/>
    <col min="8215" max="8215" width="3.5" style="3"/>
    <col min="8216" max="8216" width="3.625" style="3" customWidth="1"/>
    <col min="8217" max="8221" width="3.5" style="3"/>
    <col min="8222" max="8222" width="0.875" style="3" customWidth="1"/>
    <col min="8223" max="8448" width="3.5" style="3"/>
    <col min="8449" max="8449" width="1" style="3" customWidth="1"/>
    <col min="8450" max="8450" width="3" style="3" customWidth="1"/>
    <col min="8451" max="8455" width="3.5" style="3"/>
    <col min="8456" max="8456" width="2.5" style="3" customWidth="1"/>
    <col min="8457" max="8467" width="3.5" style="3"/>
    <col min="8468" max="8470" width="4.25" style="3" customWidth="1"/>
    <col min="8471" max="8471" width="3.5" style="3"/>
    <col min="8472" max="8472" width="3.625" style="3" customWidth="1"/>
    <col min="8473" max="8477" width="3.5" style="3"/>
    <col min="8478" max="8478" width="0.875" style="3" customWidth="1"/>
    <col min="8479" max="8704" width="3.5" style="3"/>
    <col min="8705" max="8705" width="1" style="3" customWidth="1"/>
    <col min="8706" max="8706" width="3" style="3" customWidth="1"/>
    <col min="8707" max="8711" width="3.5" style="3"/>
    <col min="8712" max="8712" width="2.5" style="3" customWidth="1"/>
    <col min="8713" max="8723" width="3.5" style="3"/>
    <col min="8724" max="8726" width="4.25" style="3" customWidth="1"/>
    <col min="8727" max="8727" width="3.5" style="3"/>
    <col min="8728" max="8728" width="3.625" style="3" customWidth="1"/>
    <col min="8729" max="8733" width="3.5" style="3"/>
    <col min="8734" max="8734" width="0.875" style="3" customWidth="1"/>
    <col min="8735" max="8960" width="3.5" style="3"/>
    <col min="8961" max="8961" width="1" style="3" customWidth="1"/>
    <col min="8962" max="8962" width="3" style="3" customWidth="1"/>
    <col min="8963" max="8967" width="3.5" style="3"/>
    <col min="8968" max="8968" width="2.5" style="3" customWidth="1"/>
    <col min="8969" max="8979" width="3.5" style="3"/>
    <col min="8980" max="8982" width="4.25" style="3" customWidth="1"/>
    <col min="8983" max="8983" width="3.5" style="3"/>
    <col min="8984" max="8984" width="3.625" style="3" customWidth="1"/>
    <col min="8985" max="8989" width="3.5" style="3"/>
    <col min="8990" max="8990" width="0.875" style="3" customWidth="1"/>
    <col min="8991" max="9216" width="3.5" style="3"/>
    <col min="9217" max="9217" width="1" style="3" customWidth="1"/>
    <col min="9218" max="9218" width="3" style="3" customWidth="1"/>
    <col min="9219" max="9223" width="3.5" style="3"/>
    <col min="9224" max="9224" width="2.5" style="3" customWidth="1"/>
    <col min="9225" max="9235" width="3.5" style="3"/>
    <col min="9236" max="9238" width="4.25" style="3" customWidth="1"/>
    <col min="9239" max="9239" width="3.5" style="3"/>
    <col min="9240" max="9240" width="3.625" style="3" customWidth="1"/>
    <col min="9241" max="9245" width="3.5" style="3"/>
    <col min="9246" max="9246" width="0.875" style="3" customWidth="1"/>
    <col min="9247" max="9472" width="3.5" style="3"/>
    <col min="9473" max="9473" width="1" style="3" customWidth="1"/>
    <col min="9474" max="9474" width="3" style="3" customWidth="1"/>
    <col min="9475" max="9479" width="3.5" style="3"/>
    <col min="9480" max="9480" width="2.5" style="3" customWidth="1"/>
    <col min="9481" max="9491" width="3.5" style="3"/>
    <col min="9492" max="9494" width="4.25" style="3" customWidth="1"/>
    <col min="9495" max="9495" width="3.5" style="3"/>
    <col min="9496" max="9496" width="3.625" style="3" customWidth="1"/>
    <col min="9497" max="9501" width="3.5" style="3"/>
    <col min="9502" max="9502" width="0.875" style="3" customWidth="1"/>
    <col min="9503" max="9728" width="3.5" style="3"/>
    <col min="9729" max="9729" width="1" style="3" customWidth="1"/>
    <col min="9730" max="9730" width="3" style="3" customWidth="1"/>
    <col min="9731" max="9735" width="3.5" style="3"/>
    <col min="9736" max="9736" width="2.5" style="3" customWidth="1"/>
    <col min="9737" max="9747" width="3.5" style="3"/>
    <col min="9748" max="9750" width="4.25" style="3" customWidth="1"/>
    <col min="9751" max="9751" width="3.5" style="3"/>
    <col min="9752" max="9752" width="3.625" style="3" customWidth="1"/>
    <col min="9753" max="9757" width="3.5" style="3"/>
    <col min="9758" max="9758" width="0.875" style="3" customWidth="1"/>
    <col min="9759" max="9984" width="3.5" style="3"/>
    <col min="9985" max="9985" width="1" style="3" customWidth="1"/>
    <col min="9986" max="9986" width="3" style="3" customWidth="1"/>
    <col min="9987" max="9991" width="3.5" style="3"/>
    <col min="9992" max="9992" width="2.5" style="3" customWidth="1"/>
    <col min="9993" max="10003" width="3.5" style="3"/>
    <col min="10004" max="10006" width="4.25" style="3" customWidth="1"/>
    <col min="10007" max="10007" width="3.5" style="3"/>
    <col min="10008" max="10008" width="3.625" style="3" customWidth="1"/>
    <col min="10009" max="10013" width="3.5" style="3"/>
    <col min="10014" max="10014" width="0.875" style="3" customWidth="1"/>
    <col min="10015" max="10240" width="3.5" style="3"/>
    <col min="10241" max="10241" width="1" style="3" customWidth="1"/>
    <col min="10242" max="10242" width="3" style="3" customWidth="1"/>
    <col min="10243" max="10247" width="3.5" style="3"/>
    <col min="10248" max="10248" width="2.5" style="3" customWidth="1"/>
    <col min="10249" max="10259" width="3.5" style="3"/>
    <col min="10260" max="10262" width="4.25" style="3" customWidth="1"/>
    <col min="10263" max="10263" width="3.5" style="3"/>
    <col min="10264" max="10264" width="3.625" style="3" customWidth="1"/>
    <col min="10265" max="10269" width="3.5" style="3"/>
    <col min="10270" max="10270" width="0.875" style="3" customWidth="1"/>
    <col min="10271" max="10496" width="3.5" style="3"/>
    <col min="10497" max="10497" width="1" style="3" customWidth="1"/>
    <col min="10498" max="10498" width="3" style="3" customWidth="1"/>
    <col min="10499" max="10503" width="3.5" style="3"/>
    <col min="10504" max="10504" width="2.5" style="3" customWidth="1"/>
    <col min="10505" max="10515" width="3.5" style="3"/>
    <col min="10516" max="10518" width="4.25" style="3" customWidth="1"/>
    <col min="10519" max="10519" width="3.5" style="3"/>
    <col min="10520" max="10520" width="3.625" style="3" customWidth="1"/>
    <col min="10521" max="10525" width="3.5" style="3"/>
    <col min="10526" max="10526" width="0.875" style="3" customWidth="1"/>
    <col min="10527" max="10752" width="3.5" style="3"/>
    <col min="10753" max="10753" width="1" style="3" customWidth="1"/>
    <col min="10754" max="10754" width="3" style="3" customWidth="1"/>
    <col min="10755" max="10759" width="3.5" style="3"/>
    <col min="10760" max="10760" width="2.5" style="3" customWidth="1"/>
    <col min="10761" max="10771" width="3.5" style="3"/>
    <col min="10772" max="10774" width="4.25" style="3" customWidth="1"/>
    <col min="10775" max="10775" width="3.5" style="3"/>
    <col min="10776" max="10776" width="3.625" style="3" customWidth="1"/>
    <col min="10777" max="10781" width="3.5" style="3"/>
    <col min="10782" max="10782" width="0.875" style="3" customWidth="1"/>
    <col min="10783" max="11008" width="3.5" style="3"/>
    <col min="11009" max="11009" width="1" style="3" customWidth="1"/>
    <col min="11010" max="11010" width="3" style="3" customWidth="1"/>
    <col min="11011" max="11015" width="3.5" style="3"/>
    <col min="11016" max="11016" width="2.5" style="3" customWidth="1"/>
    <col min="11017" max="11027" width="3.5" style="3"/>
    <col min="11028" max="11030" width="4.25" style="3" customWidth="1"/>
    <col min="11031" max="11031" width="3.5" style="3"/>
    <col min="11032" max="11032" width="3.625" style="3" customWidth="1"/>
    <col min="11033" max="11037" width="3.5" style="3"/>
    <col min="11038" max="11038" width="0.875" style="3" customWidth="1"/>
    <col min="11039" max="11264" width="3.5" style="3"/>
    <col min="11265" max="11265" width="1" style="3" customWidth="1"/>
    <col min="11266" max="11266" width="3" style="3" customWidth="1"/>
    <col min="11267" max="11271" width="3.5" style="3"/>
    <col min="11272" max="11272" width="2.5" style="3" customWidth="1"/>
    <col min="11273" max="11283" width="3.5" style="3"/>
    <col min="11284" max="11286" width="4.25" style="3" customWidth="1"/>
    <col min="11287" max="11287" width="3.5" style="3"/>
    <col min="11288" max="11288" width="3.625" style="3" customWidth="1"/>
    <col min="11289" max="11293" width="3.5" style="3"/>
    <col min="11294" max="11294" width="0.875" style="3" customWidth="1"/>
    <col min="11295" max="11520" width="3.5" style="3"/>
    <col min="11521" max="11521" width="1" style="3" customWidth="1"/>
    <col min="11522" max="11522" width="3" style="3" customWidth="1"/>
    <col min="11523" max="11527" width="3.5" style="3"/>
    <col min="11528" max="11528" width="2.5" style="3" customWidth="1"/>
    <col min="11529" max="11539" width="3.5" style="3"/>
    <col min="11540" max="11542" width="4.25" style="3" customWidth="1"/>
    <col min="11543" max="11543" width="3.5" style="3"/>
    <col min="11544" max="11544" width="3.625" style="3" customWidth="1"/>
    <col min="11545" max="11549" width="3.5" style="3"/>
    <col min="11550" max="11550" width="0.875" style="3" customWidth="1"/>
    <col min="11551" max="11776" width="3.5" style="3"/>
    <col min="11777" max="11777" width="1" style="3" customWidth="1"/>
    <col min="11778" max="11778" width="3" style="3" customWidth="1"/>
    <col min="11779" max="11783" width="3.5" style="3"/>
    <col min="11784" max="11784" width="2.5" style="3" customWidth="1"/>
    <col min="11785" max="11795" width="3.5" style="3"/>
    <col min="11796" max="11798" width="4.25" style="3" customWidth="1"/>
    <col min="11799" max="11799" width="3.5" style="3"/>
    <col min="11800" max="11800" width="3.625" style="3" customWidth="1"/>
    <col min="11801" max="11805" width="3.5" style="3"/>
    <col min="11806" max="11806" width="0.875" style="3" customWidth="1"/>
    <col min="11807" max="12032" width="3.5" style="3"/>
    <col min="12033" max="12033" width="1" style="3" customWidth="1"/>
    <col min="12034" max="12034" width="3" style="3" customWidth="1"/>
    <col min="12035" max="12039" width="3.5" style="3"/>
    <col min="12040" max="12040" width="2.5" style="3" customWidth="1"/>
    <col min="12041" max="12051" width="3.5" style="3"/>
    <col min="12052" max="12054" width="4.25" style="3" customWidth="1"/>
    <col min="12055" max="12055" width="3.5" style="3"/>
    <col min="12056" max="12056" width="3.625" style="3" customWidth="1"/>
    <col min="12057" max="12061" width="3.5" style="3"/>
    <col min="12062" max="12062" width="0.875" style="3" customWidth="1"/>
    <col min="12063" max="12288" width="3.5" style="3"/>
    <col min="12289" max="12289" width="1" style="3" customWidth="1"/>
    <col min="12290" max="12290" width="3" style="3" customWidth="1"/>
    <col min="12291" max="12295" width="3.5" style="3"/>
    <col min="12296" max="12296" width="2.5" style="3" customWidth="1"/>
    <col min="12297" max="12307" width="3.5" style="3"/>
    <col min="12308" max="12310" width="4.25" style="3" customWidth="1"/>
    <col min="12311" max="12311" width="3.5" style="3"/>
    <col min="12312" max="12312" width="3.625" style="3" customWidth="1"/>
    <col min="12313" max="12317" width="3.5" style="3"/>
    <col min="12318" max="12318" width="0.875" style="3" customWidth="1"/>
    <col min="12319" max="12544" width="3.5" style="3"/>
    <col min="12545" max="12545" width="1" style="3" customWidth="1"/>
    <col min="12546" max="12546" width="3" style="3" customWidth="1"/>
    <col min="12547" max="12551" width="3.5" style="3"/>
    <col min="12552" max="12552" width="2.5" style="3" customWidth="1"/>
    <col min="12553" max="12563" width="3.5" style="3"/>
    <col min="12564" max="12566" width="4.25" style="3" customWidth="1"/>
    <col min="12567" max="12567" width="3.5" style="3"/>
    <col min="12568" max="12568" width="3.625" style="3" customWidth="1"/>
    <col min="12569" max="12573" width="3.5" style="3"/>
    <col min="12574" max="12574" width="0.875" style="3" customWidth="1"/>
    <col min="12575" max="12800" width="3.5" style="3"/>
    <col min="12801" max="12801" width="1" style="3" customWidth="1"/>
    <col min="12802" max="12802" width="3" style="3" customWidth="1"/>
    <col min="12803" max="12807" width="3.5" style="3"/>
    <col min="12808" max="12808" width="2.5" style="3" customWidth="1"/>
    <col min="12809" max="12819" width="3.5" style="3"/>
    <col min="12820" max="12822" width="4.25" style="3" customWidth="1"/>
    <col min="12823" max="12823" width="3.5" style="3"/>
    <col min="12824" max="12824" width="3.625" style="3" customWidth="1"/>
    <col min="12825" max="12829" width="3.5" style="3"/>
    <col min="12830" max="12830" width="0.875" style="3" customWidth="1"/>
    <col min="12831" max="13056" width="3.5" style="3"/>
    <col min="13057" max="13057" width="1" style="3" customWidth="1"/>
    <col min="13058" max="13058" width="3" style="3" customWidth="1"/>
    <col min="13059" max="13063" width="3.5" style="3"/>
    <col min="13064" max="13064" width="2.5" style="3" customWidth="1"/>
    <col min="13065" max="13075" width="3.5" style="3"/>
    <col min="13076" max="13078" width="4.25" style="3" customWidth="1"/>
    <col min="13079" max="13079" width="3.5" style="3"/>
    <col min="13080" max="13080" width="3.625" style="3" customWidth="1"/>
    <col min="13081" max="13085" width="3.5" style="3"/>
    <col min="13086" max="13086" width="0.875" style="3" customWidth="1"/>
    <col min="13087" max="13312" width="3.5" style="3"/>
    <col min="13313" max="13313" width="1" style="3" customWidth="1"/>
    <col min="13314" max="13314" width="3" style="3" customWidth="1"/>
    <col min="13315" max="13319" width="3.5" style="3"/>
    <col min="13320" max="13320" width="2.5" style="3" customWidth="1"/>
    <col min="13321" max="13331" width="3.5" style="3"/>
    <col min="13332" max="13334" width="4.25" style="3" customWidth="1"/>
    <col min="13335" max="13335" width="3.5" style="3"/>
    <col min="13336" max="13336" width="3.625" style="3" customWidth="1"/>
    <col min="13337" max="13341" width="3.5" style="3"/>
    <col min="13342" max="13342" width="0.875" style="3" customWidth="1"/>
    <col min="13343" max="13568" width="3.5" style="3"/>
    <col min="13569" max="13569" width="1" style="3" customWidth="1"/>
    <col min="13570" max="13570" width="3" style="3" customWidth="1"/>
    <col min="13571" max="13575" width="3.5" style="3"/>
    <col min="13576" max="13576" width="2.5" style="3" customWidth="1"/>
    <col min="13577" max="13587" width="3.5" style="3"/>
    <col min="13588" max="13590" width="4.25" style="3" customWidth="1"/>
    <col min="13591" max="13591" width="3.5" style="3"/>
    <col min="13592" max="13592" width="3.625" style="3" customWidth="1"/>
    <col min="13593" max="13597" width="3.5" style="3"/>
    <col min="13598" max="13598" width="0.875" style="3" customWidth="1"/>
    <col min="13599" max="13824" width="3.5" style="3"/>
    <col min="13825" max="13825" width="1" style="3" customWidth="1"/>
    <col min="13826" max="13826" width="3" style="3" customWidth="1"/>
    <col min="13827" max="13831" width="3.5" style="3"/>
    <col min="13832" max="13832" width="2.5" style="3" customWidth="1"/>
    <col min="13833" max="13843" width="3.5" style="3"/>
    <col min="13844" max="13846" width="4.25" style="3" customWidth="1"/>
    <col min="13847" max="13847" width="3.5" style="3"/>
    <col min="13848" max="13848" width="3.625" style="3" customWidth="1"/>
    <col min="13849" max="13853" width="3.5" style="3"/>
    <col min="13854" max="13854" width="0.875" style="3" customWidth="1"/>
    <col min="13855" max="14080" width="3.5" style="3"/>
    <col min="14081" max="14081" width="1" style="3" customWidth="1"/>
    <col min="14082" max="14082" width="3" style="3" customWidth="1"/>
    <col min="14083" max="14087" width="3.5" style="3"/>
    <col min="14088" max="14088" width="2.5" style="3" customWidth="1"/>
    <col min="14089" max="14099" width="3.5" style="3"/>
    <col min="14100" max="14102" width="4.25" style="3" customWidth="1"/>
    <col min="14103" max="14103" width="3.5" style="3"/>
    <col min="14104" max="14104" width="3.625" style="3" customWidth="1"/>
    <col min="14105" max="14109" width="3.5" style="3"/>
    <col min="14110" max="14110" width="0.875" style="3" customWidth="1"/>
    <col min="14111" max="14336" width="3.5" style="3"/>
    <col min="14337" max="14337" width="1" style="3" customWidth="1"/>
    <col min="14338" max="14338" width="3" style="3" customWidth="1"/>
    <col min="14339" max="14343" width="3.5" style="3"/>
    <col min="14344" max="14344" width="2.5" style="3" customWidth="1"/>
    <col min="14345" max="14355" width="3.5" style="3"/>
    <col min="14356" max="14358" width="4.25" style="3" customWidth="1"/>
    <col min="14359" max="14359" width="3.5" style="3"/>
    <col min="14360" max="14360" width="3.625" style="3" customWidth="1"/>
    <col min="14361" max="14365" width="3.5" style="3"/>
    <col min="14366" max="14366" width="0.875" style="3" customWidth="1"/>
    <col min="14367" max="14592" width="3.5" style="3"/>
    <col min="14593" max="14593" width="1" style="3" customWidth="1"/>
    <col min="14594" max="14594" width="3" style="3" customWidth="1"/>
    <col min="14595" max="14599" width="3.5" style="3"/>
    <col min="14600" max="14600" width="2.5" style="3" customWidth="1"/>
    <col min="14601" max="14611" width="3.5" style="3"/>
    <col min="14612" max="14614" width="4.25" style="3" customWidth="1"/>
    <col min="14615" max="14615" width="3.5" style="3"/>
    <col min="14616" max="14616" width="3.625" style="3" customWidth="1"/>
    <col min="14617" max="14621" width="3.5" style="3"/>
    <col min="14622" max="14622" width="0.875" style="3" customWidth="1"/>
    <col min="14623" max="14848" width="3.5" style="3"/>
    <col min="14849" max="14849" width="1" style="3" customWidth="1"/>
    <col min="14850" max="14850" width="3" style="3" customWidth="1"/>
    <col min="14851" max="14855" width="3.5" style="3"/>
    <col min="14856" max="14856" width="2.5" style="3" customWidth="1"/>
    <col min="14857" max="14867" width="3.5" style="3"/>
    <col min="14868" max="14870" width="4.25" style="3" customWidth="1"/>
    <col min="14871" max="14871" width="3.5" style="3"/>
    <col min="14872" max="14872" width="3.625" style="3" customWidth="1"/>
    <col min="14873" max="14877" width="3.5" style="3"/>
    <col min="14878" max="14878" width="0.875" style="3" customWidth="1"/>
    <col min="14879" max="15104" width="3.5" style="3"/>
    <col min="15105" max="15105" width="1" style="3" customWidth="1"/>
    <col min="15106" max="15106" width="3" style="3" customWidth="1"/>
    <col min="15107" max="15111" width="3.5" style="3"/>
    <col min="15112" max="15112" width="2.5" style="3" customWidth="1"/>
    <col min="15113" max="15123" width="3.5" style="3"/>
    <col min="15124" max="15126" width="4.25" style="3" customWidth="1"/>
    <col min="15127" max="15127" width="3.5" style="3"/>
    <col min="15128" max="15128" width="3.625" style="3" customWidth="1"/>
    <col min="15129" max="15133" width="3.5" style="3"/>
    <col min="15134" max="15134" width="0.875" style="3" customWidth="1"/>
    <col min="15135" max="15360" width="3.5" style="3"/>
    <col min="15361" max="15361" width="1" style="3" customWidth="1"/>
    <col min="15362" max="15362" width="3" style="3" customWidth="1"/>
    <col min="15363" max="15367" width="3.5" style="3"/>
    <col min="15368" max="15368" width="2.5" style="3" customWidth="1"/>
    <col min="15369" max="15379" width="3.5" style="3"/>
    <col min="15380" max="15382" width="4.25" style="3" customWidth="1"/>
    <col min="15383" max="15383" width="3.5" style="3"/>
    <col min="15384" max="15384" width="3.625" style="3" customWidth="1"/>
    <col min="15385" max="15389" width="3.5" style="3"/>
    <col min="15390" max="15390" width="0.875" style="3" customWidth="1"/>
    <col min="15391" max="15616" width="3.5" style="3"/>
    <col min="15617" max="15617" width="1" style="3" customWidth="1"/>
    <col min="15618" max="15618" width="3" style="3" customWidth="1"/>
    <col min="15619" max="15623" width="3.5" style="3"/>
    <col min="15624" max="15624" width="2.5" style="3" customWidth="1"/>
    <col min="15625" max="15635" width="3.5" style="3"/>
    <col min="15636" max="15638" width="4.25" style="3" customWidth="1"/>
    <col min="15639" max="15639" width="3.5" style="3"/>
    <col min="15640" max="15640" width="3.625" style="3" customWidth="1"/>
    <col min="15641" max="15645" width="3.5" style="3"/>
    <col min="15646" max="15646" width="0.875" style="3" customWidth="1"/>
    <col min="15647" max="15872" width="3.5" style="3"/>
    <col min="15873" max="15873" width="1" style="3" customWidth="1"/>
    <col min="15874" max="15874" width="3" style="3" customWidth="1"/>
    <col min="15875" max="15879" width="3.5" style="3"/>
    <col min="15880" max="15880" width="2.5" style="3" customWidth="1"/>
    <col min="15881" max="15891" width="3.5" style="3"/>
    <col min="15892" max="15894" width="4.25" style="3" customWidth="1"/>
    <col min="15895" max="15895" width="3.5" style="3"/>
    <col min="15896" max="15896" width="3.625" style="3" customWidth="1"/>
    <col min="15897" max="15901" width="3.5" style="3"/>
    <col min="15902" max="15902" width="0.875" style="3" customWidth="1"/>
    <col min="15903" max="16128" width="3.5" style="3"/>
    <col min="16129" max="16129" width="1" style="3" customWidth="1"/>
    <col min="16130" max="16130" width="3" style="3" customWidth="1"/>
    <col min="16131" max="16135" width="3.5" style="3"/>
    <col min="16136" max="16136" width="2.5" style="3" customWidth="1"/>
    <col min="16137" max="16147" width="3.5" style="3"/>
    <col min="16148" max="16150" width="4.25" style="3" customWidth="1"/>
    <col min="16151" max="16151" width="3.5" style="3"/>
    <col min="16152" max="16152" width="3.625" style="3" customWidth="1"/>
    <col min="16153" max="16157" width="3.5" style="3"/>
    <col min="16158" max="16158" width="0.875" style="3" customWidth="1"/>
    <col min="16159" max="16384" width="3.5" style="3"/>
  </cols>
  <sheetData>
    <row r="1" spans="2:34" s="1" customFormat="1" ht="14.25" thickBot="1" x14ac:dyDescent="0.2">
      <c r="AH1" s="434"/>
    </row>
    <row r="2" spans="2:34" s="1" customFormat="1" ht="14.25" thickTop="1" x14ac:dyDescent="0.15">
      <c r="B2" s="1" t="s">
        <v>913</v>
      </c>
      <c r="W2" s="45" t="s">
        <v>658</v>
      </c>
      <c r="X2" s="12"/>
      <c r="Y2" s="12" t="s">
        <v>36</v>
      </c>
      <c r="Z2" s="12"/>
      <c r="AA2" s="12" t="s">
        <v>659</v>
      </c>
      <c r="AB2" s="12"/>
      <c r="AC2" s="12" t="s">
        <v>660</v>
      </c>
      <c r="AG2" s="908" t="s">
        <v>755</v>
      </c>
      <c r="AH2" s="909"/>
    </row>
    <row r="3" spans="2:34" s="1" customFormat="1" ht="6.75" customHeight="1" thickBot="1" x14ac:dyDescent="0.2">
      <c r="AG3" s="910"/>
      <c r="AH3" s="911"/>
    </row>
    <row r="4" spans="2:34" s="1" customFormat="1" ht="14.25" thickTop="1" x14ac:dyDescent="0.15">
      <c r="B4" s="906" t="s">
        <v>580</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G4" s="485"/>
      <c r="AH4" s="434"/>
    </row>
    <row r="5" spans="2:34" s="1" customFormat="1" ht="7.5" customHeight="1" x14ac:dyDescent="0.15">
      <c r="AG5" s="485"/>
      <c r="AH5" s="434"/>
    </row>
    <row r="6" spans="2:34" s="1" customFormat="1" ht="19.5" customHeight="1" x14ac:dyDescent="0.15">
      <c r="B6" s="1172" t="s">
        <v>535</v>
      </c>
      <c r="C6" s="1172"/>
      <c r="D6" s="1172"/>
      <c r="E6" s="1172"/>
      <c r="F6" s="1172"/>
      <c r="G6" s="856"/>
      <c r="H6" s="857"/>
      <c r="I6" s="857"/>
      <c r="J6" s="857"/>
      <c r="K6" s="857"/>
      <c r="L6" s="857"/>
      <c r="M6" s="857"/>
      <c r="N6" s="857"/>
      <c r="O6" s="857"/>
      <c r="P6" s="857"/>
      <c r="Q6" s="857"/>
      <c r="R6" s="857"/>
      <c r="S6" s="857"/>
      <c r="T6" s="857"/>
      <c r="U6" s="857"/>
      <c r="V6" s="857"/>
      <c r="W6" s="857"/>
      <c r="X6" s="857"/>
      <c r="Y6" s="857"/>
      <c r="Z6" s="857"/>
      <c r="AA6" s="857"/>
      <c r="AB6" s="857"/>
      <c r="AC6" s="858"/>
      <c r="AG6" s="485"/>
      <c r="AH6" s="434"/>
    </row>
    <row r="7" spans="2:34" s="1" customFormat="1" ht="19.5" customHeight="1" x14ac:dyDescent="0.15">
      <c r="B7" s="856" t="s">
        <v>536</v>
      </c>
      <c r="C7" s="857"/>
      <c r="D7" s="857"/>
      <c r="E7" s="857"/>
      <c r="F7" s="858"/>
      <c r="G7" s="592" t="s">
        <v>782</v>
      </c>
      <c r="H7" s="299" t="s">
        <v>878</v>
      </c>
      <c r="I7" s="299"/>
      <c r="J7" s="299"/>
      <c r="K7" s="299"/>
      <c r="L7" s="593" t="s">
        <v>782</v>
      </c>
      <c r="M7" s="299" t="s">
        <v>879</v>
      </c>
      <c r="N7" s="299"/>
      <c r="O7" s="299"/>
      <c r="P7" s="299"/>
      <c r="Q7" s="593" t="s">
        <v>782</v>
      </c>
      <c r="R7" s="299" t="s">
        <v>880</v>
      </c>
      <c r="S7" s="299"/>
      <c r="T7" s="299"/>
      <c r="U7" s="299"/>
      <c r="V7" s="299"/>
      <c r="W7" s="299"/>
      <c r="X7" s="299"/>
      <c r="Y7" s="299"/>
      <c r="Z7" s="299"/>
      <c r="AA7" s="299"/>
      <c r="AB7" s="299"/>
      <c r="AC7" s="300"/>
      <c r="AG7" s="485"/>
      <c r="AH7" s="434"/>
    </row>
    <row r="8" spans="2:34" s="1" customFormat="1" ht="19.5" customHeight="1" x14ac:dyDescent="0.15">
      <c r="B8" s="1181" t="s">
        <v>537</v>
      </c>
      <c r="C8" s="1182"/>
      <c r="D8" s="1182"/>
      <c r="E8" s="1182"/>
      <c r="F8" s="1183"/>
      <c r="G8" s="625" t="s">
        <v>782</v>
      </c>
      <c r="H8" s="22" t="s">
        <v>893</v>
      </c>
      <c r="I8" s="22"/>
      <c r="J8" s="22"/>
      <c r="K8" s="22"/>
      <c r="L8" s="22"/>
      <c r="M8" s="22"/>
      <c r="N8" s="22"/>
      <c r="O8" s="22"/>
      <c r="P8" s="22"/>
      <c r="Q8" s="626" t="s">
        <v>782</v>
      </c>
      <c r="R8" s="22" t="s">
        <v>894</v>
      </c>
      <c r="S8" s="22"/>
      <c r="T8" s="22"/>
      <c r="U8" s="22"/>
      <c r="V8" s="22"/>
      <c r="W8" s="22"/>
      <c r="X8" s="22"/>
      <c r="Y8" s="22"/>
      <c r="Z8" s="22"/>
      <c r="AA8" s="22"/>
      <c r="AB8" s="22"/>
      <c r="AC8" s="23"/>
      <c r="AG8" s="485"/>
      <c r="AH8" s="434"/>
    </row>
    <row r="9" spans="2:34" s="1" customFormat="1" ht="19.5" customHeight="1" x14ac:dyDescent="0.15">
      <c r="B9" s="859"/>
      <c r="C9" s="860"/>
      <c r="D9" s="860"/>
      <c r="E9" s="860"/>
      <c r="F9" s="861"/>
      <c r="G9" s="618" t="s">
        <v>782</v>
      </c>
      <c r="H9" s="424" t="s">
        <v>914</v>
      </c>
      <c r="I9" s="424"/>
      <c r="J9" s="424"/>
      <c r="K9" s="424"/>
      <c r="L9" s="424"/>
      <c r="M9" s="424"/>
      <c r="N9" s="424"/>
      <c r="O9" s="424"/>
      <c r="P9" s="424"/>
      <c r="Q9" s="424"/>
      <c r="R9" s="424"/>
      <c r="S9" s="424"/>
      <c r="T9" s="424"/>
      <c r="U9" s="424"/>
      <c r="V9" s="424"/>
      <c r="W9" s="424"/>
      <c r="X9" s="424"/>
      <c r="Y9" s="424"/>
      <c r="Z9" s="424"/>
      <c r="AA9" s="424"/>
      <c r="AB9" s="424"/>
      <c r="AC9" s="627"/>
      <c r="AG9" s="486"/>
      <c r="AH9" s="434"/>
    </row>
    <row r="10" spans="2:34" s="1" customFormat="1" x14ac:dyDescent="0.15">
      <c r="AG10" s="486"/>
      <c r="AH10" s="434"/>
    </row>
    <row r="11" spans="2:34" s="1" customFormat="1" x14ac:dyDescent="0.15">
      <c r="B11" s="1" t="s">
        <v>581</v>
      </c>
      <c r="AG11" s="486"/>
      <c r="AH11" s="434"/>
    </row>
    <row r="12" spans="2:34" s="1" customFormat="1" x14ac:dyDescent="0.15">
      <c r="AG12" s="486"/>
      <c r="AH12" s="434"/>
    </row>
    <row r="13" spans="2:34" s="1" customFormat="1" ht="17.25" customHeight="1" x14ac:dyDescent="0.15">
      <c r="B13" s="8" t="s">
        <v>915</v>
      </c>
      <c r="AG13" s="486"/>
      <c r="AH13" s="434"/>
    </row>
    <row r="14" spans="2:34"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c r="AG14" s="486"/>
      <c r="AH14" s="434"/>
    </row>
    <row r="15" spans="2:34" s="1" customFormat="1" x14ac:dyDescent="0.15">
      <c r="B15" s="301"/>
      <c r="C15" s="1" t="s">
        <v>582</v>
      </c>
      <c r="Y15" s="301"/>
      <c r="AC15" s="302"/>
      <c r="AG15" s="486"/>
      <c r="AH15" s="434"/>
    </row>
    <row r="16" spans="2:34" s="1" customFormat="1" ht="6.75" customHeight="1" x14ac:dyDescent="0.15">
      <c r="B16" s="301"/>
      <c r="Y16" s="301"/>
      <c r="AC16" s="302"/>
      <c r="AG16" s="486"/>
      <c r="AH16" s="434"/>
    </row>
    <row r="17" spans="2:34" s="1" customFormat="1" ht="19.5" customHeight="1" x14ac:dyDescent="0.15">
      <c r="B17" s="301"/>
      <c r="C17" s="856"/>
      <c r="D17" s="857"/>
      <c r="E17" s="857"/>
      <c r="F17" s="857"/>
      <c r="G17" s="857"/>
      <c r="H17" s="857"/>
      <c r="I17" s="857"/>
      <c r="J17" s="857"/>
      <c r="K17" s="857"/>
      <c r="L17" s="857"/>
      <c r="M17" s="857"/>
      <c r="N17" s="299" t="s">
        <v>489</v>
      </c>
      <c r="O17" s="301"/>
      <c r="U17" s="12"/>
      <c r="V17" s="12"/>
      <c r="Y17" s="301"/>
      <c r="AC17" s="302"/>
      <c r="AG17" s="486"/>
      <c r="AH17" s="434"/>
    </row>
    <row r="18" spans="2:34" s="1" customFormat="1" x14ac:dyDescent="0.15">
      <c r="B18" s="301"/>
      <c r="L18" s="12"/>
      <c r="Q18" s="12"/>
      <c r="W18" s="12"/>
      <c r="Y18" s="301"/>
      <c r="AC18" s="302"/>
      <c r="AG18" s="486"/>
      <c r="AH18" s="434"/>
    </row>
    <row r="19" spans="2:34" s="1" customFormat="1" x14ac:dyDescent="0.15">
      <c r="B19" s="301"/>
      <c r="C19" s="1" t="s">
        <v>583</v>
      </c>
      <c r="Y19" s="301"/>
      <c r="AC19" s="302"/>
      <c r="AG19" s="486"/>
      <c r="AH19" s="434"/>
    </row>
    <row r="20" spans="2:34" s="1" customFormat="1" ht="6.75" customHeight="1" x14ac:dyDescent="0.15">
      <c r="B20" s="301"/>
      <c r="Y20" s="301"/>
      <c r="AC20" s="302"/>
      <c r="AG20" s="486"/>
      <c r="AH20" s="434"/>
    </row>
    <row r="21" spans="2:34" s="1" customFormat="1" ht="19.5" customHeight="1" x14ac:dyDescent="0.15">
      <c r="B21" s="301"/>
      <c r="C21" s="856"/>
      <c r="D21" s="857"/>
      <c r="E21" s="857"/>
      <c r="F21" s="857"/>
      <c r="G21" s="857"/>
      <c r="H21" s="857"/>
      <c r="I21" s="857"/>
      <c r="J21" s="857"/>
      <c r="K21" s="857"/>
      <c r="L21" s="857"/>
      <c r="M21" s="857"/>
      <c r="N21" s="299" t="s">
        <v>489</v>
      </c>
      <c r="O21" s="301"/>
      <c r="U21" s="12"/>
      <c r="V21" s="12"/>
      <c r="Y21" s="301"/>
      <c r="AC21" s="302"/>
      <c r="AG21" s="486"/>
      <c r="AH21" s="434"/>
    </row>
    <row r="22" spans="2:34" s="1" customFormat="1" x14ac:dyDescent="0.15">
      <c r="B22" s="301"/>
      <c r="L22" s="12"/>
      <c r="Q22" s="12"/>
      <c r="W22" s="12"/>
      <c r="Y22" s="301"/>
      <c r="AC22" s="302"/>
      <c r="AG22" s="486"/>
      <c r="AH22" s="434"/>
    </row>
    <row r="23" spans="2:34" s="1" customFormat="1" x14ac:dyDescent="0.15">
      <c r="B23" s="301"/>
      <c r="C23" s="1" t="s">
        <v>584</v>
      </c>
      <c r="L23" s="12"/>
      <c r="Q23" s="12"/>
      <c r="W23" s="12"/>
      <c r="Y23" s="301"/>
      <c r="Z23" s="604" t="s">
        <v>897</v>
      </c>
      <c r="AA23" s="604" t="s">
        <v>898</v>
      </c>
      <c r="AB23" s="604" t="s">
        <v>899</v>
      </c>
      <c r="AC23" s="302"/>
      <c r="AG23" s="486"/>
      <c r="AH23" s="434"/>
    </row>
    <row r="24" spans="2:34" s="1" customFormat="1" ht="7.5" customHeight="1" x14ac:dyDescent="0.15">
      <c r="B24" s="301"/>
      <c r="L24" s="12"/>
      <c r="Q24" s="12"/>
      <c r="W24" s="12"/>
      <c r="Y24" s="301"/>
      <c r="AC24" s="302"/>
      <c r="AG24" s="486"/>
      <c r="AH24" s="434"/>
    </row>
    <row r="25" spans="2:34" s="1" customFormat="1" ht="19.5" customHeight="1" x14ac:dyDescent="0.15">
      <c r="B25" s="301"/>
      <c r="C25" s="856"/>
      <c r="D25" s="857"/>
      <c r="E25" s="857"/>
      <c r="F25" s="857"/>
      <c r="G25" s="857"/>
      <c r="H25" s="857"/>
      <c r="I25" s="857"/>
      <c r="J25" s="857"/>
      <c r="K25" s="857"/>
      <c r="L25" s="857"/>
      <c r="M25" s="857"/>
      <c r="N25" s="300" t="s">
        <v>63</v>
      </c>
      <c r="P25" s="1" t="s">
        <v>585</v>
      </c>
      <c r="Q25" s="12"/>
      <c r="S25" s="1" t="s">
        <v>586</v>
      </c>
      <c r="W25" s="12"/>
      <c r="Y25" s="611"/>
      <c r="Z25" s="569" t="s">
        <v>782</v>
      </c>
      <c r="AA25" s="569" t="s">
        <v>898</v>
      </c>
      <c r="AB25" s="569" t="s">
        <v>782</v>
      </c>
      <c r="AC25" s="302"/>
      <c r="AG25" s="486"/>
      <c r="AH25" s="434"/>
    </row>
    <row r="26" spans="2:34" s="1" customFormat="1" x14ac:dyDescent="0.15">
      <c r="B26" s="301"/>
      <c r="L26" s="12"/>
      <c r="Q26" s="12"/>
      <c r="W26" s="12"/>
      <c r="Y26" s="301"/>
      <c r="AC26" s="302"/>
      <c r="AG26" s="486"/>
      <c r="AH26" s="434"/>
    </row>
    <row r="27" spans="2:34" s="1" customFormat="1" x14ac:dyDescent="0.15">
      <c r="B27" s="301"/>
      <c r="C27" s="1" t="s">
        <v>587</v>
      </c>
      <c r="Y27" s="301"/>
      <c r="AC27" s="302"/>
      <c r="AG27" s="486"/>
      <c r="AH27" s="434"/>
    </row>
    <row r="28" spans="2:34" s="1" customFormat="1" ht="6.75" customHeight="1" x14ac:dyDescent="0.15">
      <c r="B28" s="301"/>
      <c r="Y28" s="301"/>
      <c r="AC28" s="302"/>
      <c r="AG28" s="486"/>
      <c r="AH28" s="434"/>
    </row>
    <row r="29" spans="2:34" s="1" customFormat="1" ht="19.5" customHeight="1" x14ac:dyDescent="0.15">
      <c r="B29" s="301" t="s">
        <v>588</v>
      </c>
      <c r="C29" s="856" t="s">
        <v>521</v>
      </c>
      <c r="D29" s="857"/>
      <c r="E29" s="857"/>
      <c r="F29" s="857"/>
      <c r="G29" s="857"/>
      <c r="H29" s="858"/>
      <c r="I29" s="826"/>
      <c r="J29" s="1173"/>
      <c r="K29" s="1173"/>
      <c r="L29" s="1173"/>
      <c r="M29" s="1173"/>
      <c r="N29" s="1173"/>
      <c r="O29" s="1173"/>
      <c r="P29" s="1173"/>
      <c r="Q29" s="1173"/>
      <c r="R29" s="1173"/>
      <c r="S29" s="1173"/>
      <c r="T29" s="1173"/>
      <c r="U29" s="1173"/>
      <c r="V29" s="1173"/>
      <c r="W29" s="1174"/>
      <c r="X29" s="2"/>
      <c r="Y29" s="334"/>
      <c r="Z29" s="2"/>
      <c r="AA29" s="2"/>
      <c r="AB29" s="2"/>
      <c r="AC29" s="302"/>
      <c r="AG29" s="486"/>
      <c r="AH29" s="434"/>
    </row>
    <row r="30" spans="2:34" s="1" customFormat="1" ht="19.5" customHeight="1" x14ac:dyDescent="0.15">
      <c r="B30" s="301" t="s">
        <v>588</v>
      </c>
      <c r="C30" s="856" t="s">
        <v>522</v>
      </c>
      <c r="D30" s="857"/>
      <c r="E30" s="857"/>
      <c r="F30" s="857"/>
      <c r="G30" s="857"/>
      <c r="H30" s="858"/>
      <c r="I30" s="826"/>
      <c r="J30" s="1173"/>
      <c r="K30" s="1173"/>
      <c r="L30" s="1173"/>
      <c r="M30" s="1173"/>
      <c r="N30" s="1173"/>
      <c r="O30" s="1173"/>
      <c r="P30" s="1173"/>
      <c r="Q30" s="1173"/>
      <c r="R30" s="1173"/>
      <c r="S30" s="1173"/>
      <c r="T30" s="1173"/>
      <c r="U30" s="1173"/>
      <c r="V30" s="1173"/>
      <c r="W30" s="1174"/>
      <c r="X30" s="2"/>
      <c r="Y30" s="334"/>
      <c r="Z30" s="2"/>
      <c r="AA30" s="2"/>
      <c r="AB30" s="2"/>
      <c r="AC30" s="302"/>
      <c r="AG30" s="486"/>
      <c r="AH30" s="434"/>
    </row>
    <row r="31" spans="2:34" s="1" customFormat="1" ht="19.5" customHeight="1" x14ac:dyDescent="0.15">
      <c r="B31" s="301" t="s">
        <v>588</v>
      </c>
      <c r="C31" s="856" t="s">
        <v>523</v>
      </c>
      <c r="D31" s="857"/>
      <c r="E31" s="857"/>
      <c r="F31" s="857"/>
      <c r="G31" s="857"/>
      <c r="H31" s="858"/>
      <c r="I31" s="826"/>
      <c r="J31" s="1173"/>
      <c r="K31" s="1173"/>
      <c r="L31" s="1173"/>
      <c r="M31" s="1173"/>
      <c r="N31" s="1173"/>
      <c r="O31" s="1173"/>
      <c r="P31" s="1173"/>
      <c r="Q31" s="1173"/>
      <c r="R31" s="1173"/>
      <c r="S31" s="1173"/>
      <c r="T31" s="1173"/>
      <c r="U31" s="1173"/>
      <c r="V31" s="1173"/>
      <c r="W31" s="1174"/>
      <c r="X31" s="2"/>
      <c r="Y31" s="334"/>
      <c r="Z31" s="2"/>
      <c r="AA31" s="2"/>
      <c r="AB31" s="2"/>
      <c r="AC31" s="302"/>
      <c r="AG31" s="486"/>
      <c r="AH31" s="434"/>
    </row>
    <row r="32" spans="2:34" s="1" customFormat="1" ht="13.5" customHeight="1" x14ac:dyDescent="0.15">
      <c r="B32" s="301"/>
      <c r="C32" s="12"/>
      <c r="D32" s="12"/>
      <c r="E32" s="12"/>
      <c r="F32" s="12"/>
      <c r="G32" s="12"/>
      <c r="H32" s="12"/>
      <c r="I32" s="12"/>
      <c r="J32" s="12"/>
      <c r="K32" s="12"/>
      <c r="L32" s="12"/>
      <c r="M32" s="12"/>
      <c r="N32" s="12"/>
      <c r="O32" s="12"/>
      <c r="Y32" s="301"/>
      <c r="Z32" s="604" t="s">
        <v>897</v>
      </c>
      <c r="AA32" s="604" t="s">
        <v>898</v>
      </c>
      <c r="AB32" s="604" t="s">
        <v>899</v>
      </c>
      <c r="AC32" s="302"/>
      <c r="AG32" s="486"/>
      <c r="AH32" s="434"/>
    </row>
    <row r="33" spans="1:34" s="1" customFormat="1" ht="19.5" customHeight="1" x14ac:dyDescent="0.15">
      <c r="B33" s="301"/>
      <c r="C33" s="1" t="s">
        <v>589</v>
      </c>
      <c r="D33" s="12"/>
      <c r="E33" s="12"/>
      <c r="F33" s="12"/>
      <c r="G33" s="12"/>
      <c r="H33" s="12"/>
      <c r="I33" s="12"/>
      <c r="J33" s="12"/>
      <c r="K33" s="12"/>
      <c r="L33" s="12"/>
      <c r="M33" s="12"/>
      <c r="N33" s="12"/>
      <c r="O33" s="12"/>
      <c r="Y33" s="611"/>
      <c r="Z33" s="569" t="s">
        <v>782</v>
      </c>
      <c r="AA33" s="569" t="s">
        <v>898</v>
      </c>
      <c r="AB33" s="569" t="s">
        <v>782</v>
      </c>
      <c r="AC33" s="302"/>
      <c r="AG33" s="486"/>
      <c r="AH33" s="434"/>
    </row>
    <row r="34" spans="1:34" s="1" customFormat="1" ht="13.5" customHeight="1" x14ac:dyDescent="0.15">
      <c r="B34" s="301"/>
      <c r="C34" s="628"/>
      <c r="D34" s="12"/>
      <c r="E34" s="12"/>
      <c r="F34" s="12"/>
      <c r="G34" s="12"/>
      <c r="H34" s="12"/>
      <c r="I34" s="12"/>
      <c r="J34" s="12"/>
      <c r="K34" s="12"/>
      <c r="L34" s="12"/>
      <c r="M34" s="12"/>
      <c r="N34" s="12"/>
      <c r="O34" s="12"/>
      <c r="Y34" s="301"/>
      <c r="Z34" s="604"/>
      <c r="AA34" s="604"/>
      <c r="AB34" s="604"/>
      <c r="AC34" s="302"/>
      <c r="AG34" s="486"/>
      <c r="AH34" s="477"/>
    </row>
    <row r="35" spans="1:34" s="1" customFormat="1" ht="27.75" customHeight="1" x14ac:dyDescent="0.15">
      <c r="B35" s="301"/>
      <c r="C35" s="876" t="s">
        <v>590</v>
      </c>
      <c r="D35" s="876"/>
      <c r="E35" s="876"/>
      <c r="F35" s="876"/>
      <c r="G35" s="876"/>
      <c r="H35" s="876"/>
      <c r="I35" s="876"/>
      <c r="J35" s="876"/>
      <c r="K35" s="876"/>
      <c r="L35" s="876"/>
      <c r="M35" s="876"/>
      <c r="N35" s="876"/>
      <c r="O35" s="876"/>
      <c r="P35" s="876"/>
      <c r="Q35" s="876"/>
      <c r="R35" s="876"/>
      <c r="S35" s="876"/>
      <c r="T35" s="876"/>
      <c r="U35" s="876"/>
      <c r="V35" s="876"/>
      <c r="W35" s="876"/>
      <c r="X35" s="876"/>
      <c r="Y35" s="611"/>
      <c r="Z35" s="569" t="s">
        <v>782</v>
      </c>
      <c r="AA35" s="569" t="s">
        <v>898</v>
      </c>
      <c r="AB35" s="569" t="s">
        <v>782</v>
      </c>
      <c r="AC35" s="302"/>
      <c r="AG35" s="486"/>
      <c r="AH35" s="477"/>
    </row>
    <row r="36" spans="1:34" s="1" customFormat="1" ht="9" customHeight="1" x14ac:dyDescent="0.15">
      <c r="B36" s="315"/>
      <c r="C36" s="8"/>
      <c r="D36" s="8"/>
      <c r="E36" s="8"/>
      <c r="F36" s="8"/>
      <c r="G36" s="8"/>
      <c r="H36" s="8"/>
      <c r="I36" s="8"/>
      <c r="J36" s="8"/>
      <c r="K36" s="8"/>
      <c r="L36" s="8"/>
      <c r="M36" s="8"/>
      <c r="N36" s="8"/>
      <c r="O36" s="8"/>
      <c r="P36" s="8"/>
      <c r="Q36" s="8"/>
      <c r="R36" s="8"/>
      <c r="S36" s="8"/>
      <c r="T36" s="8"/>
      <c r="U36" s="8"/>
      <c r="V36" s="8"/>
      <c r="W36" s="8"/>
      <c r="X36" s="8"/>
      <c r="Y36" s="315"/>
      <c r="Z36" s="8"/>
      <c r="AA36" s="8"/>
      <c r="AB36" s="8"/>
      <c r="AC36" s="318"/>
      <c r="AG36" s="486"/>
      <c r="AH36" s="477"/>
    </row>
    <row r="37" spans="1:34" s="1" customFormat="1" x14ac:dyDescent="0.15">
      <c r="AG37" s="486"/>
      <c r="AH37" s="477"/>
    </row>
    <row r="38" spans="1:34" s="1" customFormat="1" ht="16.5" customHeight="1" x14ac:dyDescent="0.15">
      <c r="B38" s="8" t="s">
        <v>916</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486"/>
      <c r="AH38" s="477"/>
    </row>
    <row r="39" spans="1:34" s="1" customFormat="1" x14ac:dyDescent="0.15">
      <c r="A39" s="302"/>
      <c r="B39" s="301"/>
      <c r="C39" s="7"/>
      <c r="Y39" s="301"/>
      <c r="AC39" s="302"/>
      <c r="AG39" s="486"/>
      <c r="AH39" s="477"/>
    </row>
    <row r="40" spans="1:34" s="1" customFormat="1" x14ac:dyDescent="0.15">
      <c r="B40" s="301"/>
      <c r="Y40" s="301"/>
      <c r="Z40" s="604" t="s">
        <v>897</v>
      </c>
      <c r="AA40" s="604" t="s">
        <v>898</v>
      </c>
      <c r="AB40" s="604" t="s">
        <v>899</v>
      </c>
      <c r="AC40" s="302"/>
      <c r="AG40" s="486"/>
      <c r="AH40" s="477"/>
    </row>
    <row r="41" spans="1:34" s="1" customFormat="1" ht="19.5" customHeight="1" x14ac:dyDescent="0.15">
      <c r="B41" s="301"/>
      <c r="C41" s="1" t="s">
        <v>591</v>
      </c>
      <c r="D41" s="12"/>
      <c r="E41" s="12"/>
      <c r="F41" s="12"/>
      <c r="G41" s="12"/>
      <c r="H41" s="12"/>
      <c r="I41" s="12"/>
      <c r="J41" s="12"/>
      <c r="K41" s="12"/>
      <c r="L41" s="12"/>
      <c r="M41" s="12"/>
      <c r="N41" s="12"/>
      <c r="O41" s="12"/>
      <c r="Y41" s="611"/>
      <c r="Z41" s="569" t="s">
        <v>782</v>
      </c>
      <c r="AA41" s="569" t="s">
        <v>898</v>
      </c>
      <c r="AB41" s="569" t="s">
        <v>782</v>
      </c>
      <c r="AC41" s="302"/>
      <c r="AG41" s="486"/>
      <c r="AH41" s="477"/>
    </row>
    <row r="42" spans="1:34" s="1" customFormat="1" x14ac:dyDescent="0.15">
      <c r="B42" s="301"/>
      <c r="D42" s="12"/>
      <c r="E42" s="12"/>
      <c r="F42" s="12"/>
      <c r="G42" s="12"/>
      <c r="H42" s="12"/>
      <c r="I42" s="12"/>
      <c r="J42" s="12"/>
      <c r="K42" s="12"/>
      <c r="L42" s="12"/>
      <c r="M42" s="12"/>
      <c r="N42" s="12"/>
      <c r="O42" s="12"/>
      <c r="Y42" s="305"/>
      <c r="Z42" s="310"/>
      <c r="AA42" s="310"/>
      <c r="AB42" s="310"/>
      <c r="AC42" s="302"/>
      <c r="AG42" s="486"/>
      <c r="AH42" s="477"/>
    </row>
    <row r="43" spans="1:34" s="1" customFormat="1" ht="19.5" customHeight="1" x14ac:dyDescent="0.15">
      <c r="B43" s="301"/>
      <c r="C43" s="1" t="s">
        <v>592</v>
      </c>
      <c r="D43" s="12"/>
      <c r="E43" s="12"/>
      <c r="F43" s="12"/>
      <c r="G43" s="12"/>
      <c r="H43" s="12"/>
      <c r="I43" s="12"/>
      <c r="J43" s="12"/>
      <c r="K43" s="12"/>
      <c r="L43" s="12"/>
      <c r="M43" s="12"/>
      <c r="N43" s="12"/>
      <c r="O43" s="12"/>
      <c r="Y43" s="611"/>
      <c r="Z43" s="569" t="s">
        <v>782</v>
      </c>
      <c r="AA43" s="569" t="s">
        <v>898</v>
      </c>
      <c r="AB43" s="569" t="s">
        <v>782</v>
      </c>
      <c r="AC43" s="302"/>
      <c r="AG43" s="486"/>
      <c r="AH43" s="477"/>
    </row>
    <row r="44" spans="1:34" s="1" customFormat="1" x14ac:dyDescent="0.15">
      <c r="B44" s="301"/>
      <c r="L44" s="12"/>
      <c r="Q44" s="12"/>
      <c r="W44" s="12"/>
      <c r="Y44" s="301"/>
      <c r="AC44" s="302"/>
      <c r="AG44" s="486"/>
      <c r="AH44" s="477"/>
    </row>
    <row r="45" spans="1:34" s="1" customFormat="1" x14ac:dyDescent="0.15">
      <c r="B45" s="301"/>
      <c r="C45" s="1" t="s">
        <v>593</v>
      </c>
      <c r="Y45" s="301"/>
      <c r="AC45" s="302"/>
      <c r="AG45" s="486"/>
      <c r="AH45" s="434"/>
    </row>
    <row r="46" spans="1:34" s="1" customFormat="1" ht="6.75" customHeight="1" x14ac:dyDescent="0.15">
      <c r="B46" s="301"/>
      <c r="Y46" s="301"/>
      <c r="AC46" s="302"/>
      <c r="AG46" s="486"/>
      <c r="AH46" s="434"/>
    </row>
    <row r="47" spans="1:34" s="1" customFormat="1" ht="23.25" customHeight="1" x14ac:dyDescent="0.15">
      <c r="B47" s="301" t="s">
        <v>588</v>
      </c>
      <c r="C47" s="856" t="s">
        <v>521</v>
      </c>
      <c r="D47" s="857"/>
      <c r="E47" s="857"/>
      <c r="F47" s="857"/>
      <c r="G47" s="857"/>
      <c r="H47" s="858"/>
      <c r="I47" s="856"/>
      <c r="J47" s="857"/>
      <c r="K47" s="857"/>
      <c r="L47" s="857"/>
      <c r="M47" s="857"/>
      <c r="N47" s="857"/>
      <c r="O47" s="857"/>
      <c r="P47" s="857"/>
      <c r="Q47" s="857"/>
      <c r="R47" s="857"/>
      <c r="S47" s="857"/>
      <c r="T47" s="857"/>
      <c r="U47" s="857"/>
      <c r="V47" s="857"/>
      <c r="W47" s="858"/>
      <c r="X47" s="2"/>
      <c r="Y47" s="334"/>
      <c r="Z47" s="2"/>
      <c r="AA47" s="2"/>
      <c r="AB47" s="2"/>
      <c r="AC47" s="302"/>
      <c r="AG47" s="486"/>
      <c r="AH47" s="434"/>
    </row>
    <row r="48" spans="1:34" s="1" customFormat="1" ht="23.25" customHeight="1" x14ac:dyDescent="0.15">
      <c r="B48" s="301" t="s">
        <v>588</v>
      </c>
      <c r="C48" s="856" t="s">
        <v>522</v>
      </c>
      <c r="D48" s="857"/>
      <c r="E48" s="857"/>
      <c r="F48" s="857"/>
      <c r="G48" s="857"/>
      <c r="H48" s="858"/>
      <c r="I48" s="856"/>
      <c r="J48" s="857"/>
      <c r="K48" s="857"/>
      <c r="L48" s="857"/>
      <c r="M48" s="857"/>
      <c r="N48" s="857"/>
      <c r="O48" s="857"/>
      <c r="P48" s="857"/>
      <c r="Q48" s="857"/>
      <c r="R48" s="857"/>
      <c r="S48" s="857"/>
      <c r="T48" s="857"/>
      <c r="U48" s="857"/>
      <c r="V48" s="857"/>
      <c r="W48" s="858"/>
      <c r="X48" s="2"/>
      <c r="Y48" s="334"/>
      <c r="Z48" s="2"/>
      <c r="AA48" s="2"/>
      <c r="AB48" s="2"/>
      <c r="AC48" s="302"/>
      <c r="AG48" s="486"/>
      <c r="AH48" s="434"/>
    </row>
    <row r="49" spans="2:34" s="1" customFormat="1" ht="23.25" customHeight="1" x14ac:dyDescent="0.15">
      <c r="B49" s="301" t="s">
        <v>588</v>
      </c>
      <c r="C49" s="856" t="s">
        <v>523</v>
      </c>
      <c r="D49" s="857"/>
      <c r="E49" s="857"/>
      <c r="F49" s="857"/>
      <c r="G49" s="857"/>
      <c r="H49" s="858"/>
      <c r="I49" s="856"/>
      <c r="J49" s="857"/>
      <c r="K49" s="857"/>
      <c r="L49" s="857"/>
      <c r="M49" s="857"/>
      <c r="N49" s="857"/>
      <c r="O49" s="857"/>
      <c r="P49" s="857"/>
      <c r="Q49" s="857"/>
      <c r="R49" s="857"/>
      <c r="S49" s="857"/>
      <c r="T49" s="857"/>
      <c r="U49" s="857"/>
      <c r="V49" s="857"/>
      <c r="W49" s="858"/>
      <c r="X49" s="2"/>
      <c r="Y49" s="334"/>
      <c r="Z49" s="2"/>
      <c r="AA49" s="2"/>
      <c r="AB49" s="2"/>
      <c r="AC49" s="302"/>
      <c r="AG49" s="486"/>
      <c r="AH49" s="434"/>
    </row>
    <row r="50" spans="2:34" s="1" customFormat="1" x14ac:dyDescent="0.15">
      <c r="B50" s="301"/>
      <c r="C50" s="12"/>
      <c r="D50" s="12"/>
      <c r="E50" s="12"/>
      <c r="F50" s="12"/>
      <c r="G50" s="12"/>
      <c r="H50" s="12"/>
      <c r="I50" s="2"/>
      <c r="J50" s="2"/>
      <c r="K50" s="2"/>
      <c r="L50" s="2"/>
      <c r="M50" s="2"/>
      <c r="N50" s="2"/>
      <c r="O50" s="2"/>
      <c r="P50" s="2"/>
      <c r="Q50" s="2"/>
      <c r="R50" s="2"/>
      <c r="S50" s="2"/>
      <c r="T50" s="2"/>
      <c r="U50" s="2"/>
      <c r="V50" s="2"/>
      <c r="W50" s="2"/>
      <c r="X50" s="2"/>
      <c r="Y50" s="334"/>
      <c r="Z50" s="2"/>
      <c r="AA50" s="2"/>
      <c r="AB50" s="2"/>
      <c r="AC50" s="302"/>
      <c r="AG50" s="486"/>
      <c r="AH50" s="434"/>
    </row>
    <row r="51" spans="2:34" s="1" customFormat="1" ht="27" customHeight="1" x14ac:dyDescent="0.15">
      <c r="B51" s="301"/>
      <c r="C51" s="876" t="s">
        <v>917</v>
      </c>
      <c r="D51" s="876"/>
      <c r="E51" s="876"/>
      <c r="F51" s="876"/>
      <c r="G51" s="876"/>
      <c r="H51" s="876"/>
      <c r="I51" s="876"/>
      <c r="J51" s="876"/>
      <c r="K51" s="876"/>
      <c r="L51" s="876"/>
      <c r="M51" s="876"/>
      <c r="N51" s="876"/>
      <c r="O51" s="876"/>
      <c r="P51" s="876"/>
      <c r="Q51" s="876"/>
      <c r="R51" s="876"/>
      <c r="S51" s="876"/>
      <c r="T51" s="876"/>
      <c r="U51" s="876"/>
      <c r="V51" s="876"/>
      <c r="W51" s="876"/>
      <c r="X51" s="876"/>
      <c r="Y51" s="629"/>
      <c r="Z51" s="604" t="s">
        <v>897</v>
      </c>
      <c r="AA51" s="604" t="s">
        <v>898</v>
      </c>
      <c r="AB51" s="604" t="s">
        <v>899</v>
      </c>
      <c r="AC51" s="302"/>
      <c r="AG51" s="486"/>
      <c r="AH51" s="434"/>
    </row>
    <row r="52" spans="2:34" s="1" customFormat="1" ht="6" customHeight="1" x14ac:dyDescent="0.15">
      <c r="B52" s="301"/>
      <c r="C52" s="12"/>
      <c r="D52" s="12"/>
      <c r="E52" s="12"/>
      <c r="F52" s="12"/>
      <c r="G52" s="12"/>
      <c r="H52" s="12"/>
      <c r="I52" s="12"/>
      <c r="J52" s="12"/>
      <c r="K52" s="12"/>
      <c r="L52" s="12"/>
      <c r="M52" s="12"/>
      <c r="N52" s="12"/>
      <c r="O52" s="12"/>
      <c r="Y52" s="301"/>
      <c r="AC52" s="302"/>
      <c r="AG52" s="486"/>
      <c r="AH52" s="434"/>
    </row>
    <row r="53" spans="2:34" s="1" customFormat="1" ht="19.5" customHeight="1" x14ac:dyDescent="0.15">
      <c r="B53" s="301"/>
      <c r="D53" s="1" t="s">
        <v>594</v>
      </c>
      <c r="E53" s="12"/>
      <c r="F53" s="12"/>
      <c r="G53" s="12"/>
      <c r="H53" s="12"/>
      <c r="I53" s="12"/>
      <c r="J53" s="12"/>
      <c r="K53" s="12"/>
      <c r="L53" s="12"/>
      <c r="M53" s="12"/>
      <c r="N53" s="12"/>
      <c r="O53" s="12"/>
      <c r="Y53" s="611"/>
      <c r="Z53" s="569" t="s">
        <v>782</v>
      </c>
      <c r="AA53" s="569" t="s">
        <v>898</v>
      </c>
      <c r="AB53" s="569" t="s">
        <v>782</v>
      </c>
      <c r="AC53" s="302"/>
      <c r="AG53" s="486"/>
      <c r="AH53" s="434"/>
    </row>
    <row r="54" spans="2:34" s="1" customFormat="1" ht="6.75" customHeight="1" x14ac:dyDescent="0.15">
      <c r="B54" s="301"/>
      <c r="Y54" s="301"/>
      <c r="AC54" s="302"/>
      <c r="AG54" s="486"/>
      <c r="AH54" s="434"/>
    </row>
    <row r="55" spans="2:34" s="2" customFormat="1" ht="18" customHeight="1" x14ac:dyDescent="0.15">
      <c r="B55" s="512"/>
      <c r="D55" s="2" t="s">
        <v>595</v>
      </c>
      <c r="Y55" s="611"/>
      <c r="Z55" s="569" t="s">
        <v>782</v>
      </c>
      <c r="AA55" s="569" t="s">
        <v>898</v>
      </c>
      <c r="AB55" s="569" t="s">
        <v>782</v>
      </c>
      <c r="AC55" s="513"/>
      <c r="AG55" s="486"/>
      <c r="AH55" s="434"/>
    </row>
    <row r="56" spans="2:34" s="1" customFormat="1" ht="6.75" customHeight="1" x14ac:dyDescent="0.15">
      <c r="B56" s="301"/>
      <c r="Y56" s="301"/>
      <c r="AC56" s="302"/>
      <c r="AG56" s="486"/>
      <c r="AH56" s="434"/>
    </row>
    <row r="57" spans="2:34" s="2" customFormat="1" ht="18" customHeight="1" x14ac:dyDescent="0.15">
      <c r="B57" s="512"/>
      <c r="D57" s="2" t="s">
        <v>596</v>
      </c>
      <c r="Y57" s="611"/>
      <c r="Z57" s="569" t="s">
        <v>782</v>
      </c>
      <c r="AA57" s="569" t="s">
        <v>898</v>
      </c>
      <c r="AB57" s="569" t="s">
        <v>782</v>
      </c>
      <c r="AC57" s="513"/>
      <c r="AG57" s="486"/>
      <c r="AH57" s="434"/>
    </row>
    <row r="58" spans="2:34" s="1" customFormat="1" ht="6.75" customHeight="1" x14ac:dyDescent="0.15">
      <c r="B58" s="301"/>
      <c r="Y58" s="301"/>
      <c r="AC58" s="302"/>
      <c r="AG58" s="486"/>
      <c r="AH58" s="434"/>
    </row>
    <row r="59" spans="2:34" s="2" customFormat="1" ht="18" customHeight="1" x14ac:dyDescent="0.15">
      <c r="B59" s="512"/>
      <c r="D59" s="2" t="s">
        <v>597</v>
      </c>
      <c r="Y59" s="611"/>
      <c r="Z59" s="569" t="s">
        <v>782</v>
      </c>
      <c r="AA59" s="569" t="s">
        <v>898</v>
      </c>
      <c r="AB59" s="569" t="s">
        <v>782</v>
      </c>
      <c r="AC59" s="513"/>
      <c r="AG59" s="486"/>
      <c r="AH59" s="434"/>
    </row>
    <row r="60" spans="2:34" s="1" customFormat="1" ht="6.75" customHeight="1" x14ac:dyDescent="0.15">
      <c r="B60" s="301"/>
      <c r="Y60" s="301"/>
      <c r="AC60" s="302"/>
      <c r="AG60" s="486"/>
      <c r="AH60" s="434"/>
    </row>
    <row r="61" spans="2:34" ht="18" customHeight="1" x14ac:dyDescent="0.15">
      <c r="B61" s="426"/>
      <c r="D61" s="2" t="s">
        <v>598</v>
      </c>
      <c r="Y61" s="611"/>
      <c r="Z61" s="569" t="s">
        <v>782</v>
      </c>
      <c r="AA61" s="569" t="s">
        <v>898</v>
      </c>
      <c r="AB61" s="569" t="s">
        <v>782</v>
      </c>
      <c r="AC61" s="427"/>
    </row>
    <row r="62" spans="2:34" x14ac:dyDescent="0.15">
      <c r="B62" s="426"/>
      <c r="Y62" s="430"/>
      <c r="AC62" s="427"/>
    </row>
    <row r="63" spans="2:34" ht="27" customHeight="1" x14ac:dyDescent="0.15">
      <c r="B63" s="426"/>
      <c r="C63" s="876" t="s">
        <v>599</v>
      </c>
      <c r="D63" s="876"/>
      <c r="E63" s="876"/>
      <c r="F63" s="876"/>
      <c r="G63" s="876"/>
      <c r="H63" s="876"/>
      <c r="I63" s="876"/>
      <c r="J63" s="876"/>
      <c r="K63" s="876"/>
      <c r="L63" s="876"/>
      <c r="M63" s="876"/>
      <c r="N63" s="876"/>
      <c r="O63" s="876"/>
      <c r="P63" s="876"/>
      <c r="Q63" s="876"/>
      <c r="R63" s="876"/>
      <c r="S63" s="876"/>
      <c r="T63" s="876"/>
      <c r="U63" s="876"/>
      <c r="V63" s="876"/>
      <c r="W63" s="876"/>
      <c r="X63" s="876"/>
      <c r="Y63" s="611"/>
      <c r="Z63" s="569" t="s">
        <v>782</v>
      </c>
      <c r="AA63" s="569" t="s">
        <v>898</v>
      </c>
      <c r="AB63" s="569" t="s">
        <v>782</v>
      </c>
      <c r="AC63" s="427"/>
    </row>
    <row r="64" spans="2:34" x14ac:dyDescent="0.15">
      <c r="B64" s="426"/>
      <c r="Y64" s="429"/>
      <c r="Z64" s="59"/>
      <c r="AA64" s="59"/>
      <c r="AB64" s="59"/>
      <c r="AC64" s="60"/>
    </row>
    <row r="65" spans="2:34" s="2" customFormat="1" x14ac:dyDescent="0.15">
      <c r="B65" s="630" t="s">
        <v>600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G65" s="486"/>
      <c r="AH65" s="434"/>
    </row>
    <row r="66" spans="2:34" s="2" customFormat="1" x14ac:dyDescent="0.15">
      <c r="B66" s="631" t="s">
        <v>918</v>
      </c>
      <c r="AG66" s="486"/>
      <c r="AH66" s="434"/>
    </row>
    <row r="67" spans="2:34" s="2" customFormat="1" x14ac:dyDescent="0.15">
      <c r="B67" s="631" t="s">
        <v>601</v>
      </c>
      <c r="AG67" s="486"/>
      <c r="AH67" s="434"/>
    </row>
    <row r="68" spans="2:34" s="2" customFormat="1" x14ac:dyDescent="0.15">
      <c r="B68" s="631" t="s">
        <v>602</v>
      </c>
      <c r="AG68" s="486"/>
      <c r="AH68" s="434"/>
    </row>
    <row r="69" spans="2:34" s="631" customFormat="1" x14ac:dyDescent="0.15">
      <c r="B69" s="632" t="s">
        <v>603</v>
      </c>
      <c r="C69" s="631" t="s">
        <v>604</v>
      </c>
      <c r="AG69" s="486"/>
      <c r="AH69" s="434"/>
    </row>
  </sheetData>
  <mergeCells count="24">
    <mergeCell ref="C30:H30"/>
    <mergeCell ref="I30:W30"/>
    <mergeCell ref="B4:AC4"/>
    <mergeCell ref="B6:F6"/>
    <mergeCell ref="G6:AC6"/>
    <mergeCell ref="B7:F7"/>
    <mergeCell ref="B8:F9"/>
    <mergeCell ref="C17:M17"/>
    <mergeCell ref="C49:H49"/>
    <mergeCell ref="I49:W49"/>
    <mergeCell ref="C51:X51"/>
    <mergeCell ref="C63:X63"/>
    <mergeCell ref="AG2:AH3"/>
    <mergeCell ref="C31:H31"/>
    <mergeCell ref="I31:W31"/>
    <mergeCell ref="C35:X35"/>
    <mergeCell ref="C47:H47"/>
    <mergeCell ref="I47:W47"/>
    <mergeCell ref="C48:H48"/>
    <mergeCell ref="I48:W48"/>
    <mergeCell ref="C21:M21"/>
    <mergeCell ref="C25:M25"/>
    <mergeCell ref="C29:H29"/>
    <mergeCell ref="I29:W29"/>
  </mergeCells>
  <phoneticPr fontId="2"/>
  <hyperlinks>
    <hyperlink ref="AG2" location="添付書類一覧!A1" display="添付書類一覧に戻る" xr:uid="{C53E5F46-5E94-4778-A9EF-B620663BA5A2}"/>
  </hyperlinks>
  <printOptions horizontalCentered="1"/>
  <pageMargins left="0.70866141732283472" right="0.39370078740157483" top="0.51181102362204722" bottom="0.35433070866141736" header="0.31496062992125984" footer="0.31496062992125984"/>
  <pageSetup paperSize="9" scale="8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F68D3C-D969-4CE4-A63F-3F47169D8C99}">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Z65569 JV65569 TR65569 ADN65569 ANJ65569 AXF65569 BHB65569 BQX65569 CAT65569 CKP65569 CUL65569 DEH65569 DOD65569 DXZ65569 EHV65569 ERR65569 FBN65569 FLJ65569 FVF65569 GFB65569 GOX65569 GYT65569 HIP65569 HSL65569 ICH65569 IMD65569 IVZ65569 JFV65569 JPR65569 JZN65569 KJJ65569 KTF65569 LDB65569 LMX65569 LWT65569 MGP65569 MQL65569 NAH65569 NKD65569 NTZ65569 ODV65569 ONR65569 OXN65569 PHJ65569 PRF65569 QBB65569 QKX65569 QUT65569 REP65569 ROL65569 RYH65569 SID65569 SRZ65569 TBV65569 TLR65569 TVN65569 UFJ65569 UPF65569 UZB65569 VIX65569 VST65569 WCP65569 WML65569 WWH65569 Z131105 JV131105 TR131105 ADN131105 ANJ131105 AXF131105 BHB131105 BQX131105 CAT131105 CKP131105 CUL131105 DEH131105 DOD131105 DXZ131105 EHV131105 ERR131105 FBN131105 FLJ131105 FVF131105 GFB131105 GOX131105 GYT131105 HIP131105 HSL131105 ICH131105 IMD131105 IVZ131105 JFV131105 JPR131105 JZN131105 KJJ131105 KTF131105 LDB131105 LMX131105 LWT131105 MGP131105 MQL131105 NAH131105 NKD131105 NTZ131105 ODV131105 ONR131105 OXN131105 PHJ131105 PRF131105 QBB131105 QKX131105 QUT131105 REP131105 ROL131105 RYH131105 SID131105 SRZ131105 TBV131105 TLR131105 TVN131105 UFJ131105 UPF131105 UZB131105 VIX131105 VST131105 WCP131105 WML131105 WWH131105 Z196641 JV196641 TR196641 ADN196641 ANJ196641 AXF196641 BHB196641 BQX196641 CAT196641 CKP196641 CUL196641 DEH196641 DOD196641 DXZ196641 EHV196641 ERR196641 FBN196641 FLJ196641 FVF196641 GFB196641 GOX196641 GYT196641 HIP196641 HSL196641 ICH196641 IMD196641 IVZ196641 JFV196641 JPR196641 JZN196641 KJJ196641 KTF196641 LDB196641 LMX196641 LWT196641 MGP196641 MQL196641 NAH196641 NKD196641 NTZ196641 ODV196641 ONR196641 OXN196641 PHJ196641 PRF196641 QBB196641 QKX196641 QUT196641 REP196641 ROL196641 RYH196641 SID196641 SRZ196641 TBV196641 TLR196641 TVN196641 UFJ196641 UPF196641 UZB196641 VIX196641 VST196641 WCP196641 WML196641 WWH196641 Z262177 JV262177 TR262177 ADN262177 ANJ262177 AXF262177 BHB262177 BQX262177 CAT262177 CKP262177 CUL262177 DEH262177 DOD262177 DXZ262177 EHV262177 ERR262177 FBN262177 FLJ262177 FVF262177 GFB262177 GOX262177 GYT262177 HIP262177 HSL262177 ICH262177 IMD262177 IVZ262177 JFV262177 JPR262177 JZN262177 KJJ262177 KTF262177 LDB262177 LMX262177 LWT262177 MGP262177 MQL262177 NAH262177 NKD262177 NTZ262177 ODV262177 ONR262177 OXN262177 PHJ262177 PRF262177 QBB262177 QKX262177 QUT262177 REP262177 ROL262177 RYH262177 SID262177 SRZ262177 TBV262177 TLR262177 TVN262177 UFJ262177 UPF262177 UZB262177 VIX262177 VST262177 WCP262177 WML262177 WWH262177 Z327713 JV327713 TR327713 ADN327713 ANJ327713 AXF327713 BHB327713 BQX327713 CAT327713 CKP327713 CUL327713 DEH327713 DOD327713 DXZ327713 EHV327713 ERR327713 FBN327713 FLJ327713 FVF327713 GFB327713 GOX327713 GYT327713 HIP327713 HSL327713 ICH327713 IMD327713 IVZ327713 JFV327713 JPR327713 JZN327713 KJJ327713 KTF327713 LDB327713 LMX327713 LWT327713 MGP327713 MQL327713 NAH327713 NKD327713 NTZ327713 ODV327713 ONR327713 OXN327713 PHJ327713 PRF327713 QBB327713 QKX327713 QUT327713 REP327713 ROL327713 RYH327713 SID327713 SRZ327713 TBV327713 TLR327713 TVN327713 UFJ327713 UPF327713 UZB327713 VIX327713 VST327713 WCP327713 WML327713 WWH327713 Z393249 JV393249 TR393249 ADN393249 ANJ393249 AXF393249 BHB393249 BQX393249 CAT393249 CKP393249 CUL393249 DEH393249 DOD393249 DXZ393249 EHV393249 ERR393249 FBN393249 FLJ393249 FVF393249 GFB393249 GOX393249 GYT393249 HIP393249 HSL393249 ICH393249 IMD393249 IVZ393249 JFV393249 JPR393249 JZN393249 KJJ393249 KTF393249 LDB393249 LMX393249 LWT393249 MGP393249 MQL393249 NAH393249 NKD393249 NTZ393249 ODV393249 ONR393249 OXN393249 PHJ393249 PRF393249 QBB393249 QKX393249 QUT393249 REP393249 ROL393249 RYH393249 SID393249 SRZ393249 TBV393249 TLR393249 TVN393249 UFJ393249 UPF393249 UZB393249 VIX393249 VST393249 WCP393249 WML393249 WWH393249 Z458785 JV458785 TR458785 ADN458785 ANJ458785 AXF458785 BHB458785 BQX458785 CAT458785 CKP458785 CUL458785 DEH458785 DOD458785 DXZ458785 EHV458785 ERR458785 FBN458785 FLJ458785 FVF458785 GFB458785 GOX458785 GYT458785 HIP458785 HSL458785 ICH458785 IMD458785 IVZ458785 JFV458785 JPR458785 JZN458785 KJJ458785 KTF458785 LDB458785 LMX458785 LWT458785 MGP458785 MQL458785 NAH458785 NKD458785 NTZ458785 ODV458785 ONR458785 OXN458785 PHJ458785 PRF458785 QBB458785 QKX458785 QUT458785 REP458785 ROL458785 RYH458785 SID458785 SRZ458785 TBV458785 TLR458785 TVN458785 UFJ458785 UPF458785 UZB458785 VIX458785 VST458785 WCP458785 WML458785 WWH458785 Z524321 JV524321 TR524321 ADN524321 ANJ524321 AXF524321 BHB524321 BQX524321 CAT524321 CKP524321 CUL524321 DEH524321 DOD524321 DXZ524321 EHV524321 ERR524321 FBN524321 FLJ524321 FVF524321 GFB524321 GOX524321 GYT524321 HIP524321 HSL524321 ICH524321 IMD524321 IVZ524321 JFV524321 JPR524321 JZN524321 KJJ524321 KTF524321 LDB524321 LMX524321 LWT524321 MGP524321 MQL524321 NAH524321 NKD524321 NTZ524321 ODV524321 ONR524321 OXN524321 PHJ524321 PRF524321 QBB524321 QKX524321 QUT524321 REP524321 ROL524321 RYH524321 SID524321 SRZ524321 TBV524321 TLR524321 TVN524321 UFJ524321 UPF524321 UZB524321 VIX524321 VST524321 WCP524321 WML524321 WWH524321 Z589857 JV589857 TR589857 ADN589857 ANJ589857 AXF589857 BHB589857 BQX589857 CAT589857 CKP589857 CUL589857 DEH589857 DOD589857 DXZ589857 EHV589857 ERR589857 FBN589857 FLJ589857 FVF589857 GFB589857 GOX589857 GYT589857 HIP589857 HSL589857 ICH589857 IMD589857 IVZ589857 JFV589857 JPR589857 JZN589857 KJJ589857 KTF589857 LDB589857 LMX589857 LWT589857 MGP589857 MQL589857 NAH589857 NKD589857 NTZ589857 ODV589857 ONR589857 OXN589857 PHJ589857 PRF589857 QBB589857 QKX589857 QUT589857 REP589857 ROL589857 RYH589857 SID589857 SRZ589857 TBV589857 TLR589857 TVN589857 UFJ589857 UPF589857 UZB589857 VIX589857 VST589857 WCP589857 WML589857 WWH589857 Z655393 JV655393 TR655393 ADN655393 ANJ655393 AXF655393 BHB655393 BQX655393 CAT655393 CKP655393 CUL655393 DEH655393 DOD655393 DXZ655393 EHV655393 ERR655393 FBN655393 FLJ655393 FVF655393 GFB655393 GOX655393 GYT655393 HIP655393 HSL655393 ICH655393 IMD655393 IVZ655393 JFV655393 JPR655393 JZN655393 KJJ655393 KTF655393 LDB655393 LMX655393 LWT655393 MGP655393 MQL655393 NAH655393 NKD655393 NTZ655393 ODV655393 ONR655393 OXN655393 PHJ655393 PRF655393 QBB655393 QKX655393 QUT655393 REP655393 ROL655393 RYH655393 SID655393 SRZ655393 TBV655393 TLR655393 TVN655393 UFJ655393 UPF655393 UZB655393 VIX655393 VST655393 WCP655393 WML655393 WWH655393 Z720929 JV720929 TR720929 ADN720929 ANJ720929 AXF720929 BHB720929 BQX720929 CAT720929 CKP720929 CUL720929 DEH720929 DOD720929 DXZ720929 EHV720929 ERR720929 FBN720929 FLJ720929 FVF720929 GFB720929 GOX720929 GYT720929 HIP720929 HSL720929 ICH720929 IMD720929 IVZ720929 JFV720929 JPR720929 JZN720929 KJJ720929 KTF720929 LDB720929 LMX720929 LWT720929 MGP720929 MQL720929 NAH720929 NKD720929 NTZ720929 ODV720929 ONR720929 OXN720929 PHJ720929 PRF720929 QBB720929 QKX720929 QUT720929 REP720929 ROL720929 RYH720929 SID720929 SRZ720929 TBV720929 TLR720929 TVN720929 UFJ720929 UPF720929 UZB720929 VIX720929 VST720929 WCP720929 WML720929 WWH720929 Z786465 JV786465 TR786465 ADN786465 ANJ786465 AXF786465 BHB786465 BQX786465 CAT786465 CKP786465 CUL786465 DEH786465 DOD786465 DXZ786465 EHV786465 ERR786465 FBN786465 FLJ786465 FVF786465 GFB786465 GOX786465 GYT786465 HIP786465 HSL786465 ICH786465 IMD786465 IVZ786465 JFV786465 JPR786465 JZN786465 KJJ786465 KTF786465 LDB786465 LMX786465 LWT786465 MGP786465 MQL786465 NAH786465 NKD786465 NTZ786465 ODV786465 ONR786465 OXN786465 PHJ786465 PRF786465 QBB786465 QKX786465 QUT786465 REP786465 ROL786465 RYH786465 SID786465 SRZ786465 TBV786465 TLR786465 TVN786465 UFJ786465 UPF786465 UZB786465 VIX786465 VST786465 WCP786465 WML786465 WWH786465 Z852001 JV852001 TR852001 ADN852001 ANJ852001 AXF852001 BHB852001 BQX852001 CAT852001 CKP852001 CUL852001 DEH852001 DOD852001 DXZ852001 EHV852001 ERR852001 FBN852001 FLJ852001 FVF852001 GFB852001 GOX852001 GYT852001 HIP852001 HSL852001 ICH852001 IMD852001 IVZ852001 JFV852001 JPR852001 JZN852001 KJJ852001 KTF852001 LDB852001 LMX852001 LWT852001 MGP852001 MQL852001 NAH852001 NKD852001 NTZ852001 ODV852001 ONR852001 OXN852001 PHJ852001 PRF852001 QBB852001 QKX852001 QUT852001 REP852001 ROL852001 RYH852001 SID852001 SRZ852001 TBV852001 TLR852001 TVN852001 UFJ852001 UPF852001 UZB852001 VIX852001 VST852001 WCP852001 WML852001 WWH852001 Z917537 JV917537 TR917537 ADN917537 ANJ917537 AXF917537 BHB917537 BQX917537 CAT917537 CKP917537 CUL917537 DEH917537 DOD917537 DXZ917537 EHV917537 ERR917537 FBN917537 FLJ917537 FVF917537 GFB917537 GOX917537 GYT917537 HIP917537 HSL917537 ICH917537 IMD917537 IVZ917537 JFV917537 JPR917537 JZN917537 KJJ917537 KTF917537 LDB917537 LMX917537 LWT917537 MGP917537 MQL917537 NAH917537 NKD917537 NTZ917537 ODV917537 ONR917537 OXN917537 PHJ917537 PRF917537 QBB917537 QKX917537 QUT917537 REP917537 ROL917537 RYH917537 SID917537 SRZ917537 TBV917537 TLR917537 TVN917537 UFJ917537 UPF917537 UZB917537 VIX917537 VST917537 WCP917537 WML917537 WWH917537 Z983073 JV983073 TR983073 ADN983073 ANJ983073 AXF983073 BHB983073 BQX983073 CAT983073 CKP983073 CUL983073 DEH983073 DOD983073 DXZ983073 EHV983073 ERR983073 FBN983073 FLJ983073 FVF983073 GFB983073 GOX983073 GYT983073 HIP983073 HSL983073 ICH983073 IMD983073 IVZ983073 JFV983073 JPR983073 JZN983073 KJJ983073 KTF983073 LDB983073 LMX983073 LWT983073 MGP983073 MQL983073 NAH983073 NKD983073 NTZ983073 ODV983073 ONR983073 OXN983073 PHJ983073 PRF983073 QBB983073 QKX983073 QUT983073 REP983073 ROL983073 RYH983073 SID983073 SRZ983073 TBV983073 TLR983073 TVN983073 UFJ983073 UPF983073 UZB983073 VIX983073 VST983073 WCP983073 WML983073 WWH983073 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AB65569 JX65569 TT65569 ADP65569 ANL65569 AXH65569 BHD65569 BQZ65569 CAV65569 CKR65569 CUN65569 DEJ65569 DOF65569 DYB65569 EHX65569 ERT65569 FBP65569 FLL65569 FVH65569 GFD65569 GOZ65569 GYV65569 HIR65569 HSN65569 ICJ65569 IMF65569 IWB65569 JFX65569 JPT65569 JZP65569 KJL65569 KTH65569 LDD65569 LMZ65569 LWV65569 MGR65569 MQN65569 NAJ65569 NKF65569 NUB65569 ODX65569 ONT65569 OXP65569 PHL65569 PRH65569 QBD65569 QKZ65569 QUV65569 RER65569 RON65569 RYJ65569 SIF65569 SSB65569 TBX65569 TLT65569 TVP65569 UFL65569 UPH65569 UZD65569 VIZ65569 VSV65569 WCR65569 WMN65569 WWJ65569 AB131105 JX131105 TT131105 ADP131105 ANL131105 AXH131105 BHD131105 BQZ131105 CAV131105 CKR131105 CUN131105 DEJ131105 DOF131105 DYB131105 EHX131105 ERT131105 FBP131105 FLL131105 FVH131105 GFD131105 GOZ131105 GYV131105 HIR131105 HSN131105 ICJ131105 IMF131105 IWB131105 JFX131105 JPT131105 JZP131105 KJL131105 KTH131105 LDD131105 LMZ131105 LWV131105 MGR131105 MQN131105 NAJ131105 NKF131105 NUB131105 ODX131105 ONT131105 OXP131105 PHL131105 PRH131105 QBD131105 QKZ131105 QUV131105 RER131105 RON131105 RYJ131105 SIF131105 SSB131105 TBX131105 TLT131105 TVP131105 UFL131105 UPH131105 UZD131105 VIZ131105 VSV131105 WCR131105 WMN131105 WWJ131105 AB196641 JX196641 TT196641 ADP196641 ANL196641 AXH196641 BHD196641 BQZ196641 CAV196641 CKR196641 CUN196641 DEJ196641 DOF196641 DYB196641 EHX196641 ERT196641 FBP196641 FLL196641 FVH196641 GFD196641 GOZ196641 GYV196641 HIR196641 HSN196641 ICJ196641 IMF196641 IWB196641 JFX196641 JPT196641 JZP196641 KJL196641 KTH196641 LDD196641 LMZ196641 LWV196641 MGR196641 MQN196641 NAJ196641 NKF196641 NUB196641 ODX196641 ONT196641 OXP196641 PHL196641 PRH196641 QBD196641 QKZ196641 QUV196641 RER196641 RON196641 RYJ196641 SIF196641 SSB196641 TBX196641 TLT196641 TVP196641 UFL196641 UPH196641 UZD196641 VIZ196641 VSV196641 WCR196641 WMN196641 WWJ196641 AB262177 JX262177 TT262177 ADP262177 ANL262177 AXH262177 BHD262177 BQZ262177 CAV262177 CKR262177 CUN262177 DEJ262177 DOF262177 DYB262177 EHX262177 ERT262177 FBP262177 FLL262177 FVH262177 GFD262177 GOZ262177 GYV262177 HIR262177 HSN262177 ICJ262177 IMF262177 IWB262177 JFX262177 JPT262177 JZP262177 KJL262177 KTH262177 LDD262177 LMZ262177 LWV262177 MGR262177 MQN262177 NAJ262177 NKF262177 NUB262177 ODX262177 ONT262177 OXP262177 PHL262177 PRH262177 QBD262177 QKZ262177 QUV262177 RER262177 RON262177 RYJ262177 SIF262177 SSB262177 TBX262177 TLT262177 TVP262177 UFL262177 UPH262177 UZD262177 VIZ262177 VSV262177 WCR262177 WMN262177 WWJ262177 AB327713 JX327713 TT327713 ADP327713 ANL327713 AXH327713 BHD327713 BQZ327713 CAV327713 CKR327713 CUN327713 DEJ327713 DOF327713 DYB327713 EHX327713 ERT327713 FBP327713 FLL327713 FVH327713 GFD327713 GOZ327713 GYV327713 HIR327713 HSN327713 ICJ327713 IMF327713 IWB327713 JFX327713 JPT327713 JZP327713 KJL327713 KTH327713 LDD327713 LMZ327713 LWV327713 MGR327713 MQN327713 NAJ327713 NKF327713 NUB327713 ODX327713 ONT327713 OXP327713 PHL327713 PRH327713 QBD327713 QKZ327713 QUV327713 RER327713 RON327713 RYJ327713 SIF327713 SSB327713 TBX327713 TLT327713 TVP327713 UFL327713 UPH327713 UZD327713 VIZ327713 VSV327713 WCR327713 WMN327713 WWJ327713 AB393249 JX393249 TT393249 ADP393249 ANL393249 AXH393249 BHD393249 BQZ393249 CAV393249 CKR393249 CUN393249 DEJ393249 DOF393249 DYB393249 EHX393249 ERT393249 FBP393249 FLL393249 FVH393249 GFD393249 GOZ393249 GYV393249 HIR393249 HSN393249 ICJ393249 IMF393249 IWB393249 JFX393249 JPT393249 JZP393249 KJL393249 KTH393249 LDD393249 LMZ393249 LWV393249 MGR393249 MQN393249 NAJ393249 NKF393249 NUB393249 ODX393249 ONT393249 OXP393249 PHL393249 PRH393249 QBD393249 QKZ393249 QUV393249 RER393249 RON393249 RYJ393249 SIF393249 SSB393249 TBX393249 TLT393249 TVP393249 UFL393249 UPH393249 UZD393249 VIZ393249 VSV393249 WCR393249 WMN393249 WWJ393249 AB458785 JX458785 TT458785 ADP458785 ANL458785 AXH458785 BHD458785 BQZ458785 CAV458785 CKR458785 CUN458785 DEJ458785 DOF458785 DYB458785 EHX458785 ERT458785 FBP458785 FLL458785 FVH458785 GFD458785 GOZ458785 GYV458785 HIR458785 HSN458785 ICJ458785 IMF458785 IWB458785 JFX458785 JPT458785 JZP458785 KJL458785 KTH458785 LDD458785 LMZ458785 LWV458785 MGR458785 MQN458785 NAJ458785 NKF458785 NUB458785 ODX458785 ONT458785 OXP458785 PHL458785 PRH458785 QBD458785 QKZ458785 QUV458785 RER458785 RON458785 RYJ458785 SIF458785 SSB458785 TBX458785 TLT458785 TVP458785 UFL458785 UPH458785 UZD458785 VIZ458785 VSV458785 WCR458785 WMN458785 WWJ458785 AB524321 JX524321 TT524321 ADP524321 ANL524321 AXH524321 BHD524321 BQZ524321 CAV524321 CKR524321 CUN524321 DEJ524321 DOF524321 DYB524321 EHX524321 ERT524321 FBP524321 FLL524321 FVH524321 GFD524321 GOZ524321 GYV524321 HIR524321 HSN524321 ICJ524321 IMF524321 IWB524321 JFX524321 JPT524321 JZP524321 KJL524321 KTH524321 LDD524321 LMZ524321 LWV524321 MGR524321 MQN524321 NAJ524321 NKF524321 NUB524321 ODX524321 ONT524321 OXP524321 PHL524321 PRH524321 QBD524321 QKZ524321 QUV524321 RER524321 RON524321 RYJ524321 SIF524321 SSB524321 TBX524321 TLT524321 TVP524321 UFL524321 UPH524321 UZD524321 VIZ524321 VSV524321 WCR524321 WMN524321 WWJ524321 AB589857 JX589857 TT589857 ADP589857 ANL589857 AXH589857 BHD589857 BQZ589857 CAV589857 CKR589857 CUN589857 DEJ589857 DOF589857 DYB589857 EHX589857 ERT589857 FBP589857 FLL589857 FVH589857 GFD589857 GOZ589857 GYV589857 HIR589857 HSN589857 ICJ589857 IMF589857 IWB589857 JFX589857 JPT589857 JZP589857 KJL589857 KTH589857 LDD589857 LMZ589857 LWV589857 MGR589857 MQN589857 NAJ589857 NKF589857 NUB589857 ODX589857 ONT589857 OXP589857 PHL589857 PRH589857 QBD589857 QKZ589857 QUV589857 RER589857 RON589857 RYJ589857 SIF589857 SSB589857 TBX589857 TLT589857 TVP589857 UFL589857 UPH589857 UZD589857 VIZ589857 VSV589857 WCR589857 WMN589857 WWJ589857 AB655393 JX655393 TT655393 ADP655393 ANL655393 AXH655393 BHD655393 BQZ655393 CAV655393 CKR655393 CUN655393 DEJ655393 DOF655393 DYB655393 EHX655393 ERT655393 FBP655393 FLL655393 FVH655393 GFD655393 GOZ655393 GYV655393 HIR655393 HSN655393 ICJ655393 IMF655393 IWB655393 JFX655393 JPT655393 JZP655393 KJL655393 KTH655393 LDD655393 LMZ655393 LWV655393 MGR655393 MQN655393 NAJ655393 NKF655393 NUB655393 ODX655393 ONT655393 OXP655393 PHL655393 PRH655393 QBD655393 QKZ655393 QUV655393 RER655393 RON655393 RYJ655393 SIF655393 SSB655393 TBX655393 TLT655393 TVP655393 UFL655393 UPH655393 UZD655393 VIZ655393 VSV655393 WCR655393 WMN655393 WWJ655393 AB720929 JX720929 TT720929 ADP720929 ANL720929 AXH720929 BHD720929 BQZ720929 CAV720929 CKR720929 CUN720929 DEJ720929 DOF720929 DYB720929 EHX720929 ERT720929 FBP720929 FLL720929 FVH720929 GFD720929 GOZ720929 GYV720929 HIR720929 HSN720929 ICJ720929 IMF720929 IWB720929 JFX720929 JPT720929 JZP720929 KJL720929 KTH720929 LDD720929 LMZ720929 LWV720929 MGR720929 MQN720929 NAJ720929 NKF720929 NUB720929 ODX720929 ONT720929 OXP720929 PHL720929 PRH720929 QBD720929 QKZ720929 QUV720929 RER720929 RON720929 RYJ720929 SIF720929 SSB720929 TBX720929 TLT720929 TVP720929 UFL720929 UPH720929 UZD720929 VIZ720929 VSV720929 WCR720929 WMN720929 WWJ720929 AB786465 JX786465 TT786465 ADP786465 ANL786465 AXH786465 BHD786465 BQZ786465 CAV786465 CKR786465 CUN786465 DEJ786465 DOF786465 DYB786465 EHX786465 ERT786465 FBP786465 FLL786465 FVH786465 GFD786465 GOZ786465 GYV786465 HIR786465 HSN786465 ICJ786465 IMF786465 IWB786465 JFX786465 JPT786465 JZP786465 KJL786465 KTH786465 LDD786465 LMZ786465 LWV786465 MGR786465 MQN786465 NAJ786465 NKF786465 NUB786465 ODX786465 ONT786465 OXP786465 PHL786465 PRH786465 QBD786465 QKZ786465 QUV786465 RER786465 RON786465 RYJ786465 SIF786465 SSB786465 TBX786465 TLT786465 TVP786465 UFL786465 UPH786465 UZD786465 VIZ786465 VSV786465 WCR786465 WMN786465 WWJ786465 AB852001 JX852001 TT852001 ADP852001 ANL852001 AXH852001 BHD852001 BQZ852001 CAV852001 CKR852001 CUN852001 DEJ852001 DOF852001 DYB852001 EHX852001 ERT852001 FBP852001 FLL852001 FVH852001 GFD852001 GOZ852001 GYV852001 HIR852001 HSN852001 ICJ852001 IMF852001 IWB852001 JFX852001 JPT852001 JZP852001 KJL852001 KTH852001 LDD852001 LMZ852001 LWV852001 MGR852001 MQN852001 NAJ852001 NKF852001 NUB852001 ODX852001 ONT852001 OXP852001 PHL852001 PRH852001 QBD852001 QKZ852001 QUV852001 RER852001 RON852001 RYJ852001 SIF852001 SSB852001 TBX852001 TLT852001 TVP852001 UFL852001 UPH852001 UZD852001 VIZ852001 VSV852001 WCR852001 WMN852001 WWJ852001 AB917537 JX917537 TT917537 ADP917537 ANL917537 AXH917537 BHD917537 BQZ917537 CAV917537 CKR917537 CUN917537 DEJ917537 DOF917537 DYB917537 EHX917537 ERT917537 FBP917537 FLL917537 FVH917537 GFD917537 GOZ917537 GYV917537 HIR917537 HSN917537 ICJ917537 IMF917537 IWB917537 JFX917537 JPT917537 JZP917537 KJL917537 KTH917537 LDD917537 LMZ917537 LWV917537 MGR917537 MQN917537 NAJ917537 NKF917537 NUB917537 ODX917537 ONT917537 OXP917537 PHL917537 PRH917537 QBD917537 QKZ917537 QUV917537 RER917537 RON917537 RYJ917537 SIF917537 SSB917537 TBX917537 TLT917537 TVP917537 UFL917537 UPH917537 UZD917537 VIZ917537 VSV917537 WCR917537 WMN917537 WWJ917537 AB983073 JX983073 TT983073 ADP983073 ANL983073 AXH983073 BHD983073 BQZ983073 CAV983073 CKR983073 CUN983073 DEJ983073 DOF983073 DYB983073 EHX983073 ERT983073 FBP983073 FLL983073 FVH983073 GFD983073 GOZ983073 GYV983073 HIR983073 HSN983073 ICJ983073 IMF983073 IWB983073 JFX983073 JPT983073 JZP983073 KJL983073 KTH983073 LDD983073 LMZ983073 LWV983073 MGR983073 MQN983073 NAJ983073 NKF983073 NUB983073 ODX983073 ONT983073 OXP983073 PHL983073 PRH983073 QBD983073 QKZ983073 QUV983073 RER983073 RON983073 RYJ983073 SIF983073 SSB983073 TBX983073 TLT983073 TVP983073 UFL983073 UPH983073 UZD983073 VIZ983073 VSV983073 WCR983073 WMN983073 WWJ983073 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Z65571 JV65571 TR65571 ADN65571 ANJ65571 AXF65571 BHB65571 BQX65571 CAT65571 CKP65571 CUL65571 DEH65571 DOD65571 DXZ65571 EHV65571 ERR65571 FBN65571 FLJ65571 FVF65571 GFB65571 GOX65571 GYT65571 HIP65571 HSL65571 ICH65571 IMD65571 IVZ65571 JFV65571 JPR65571 JZN65571 KJJ65571 KTF65571 LDB65571 LMX65571 LWT65571 MGP65571 MQL65571 NAH65571 NKD65571 NTZ65571 ODV65571 ONR65571 OXN65571 PHJ65571 PRF65571 QBB65571 QKX65571 QUT65571 REP65571 ROL65571 RYH65571 SID65571 SRZ65571 TBV65571 TLR65571 TVN65571 UFJ65571 UPF65571 UZB65571 VIX65571 VST65571 WCP65571 WML65571 WWH65571 Z131107 JV131107 TR131107 ADN131107 ANJ131107 AXF131107 BHB131107 BQX131107 CAT131107 CKP131107 CUL131107 DEH131107 DOD131107 DXZ131107 EHV131107 ERR131107 FBN131107 FLJ131107 FVF131107 GFB131107 GOX131107 GYT131107 HIP131107 HSL131107 ICH131107 IMD131107 IVZ131107 JFV131107 JPR131107 JZN131107 KJJ131107 KTF131107 LDB131107 LMX131107 LWT131107 MGP131107 MQL131107 NAH131107 NKD131107 NTZ131107 ODV131107 ONR131107 OXN131107 PHJ131107 PRF131107 QBB131107 QKX131107 QUT131107 REP131107 ROL131107 RYH131107 SID131107 SRZ131107 TBV131107 TLR131107 TVN131107 UFJ131107 UPF131107 UZB131107 VIX131107 VST131107 WCP131107 WML131107 WWH131107 Z196643 JV196643 TR196643 ADN196643 ANJ196643 AXF196643 BHB196643 BQX196643 CAT196643 CKP196643 CUL196643 DEH196643 DOD196643 DXZ196643 EHV196643 ERR196643 FBN196643 FLJ196643 FVF196643 GFB196643 GOX196643 GYT196643 HIP196643 HSL196643 ICH196643 IMD196643 IVZ196643 JFV196643 JPR196643 JZN196643 KJJ196643 KTF196643 LDB196643 LMX196643 LWT196643 MGP196643 MQL196643 NAH196643 NKD196643 NTZ196643 ODV196643 ONR196643 OXN196643 PHJ196643 PRF196643 QBB196643 QKX196643 QUT196643 REP196643 ROL196643 RYH196643 SID196643 SRZ196643 TBV196643 TLR196643 TVN196643 UFJ196643 UPF196643 UZB196643 VIX196643 VST196643 WCP196643 WML196643 WWH196643 Z262179 JV262179 TR262179 ADN262179 ANJ262179 AXF262179 BHB262179 BQX262179 CAT262179 CKP262179 CUL262179 DEH262179 DOD262179 DXZ262179 EHV262179 ERR262179 FBN262179 FLJ262179 FVF262179 GFB262179 GOX262179 GYT262179 HIP262179 HSL262179 ICH262179 IMD262179 IVZ262179 JFV262179 JPR262179 JZN262179 KJJ262179 KTF262179 LDB262179 LMX262179 LWT262179 MGP262179 MQL262179 NAH262179 NKD262179 NTZ262179 ODV262179 ONR262179 OXN262179 PHJ262179 PRF262179 QBB262179 QKX262179 QUT262179 REP262179 ROL262179 RYH262179 SID262179 SRZ262179 TBV262179 TLR262179 TVN262179 UFJ262179 UPF262179 UZB262179 VIX262179 VST262179 WCP262179 WML262179 WWH262179 Z327715 JV327715 TR327715 ADN327715 ANJ327715 AXF327715 BHB327715 BQX327715 CAT327715 CKP327715 CUL327715 DEH327715 DOD327715 DXZ327715 EHV327715 ERR327715 FBN327715 FLJ327715 FVF327715 GFB327715 GOX327715 GYT327715 HIP327715 HSL327715 ICH327715 IMD327715 IVZ327715 JFV327715 JPR327715 JZN327715 KJJ327715 KTF327715 LDB327715 LMX327715 LWT327715 MGP327715 MQL327715 NAH327715 NKD327715 NTZ327715 ODV327715 ONR327715 OXN327715 PHJ327715 PRF327715 QBB327715 QKX327715 QUT327715 REP327715 ROL327715 RYH327715 SID327715 SRZ327715 TBV327715 TLR327715 TVN327715 UFJ327715 UPF327715 UZB327715 VIX327715 VST327715 WCP327715 WML327715 WWH327715 Z393251 JV393251 TR393251 ADN393251 ANJ393251 AXF393251 BHB393251 BQX393251 CAT393251 CKP393251 CUL393251 DEH393251 DOD393251 DXZ393251 EHV393251 ERR393251 FBN393251 FLJ393251 FVF393251 GFB393251 GOX393251 GYT393251 HIP393251 HSL393251 ICH393251 IMD393251 IVZ393251 JFV393251 JPR393251 JZN393251 KJJ393251 KTF393251 LDB393251 LMX393251 LWT393251 MGP393251 MQL393251 NAH393251 NKD393251 NTZ393251 ODV393251 ONR393251 OXN393251 PHJ393251 PRF393251 QBB393251 QKX393251 QUT393251 REP393251 ROL393251 RYH393251 SID393251 SRZ393251 TBV393251 TLR393251 TVN393251 UFJ393251 UPF393251 UZB393251 VIX393251 VST393251 WCP393251 WML393251 WWH393251 Z458787 JV458787 TR458787 ADN458787 ANJ458787 AXF458787 BHB458787 BQX458787 CAT458787 CKP458787 CUL458787 DEH458787 DOD458787 DXZ458787 EHV458787 ERR458787 FBN458787 FLJ458787 FVF458787 GFB458787 GOX458787 GYT458787 HIP458787 HSL458787 ICH458787 IMD458787 IVZ458787 JFV458787 JPR458787 JZN458787 KJJ458787 KTF458787 LDB458787 LMX458787 LWT458787 MGP458787 MQL458787 NAH458787 NKD458787 NTZ458787 ODV458787 ONR458787 OXN458787 PHJ458787 PRF458787 QBB458787 QKX458787 QUT458787 REP458787 ROL458787 RYH458787 SID458787 SRZ458787 TBV458787 TLR458787 TVN458787 UFJ458787 UPF458787 UZB458787 VIX458787 VST458787 WCP458787 WML458787 WWH458787 Z524323 JV524323 TR524323 ADN524323 ANJ524323 AXF524323 BHB524323 BQX524323 CAT524323 CKP524323 CUL524323 DEH524323 DOD524323 DXZ524323 EHV524323 ERR524323 FBN524323 FLJ524323 FVF524323 GFB524323 GOX524323 GYT524323 HIP524323 HSL524323 ICH524323 IMD524323 IVZ524323 JFV524323 JPR524323 JZN524323 KJJ524323 KTF524323 LDB524323 LMX524323 LWT524323 MGP524323 MQL524323 NAH524323 NKD524323 NTZ524323 ODV524323 ONR524323 OXN524323 PHJ524323 PRF524323 QBB524323 QKX524323 QUT524323 REP524323 ROL524323 RYH524323 SID524323 SRZ524323 TBV524323 TLR524323 TVN524323 UFJ524323 UPF524323 UZB524323 VIX524323 VST524323 WCP524323 WML524323 WWH524323 Z589859 JV589859 TR589859 ADN589859 ANJ589859 AXF589859 BHB589859 BQX589859 CAT589859 CKP589859 CUL589859 DEH589859 DOD589859 DXZ589859 EHV589859 ERR589859 FBN589859 FLJ589859 FVF589859 GFB589859 GOX589859 GYT589859 HIP589859 HSL589859 ICH589859 IMD589859 IVZ589859 JFV589859 JPR589859 JZN589859 KJJ589859 KTF589859 LDB589859 LMX589859 LWT589859 MGP589859 MQL589859 NAH589859 NKD589859 NTZ589859 ODV589859 ONR589859 OXN589859 PHJ589859 PRF589859 QBB589859 QKX589859 QUT589859 REP589859 ROL589859 RYH589859 SID589859 SRZ589859 TBV589859 TLR589859 TVN589859 UFJ589859 UPF589859 UZB589859 VIX589859 VST589859 WCP589859 WML589859 WWH589859 Z655395 JV655395 TR655395 ADN655395 ANJ655395 AXF655395 BHB655395 BQX655395 CAT655395 CKP655395 CUL655395 DEH655395 DOD655395 DXZ655395 EHV655395 ERR655395 FBN655395 FLJ655395 FVF655395 GFB655395 GOX655395 GYT655395 HIP655395 HSL655395 ICH655395 IMD655395 IVZ655395 JFV655395 JPR655395 JZN655395 KJJ655395 KTF655395 LDB655395 LMX655395 LWT655395 MGP655395 MQL655395 NAH655395 NKD655395 NTZ655395 ODV655395 ONR655395 OXN655395 PHJ655395 PRF655395 QBB655395 QKX655395 QUT655395 REP655395 ROL655395 RYH655395 SID655395 SRZ655395 TBV655395 TLR655395 TVN655395 UFJ655395 UPF655395 UZB655395 VIX655395 VST655395 WCP655395 WML655395 WWH655395 Z720931 JV720931 TR720931 ADN720931 ANJ720931 AXF720931 BHB720931 BQX720931 CAT720931 CKP720931 CUL720931 DEH720931 DOD720931 DXZ720931 EHV720931 ERR720931 FBN720931 FLJ720931 FVF720931 GFB720931 GOX720931 GYT720931 HIP720931 HSL720931 ICH720931 IMD720931 IVZ720931 JFV720931 JPR720931 JZN720931 KJJ720931 KTF720931 LDB720931 LMX720931 LWT720931 MGP720931 MQL720931 NAH720931 NKD720931 NTZ720931 ODV720931 ONR720931 OXN720931 PHJ720931 PRF720931 QBB720931 QKX720931 QUT720931 REP720931 ROL720931 RYH720931 SID720931 SRZ720931 TBV720931 TLR720931 TVN720931 UFJ720931 UPF720931 UZB720931 VIX720931 VST720931 WCP720931 WML720931 WWH720931 Z786467 JV786467 TR786467 ADN786467 ANJ786467 AXF786467 BHB786467 BQX786467 CAT786467 CKP786467 CUL786467 DEH786467 DOD786467 DXZ786467 EHV786467 ERR786467 FBN786467 FLJ786467 FVF786467 GFB786467 GOX786467 GYT786467 HIP786467 HSL786467 ICH786467 IMD786467 IVZ786467 JFV786467 JPR786467 JZN786467 KJJ786467 KTF786467 LDB786467 LMX786467 LWT786467 MGP786467 MQL786467 NAH786467 NKD786467 NTZ786467 ODV786467 ONR786467 OXN786467 PHJ786467 PRF786467 QBB786467 QKX786467 QUT786467 REP786467 ROL786467 RYH786467 SID786467 SRZ786467 TBV786467 TLR786467 TVN786467 UFJ786467 UPF786467 UZB786467 VIX786467 VST786467 WCP786467 WML786467 WWH786467 Z852003 JV852003 TR852003 ADN852003 ANJ852003 AXF852003 BHB852003 BQX852003 CAT852003 CKP852003 CUL852003 DEH852003 DOD852003 DXZ852003 EHV852003 ERR852003 FBN852003 FLJ852003 FVF852003 GFB852003 GOX852003 GYT852003 HIP852003 HSL852003 ICH852003 IMD852003 IVZ852003 JFV852003 JPR852003 JZN852003 KJJ852003 KTF852003 LDB852003 LMX852003 LWT852003 MGP852003 MQL852003 NAH852003 NKD852003 NTZ852003 ODV852003 ONR852003 OXN852003 PHJ852003 PRF852003 QBB852003 QKX852003 QUT852003 REP852003 ROL852003 RYH852003 SID852003 SRZ852003 TBV852003 TLR852003 TVN852003 UFJ852003 UPF852003 UZB852003 VIX852003 VST852003 WCP852003 WML852003 WWH852003 Z917539 JV917539 TR917539 ADN917539 ANJ917539 AXF917539 BHB917539 BQX917539 CAT917539 CKP917539 CUL917539 DEH917539 DOD917539 DXZ917539 EHV917539 ERR917539 FBN917539 FLJ917539 FVF917539 GFB917539 GOX917539 GYT917539 HIP917539 HSL917539 ICH917539 IMD917539 IVZ917539 JFV917539 JPR917539 JZN917539 KJJ917539 KTF917539 LDB917539 LMX917539 LWT917539 MGP917539 MQL917539 NAH917539 NKD917539 NTZ917539 ODV917539 ONR917539 OXN917539 PHJ917539 PRF917539 QBB917539 QKX917539 QUT917539 REP917539 ROL917539 RYH917539 SID917539 SRZ917539 TBV917539 TLR917539 TVN917539 UFJ917539 UPF917539 UZB917539 VIX917539 VST917539 WCP917539 WML917539 WWH917539 Z983075 JV983075 TR983075 ADN983075 ANJ983075 AXF983075 BHB983075 BQX983075 CAT983075 CKP983075 CUL983075 DEH983075 DOD983075 DXZ983075 EHV983075 ERR983075 FBN983075 FLJ983075 FVF983075 GFB983075 GOX983075 GYT983075 HIP983075 HSL983075 ICH983075 IMD983075 IVZ983075 JFV983075 JPR983075 JZN983075 KJJ983075 KTF983075 LDB983075 LMX983075 LWT983075 MGP983075 MQL983075 NAH983075 NKD983075 NTZ983075 ODV983075 ONR983075 OXN983075 PHJ983075 PRF983075 QBB983075 QKX983075 QUT983075 REP983075 ROL983075 RYH983075 SID983075 SRZ983075 TBV983075 TLR983075 TVN983075 UFJ983075 UPF983075 UZB983075 VIX983075 VST983075 WCP983075 WML983075 WWH983075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AB65571 JX65571 TT65571 ADP65571 ANL65571 AXH65571 BHD65571 BQZ65571 CAV65571 CKR65571 CUN65571 DEJ65571 DOF65571 DYB65571 EHX65571 ERT65571 FBP65571 FLL65571 FVH65571 GFD65571 GOZ65571 GYV65571 HIR65571 HSN65571 ICJ65571 IMF65571 IWB65571 JFX65571 JPT65571 JZP65571 KJL65571 KTH65571 LDD65571 LMZ65571 LWV65571 MGR65571 MQN65571 NAJ65571 NKF65571 NUB65571 ODX65571 ONT65571 OXP65571 PHL65571 PRH65571 QBD65571 QKZ65571 QUV65571 RER65571 RON65571 RYJ65571 SIF65571 SSB65571 TBX65571 TLT65571 TVP65571 UFL65571 UPH65571 UZD65571 VIZ65571 VSV65571 WCR65571 WMN65571 WWJ65571 AB131107 JX131107 TT131107 ADP131107 ANL131107 AXH131107 BHD131107 BQZ131107 CAV131107 CKR131107 CUN131107 DEJ131107 DOF131107 DYB131107 EHX131107 ERT131107 FBP131107 FLL131107 FVH131107 GFD131107 GOZ131107 GYV131107 HIR131107 HSN131107 ICJ131107 IMF131107 IWB131107 JFX131107 JPT131107 JZP131107 KJL131107 KTH131107 LDD131107 LMZ131107 LWV131107 MGR131107 MQN131107 NAJ131107 NKF131107 NUB131107 ODX131107 ONT131107 OXP131107 PHL131107 PRH131107 QBD131107 QKZ131107 QUV131107 RER131107 RON131107 RYJ131107 SIF131107 SSB131107 TBX131107 TLT131107 TVP131107 UFL131107 UPH131107 UZD131107 VIZ131107 VSV131107 WCR131107 WMN131107 WWJ131107 AB196643 JX196643 TT196643 ADP196643 ANL196643 AXH196643 BHD196643 BQZ196643 CAV196643 CKR196643 CUN196643 DEJ196643 DOF196643 DYB196643 EHX196643 ERT196643 FBP196643 FLL196643 FVH196643 GFD196643 GOZ196643 GYV196643 HIR196643 HSN196643 ICJ196643 IMF196643 IWB196643 JFX196643 JPT196643 JZP196643 KJL196643 KTH196643 LDD196643 LMZ196643 LWV196643 MGR196643 MQN196643 NAJ196643 NKF196643 NUB196643 ODX196643 ONT196643 OXP196643 PHL196643 PRH196643 QBD196643 QKZ196643 QUV196643 RER196643 RON196643 RYJ196643 SIF196643 SSB196643 TBX196643 TLT196643 TVP196643 UFL196643 UPH196643 UZD196643 VIZ196643 VSV196643 WCR196643 WMN196643 WWJ196643 AB262179 JX262179 TT262179 ADP262179 ANL262179 AXH262179 BHD262179 BQZ262179 CAV262179 CKR262179 CUN262179 DEJ262179 DOF262179 DYB262179 EHX262179 ERT262179 FBP262179 FLL262179 FVH262179 GFD262179 GOZ262179 GYV262179 HIR262179 HSN262179 ICJ262179 IMF262179 IWB262179 JFX262179 JPT262179 JZP262179 KJL262179 KTH262179 LDD262179 LMZ262179 LWV262179 MGR262179 MQN262179 NAJ262179 NKF262179 NUB262179 ODX262179 ONT262179 OXP262179 PHL262179 PRH262179 QBD262179 QKZ262179 QUV262179 RER262179 RON262179 RYJ262179 SIF262179 SSB262179 TBX262179 TLT262179 TVP262179 UFL262179 UPH262179 UZD262179 VIZ262179 VSV262179 WCR262179 WMN262179 WWJ262179 AB327715 JX327715 TT327715 ADP327715 ANL327715 AXH327715 BHD327715 BQZ327715 CAV327715 CKR327715 CUN327715 DEJ327715 DOF327715 DYB327715 EHX327715 ERT327715 FBP327715 FLL327715 FVH327715 GFD327715 GOZ327715 GYV327715 HIR327715 HSN327715 ICJ327715 IMF327715 IWB327715 JFX327715 JPT327715 JZP327715 KJL327715 KTH327715 LDD327715 LMZ327715 LWV327715 MGR327715 MQN327715 NAJ327715 NKF327715 NUB327715 ODX327715 ONT327715 OXP327715 PHL327715 PRH327715 QBD327715 QKZ327715 QUV327715 RER327715 RON327715 RYJ327715 SIF327715 SSB327715 TBX327715 TLT327715 TVP327715 UFL327715 UPH327715 UZD327715 VIZ327715 VSV327715 WCR327715 WMN327715 WWJ327715 AB393251 JX393251 TT393251 ADP393251 ANL393251 AXH393251 BHD393251 BQZ393251 CAV393251 CKR393251 CUN393251 DEJ393251 DOF393251 DYB393251 EHX393251 ERT393251 FBP393251 FLL393251 FVH393251 GFD393251 GOZ393251 GYV393251 HIR393251 HSN393251 ICJ393251 IMF393251 IWB393251 JFX393251 JPT393251 JZP393251 KJL393251 KTH393251 LDD393251 LMZ393251 LWV393251 MGR393251 MQN393251 NAJ393251 NKF393251 NUB393251 ODX393251 ONT393251 OXP393251 PHL393251 PRH393251 QBD393251 QKZ393251 QUV393251 RER393251 RON393251 RYJ393251 SIF393251 SSB393251 TBX393251 TLT393251 TVP393251 UFL393251 UPH393251 UZD393251 VIZ393251 VSV393251 WCR393251 WMN393251 WWJ393251 AB458787 JX458787 TT458787 ADP458787 ANL458787 AXH458787 BHD458787 BQZ458787 CAV458787 CKR458787 CUN458787 DEJ458787 DOF458787 DYB458787 EHX458787 ERT458787 FBP458787 FLL458787 FVH458787 GFD458787 GOZ458787 GYV458787 HIR458787 HSN458787 ICJ458787 IMF458787 IWB458787 JFX458787 JPT458787 JZP458787 KJL458787 KTH458787 LDD458787 LMZ458787 LWV458787 MGR458787 MQN458787 NAJ458787 NKF458787 NUB458787 ODX458787 ONT458787 OXP458787 PHL458787 PRH458787 QBD458787 QKZ458787 QUV458787 RER458787 RON458787 RYJ458787 SIF458787 SSB458787 TBX458787 TLT458787 TVP458787 UFL458787 UPH458787 UZD458787 VIZ458787 VSV458787 WCR458787 WMN458787 WWJ458787 AB524323 JX524323 TT524323 ADP524323 ANL524323 AXH524323 BHD524323 BQZ524323 CAV524323 CKR524323 CUN524323 DEJ524323 DOF524323 DYB524323 EHX524323 ERT524323 FBP524323 FLL524323 FVH524323 GFD524323 GOZ524323 GYV524323 HIR524323 HSN524323 ICJ524323 IMF524323 IWB524323 JFX524323 JPT524323 JZP524323 KJL524323 KTH524323 LDD524323 LMZ524323 LWV524323 MGR524323 MQN524323 NAJ524323 NKF524323 NUB524323 ODX524323 ONT524323 OXP524323 PHL524323 PRH524323 QBD524323 QKZ524323 QUV524323 RER524323 RON524323 RYJ524323 SIF524323 SSB524323 TBX524323 TLT524323 TVP524323 UFL524323 UPH524323 UZD524323 VIZ524323 VSV524323 WCR524323 WMN524323 WWJ524323 AB589859 JX589859 TT589859 ADP589859 ANL589859 AXH589859 BHD589859 BQZ589859 CAV589859 CKR589859 CUN589859 DEJ589859 DOF589859 DYB589859 EHX589859 ERT589859 FBP589859 FLL589859 FVH589859 GFD589859 GOZ589859 GYV589859 HIR589859 HSN589859 ICJ589859 IMF589859 IWB589859 JFX589859 JPT589859 JZP589859 KJL589859 KTH589859 LDD589859 LMZ589859 LWV589859 MGR589859 MQN589859 NAJ589859 NKF589859 NUB589859 ODX589859 ONT589859 OXP589859 PHL589859 PRH589859 QBD589859 QKZ589859 QUV589859 RER589859 RON589859 RYJ589859 SIF589859 SSB589859 TBX589859 TLT589859 TVP589859 UFL589859 UPH589859 UZD589859 VIZ589859 VSV589859 WCR589859 WMN589859 WWJ589859 AB655395 JX655395 TT655395 ADP655395 ANL655395 AXH655395 BHD655395 BQZ655395 CAV655395 CKR655395 CUN655395 DEJ655395 DOF655395 DYB655395 EHX655395 ERT655395 FBP655395 FLL655395 FVH655395 GFD655395 GOZ655395 GYV655395 HIR655395 HSN655395 ICJ655395 IMF655395 IWB655395 JFX655395 JPT655395 JZP655395 KJL655395 KTH655395 LDD655395 LMZ655395 LWV655395 MGR655395 MQN655395 NAJ655395 NKF655395 NUB655395 ODX655395 ONT655395 OXP655395 PHL655395 PRH655395 QBD655395 QKZ655395 QUV655395 RER655395 RON655395 RYJ655395 SIF655395 SSB655395 TBX655395 TLT655395 TVP655395 UFL655395 UPH655395 UZD655395 VIZ655395 VSV655395 WCR655395 WMN655395 WWJ655395 AB720931 JX720931 TT720931 ADP720931 ANL720931 AXH720931 BHD720931 BQZ720931 CAV720931 CKR720931 CUN720931 DEJ720931 DOF720931 DYB720931 EHX720931 ERT720931 FBP720931 FLL720931 FVH720931 GFD720931 GOZ720931 GYV720931 HIR720931 HSN720931 ICJ720931 IMF720931 IWB720931 JFX720931 JPT720931 JZP720931 KJL720931 KTH720931 LDD720931 LMZ720931 LWV720931 MGR720931 MQN720931 NAJ720931 NKF720931 NUB720931 ODX720931 ONT720931 OXP720931 PHL720931 PRH720931 QBD720931 QKZ720931 QUV720931 RER720931 RON720931 RYJ720931 SIF720931 SSB720931 TBX720931 TLT720931 TVP720931 UFL720931 UPH720931 UZD720931 VIZ720931 VSV720931 WCR720931 WMN720931 WWJ720931 AB786467 JX786467 TT786467 ADP786467 ANL786467 AXH786467 BHD786467 BQZ786467 CAV786467 CKR786467 CUN786467 DEJ786467 DOF786467 DYB786467 EHX786467 ERT786467 FBP786467 FLL786467 FVH786467 GFD786467 GOZ786467 GYV786467 HIR786467 HSN786467 ICJ786467 IMF786467 IWB786467 JFX786467 JPT786467 JZP786467 KJL786467 KTH786467 LDD786467 LMZ786467 LWV786467 MGR786467 MQN786467 NAJ786467 NKF786467 NUB786467 ODX786467 ONT786467 OXP786467 PHL786467 PRH786467 QBD786467 QKZ786467 QUV786467 RER786467 RON786467 RYJ786467 SIF786467 SSB786467 TBX786467 TLT786467 TVP786467 UFL786467 UPH786467 UZD786467 VIZ786467 VSV786467 WCR786467 WMN786467 WWJ786467 AB852003 JX852003 TT852003 ADP852003 ANL852003 AXH852003 BHD852003 BQZ852003 CAV852003 CKR852003 CUN852003 DEJ852003 DOF852003 DYB852003 EHX852003 ERT852003 FBP852003 FLL852003 FVH852003 GFD852003 GOZ852003 GYV852003 HIR852003 HSN852003 ICJ852003 IMF852003 IWB852003 JFX852003 JPT852003 JZP852003 KJL852003 KTH852003 LDD852003 LMZ852003 LWV852003 MGR852003 MQN852003 NAJ852003 NKF852003 NUB852003 ODX852003 ONT852003 OXP852003 PHL852003 PRH852003 QBD852003 QKZ852003 QUV852003 RER852003 RON852003 RYJ852003 SIF852003 SSB852003 TBX852003 TLT852003 TVP852003 UFL852003 UPH852003 UZD852003 VIZ852003 VSV852003 WCR852003 WMN852003 WWJ852003 AB917539 JX917539 TT917539 ADP917539 ANL917539 AXH917539 BHD917539 BQZ917539 CAV917539 CKR917539 CUN917539 DEJ917539 DOF917539 DYB917539 EHX917539 ERT917539 FBP917539 FLL917539 FVH917539 GFD917539 GOZ917539 GYV917539 HIR917539 HSN917539 ICJ917539 IMF917539 IWB917539 JFX917539 JPT917539 JZP917539 KJL917539 KTH917539 LDD917539 LMZ917539 LWV917539 MGR917539 MQN917539 NAJ917539 NKF917539 NUB917539 ODX917539 ONT917539 OXP917539 PHL917539 PRH917539 QBD917539 QKZ917539 QUV917539 RER917539 RON917539 RYJ917539 SIF917539 SSB917539 TBX917539 TLT917539 TVP917539 UFL917539 UPH917539 UZD917539 VIZ917539 VSV917539 WCR917539 WMN917539 WWJ917539 AB983075 JX983075 TT983075 ADP983075 ANL983075 AXH983075 BHD983075 BQZ983075 CAV983075 CKR983075 CUN983075 DEJ983075 DOF983075 DYB983075 EHX983075 ERT983075 FBP983075 FLL983075 FVH983075 GFD983075 GOZ983075 GYV983075 HIR983075 HSN983075 ICJ983075 IMF983075 IWB983075 JFX983075 JPT983075 JZP983075 KJL983075 KTH983075 LDD983075 LMZ983075 LWV983075 MGR983075 MQN983075 NAJ983075 NKF983075 NUB983075 ODX983075 ONT983075 OXP983075 PHL983075 PRH983075 QBD983075 QKZ983075 QUV983075 RER983075 RON983075 RYJ983075 SIF983075 SSB983075 TBX983075 TLT983075 TVP983075 UFL983075 UPH983075 UZD983075 VIZ983075 VSV983075 WCR983075 WMN983075 WWJ983075 Z41 JV41 TR41 ADN41 ANJ41 AXF41 BHB41 BQX41 CAT41 CKP41 CUL41 DEH41 DOD41 DXZ41 EHV41 ERR41 FBN41 FLJ41 FVF41 GFB41 GOX41 GYT41 HIP41 HSL41 ICH41 IMD41 IVZ41 JFV41 JPR41 JZN41 KJJ41 KTF41 LDB41 LMX41 LWT41 MGP41 MQL41 NAH41 NKD41 NTZ41 ODV41 ONR41 OXN41 PHJ41 PRF41 QBB41 QKX41 QUT41 REP41 ROL41 RYH41 SID41 SRZ41 TBV41 TLR41 TVN41 UFJ41 UPF41 UZB41 VIX41 VST41 WCP41 WML41 WWH41 Z65577 JV65577 TR65577 ADN65577 ANJ65577 AXF65577 BHB65577 BQX65577 CAT65577 CKP65577 CUL65577 DEH65577 DOD65577 DXZ65577 EHV65577 ERR65577 FBN65577 FLJ65577 FVF65577 GFB65577 GOX65577 GYT65577 HIP65577 HSL65577 ICH65577 IMD65577 IVZ65577 JFV65577 JPR65577 JZN65577 KJJ65577 KTF65577 LDB65577 LMX65577 LWT65577 MGP65577 MQL65577 NAH65577 NKD65577 NTZ65577 ODV65577 ONR65577 OXN65577 PHJ65577 PRF65577 QBB65577 QKX65577 QUT65577 REP65577 ROL65577 RYH65577 SID65577 SRZ65577 TBV65577 TLR65577 TVN65577 UFJ65577 UPF65577 UZB65577 VIX65577 VST65577 WCP65577 WML65577 WWH65577 Z131113 JV131113 TR131113 ADN131113 ANJ131113 AXF131113 BHB131113 BQX131113 CAT131113 CKP131113 CUL131113 DEH131113 DOD131113 DXZ131113 EHV131113 ERR131113 FBN131113 FLJ131113 FVF131113 GFB131113 GOX131113 GYT131113 HIP131113 HSL131113 ICH131113 IMD131113 IVZ131113 JFV131113 JPR131113 JZN131113 KJJ131113 KTF131113 LDB131113 LMX131113 LWT131113 MGP131113 MQL131113 NAH131113 NKD131113 NTZ131113 ODV131113 ONR131113 OXN131113 PHJ131113 PRF131113 QBB131113 QKX131113 QUT131113 REP131113 ROL131113 RYH131113 SID131113 SRZ131113 TBV131113 TLR131113 TVN131113 UFJ131113 UPF131113 UZB131113 VIX131113 VST131113 WCP131113 WML131113 WWH131113 Z196649 JV196649 TR196649 ADN196649 ANJ196649 AXF196649 BHB196649 BQX196649 CAT196649 CKP196649 CUL196649 DEH196649 DOD196649 DXZ196649 EHV196649 ERR196649 FBN196649 FLJ196649 FVF196649 GFB196649 GOX196649 GYT196649 HIP196649 HSL196649 ICH196649 IMD196649 IVZ196649 JFV196649 JPR196649 JZN196649 KJJ196649 KTF196649 LDB196649 LMX196649 LWT196649 MGP196649 MQL196649 NAH196649 NKD196649 NTZ196649 ODV196649 ONR196649 OXN196649 PHJ196649 PRF196649 QBB196649 QKX196649 QUT196649 REP196649 ROL196649 RYH196649 SID196649 SRZ196649 TBV196649 TLR196649 TVN196649 UFJ196649 UPF196649 UZB196649 VIX196649 VST196649 WCP196649 WML196649 WWH196649 Z262185 JV262185 TR262185 ADN262185 ANJ262185 AXF262185 BHB262185 BQX262185 CAT262185 CKP262185 CUL262185 DEH262185 DOD262185 DXZ262185 EHV262185 ERR262185 FBN262185 FLJ262185 FVF262185 GFB262185 GOX262185 GYT262185 HIP262185 HSL262185 ICH262185 IMD262185 IVZ262185 JFV262185 JPR262185 JZN262185 KJJ262185 KTF262185 LDB262185 LMX262185 LWT262185 MGP262185 MQL262185 NAH262185 NKD262185 NTZ262185 ODV262185 ONR262185 OXN262185 PHJ262185 PRF262185 QBB262185 QKX262185 QUT262185 REP262185 ROL262185 RYH262185 SID262185 SRZ262185 TBV262185 TLR262185 TVN262185 UFJ262185 UPF262185 UZB262185 VIX262185 VST262185 WCP262185 WML262185 WWH262185 Z327721 JV327721 TR327721 ADN327721 ANJ327721 AXF327721 BHB327721 BQX327721 CAT327721 CKP327721 CUL327721 DEH327721 DOD327721 DXZ327721 EHV327721 ERR327721 FBN327721 FLJ327721 FVF327721 GFB327721 GOX327721 GYT327721 HIP327721 HSL327721 ICH327721 IMD327721 IVZ327721 JFV327721 JPR327721 JZN327721 KJJ327721 KTF327721 LDB327721 LMX327721 LWT327721 MGP327721 MQL327721 NAH327721 NKD327721 NTZ327721 ODV327721 ONR327721 OXN327721 PHJ327721 PRF327721 QBB327721 QKX327721 QUT327721 REP327721 ROL327721 RYH327721 SID327721 SRZ327721 TBV327721 TLR327721 TVN327721 UFJ327721 UPF327721 UZB327721 VIX327721 VST327721 WCP327721 WML327721 WWH327721 Z393257 JV393257 TR393257 ADN393257 ANJ393257 AXF393257 BHB393257 BQX393257 CAT393257 CKP393257 CUL393257 DEH393257 DOD393257 DXZ393257 EHV393257 ERR393257 FBN393257 FLJ393257 FVF393257 GFB393257 GOX393257 GYT393257 HIP393257 HSL393257 ICH393257 IMD393257 IVZ393257 JFV393257 JPR393257 JZN393257 KJJ393257 KTF393257 LDB393257 LMX393257 LWT393257 MGP393257 MQL393257 NAH393257 NKD393257 NTZ393257 ODV393257 ONR393257 OXN393257 PHJ393257 PRF393257 QBB393257 QKX393257 QUT393257 REP393257 ROL393257 RYH393257 SID393257 SRZ393257 TBV393257 TLR393257 TVN393257 UFJ393257 UPF393257 UZB393257 VIX393257 VST393257 WCP393257 WML393257 WWH393257 Z458793 JV458793 TR458793 ADN458793 ANJ458793 AXF458793 BHB458793 BQX458793 CAT458793 CKP458793 CUL458793 DEH458793 DOD458793 DXZ458793 EHV458793 ERR458793 FBN458793 FLJ458793 FVF458793 GFB458793 GOX458793 GYT458793 HIP458793 HSL458793 ICH458793 IMD458793 IVZ458793 JFV458793 JPR458793 JZN458793 KJJ458793 KTF458793 LDB458793 LMX458793 LWT458793 MGP458793 MQL458793 NAH458793 NKD458793 NTZ458793 ODV458793 ONR458793 OXN458793 PHJ458793 PRF458793 QBB458793 QKX458793 QUT458793 REP458793 ROL458793 RYH458793 SID458793 SRZ458793 TBV458793 TLR458793 TVN458793 UFJ458793 UPF458793 UZB458793 VIX458793 VST458793 WCP458793 WML458793 WWH458793 Z524329 JV524329 TR524329 ADN524329 ANJ524329 AXF524329 BHB524329 BQX524329 CAT524329 CKP524329 CUL524329 DEH524329 DOD524329 DXZ524329 EHV524329 ERR524329 FBN524329 FLJ524329 FVF524329 GFB524329 GOX524329 GYT524329 HIP524329 HSL524329 ICH524329 IMD524329 IVZ524329 JFV524329 JPR524329 JZN524329 KJJ524329 KTF524329 LDB524329 LMX524329 LWT524329 MGP524329 MQL524329 NAH524329 NKD524329 NTZ524329 ODV524329 ONR524329 OXN524329 PHJ524329 PRF524329 QBB524329 QKX524329 QUT524329 REP524329 ROL524329 RYH524329 SID524329 SRZ524329 TBV524329 TLR524329 TVN524329 UFJ524329 UPF524329 UZB524329 VIX524329 VST524329 WCP524329 WML524329 WWH524329 Z589865 JV589865 TR589865 ADN589865 ANJ589865 AXF589865 BHB589865 BQX589865 CAT589865 CKP589865 CUL589865 DEH589865 DOD589865 DXZ589865 EHV589865 ERR589865 FBN589865 FLJ589865 FVF589865 GFB589865 GOX589865 GYT589865 HIP589865 HSL589865 ICH589865 IMD589865 IVZ589865 JFV589865 JPR589865 JZN589865 KJJ589865 KTF589865 LDB589865 LMX589865 LWT589865 MGP589865 MQL589865 NAH589865 NKD589865 NTZ589865 ODV589865 ONR589865 OXN589865 PHJ589865 PRF589865 QBB589865 QKX589865 QUT589865 REP589865 ROL589865 RYH589865 SID589865 SRZ589865 TBV589865 TLR589865 TVN589865 UFJ589865 UPF589865 UZB589865 VIX589865 VST589865 WCP589865 WML589865 WWH589865 Z655401 JV655401 TR655401 ADN655401 ANJ655401 AXF655401 BHB655401 BQX655401 CAT655401 CKP655401 CUL655401 DEH655401 DOD655401 DXZ655401 EHV655401 ERR655401 FBN655401 FLJ655401 FVF655401 GFB655401 GOX655401 GYT655401 HIP655401 HSL655401 ICH655401 IMD655401 IVZ655401 JFV655401 JPR655401 JZN655401 KJJ655401 KTF655401 LDB655401 LMX655401 LWT655401 MGP655401 MQL655401 NAH655401 NKD655401 NTZ655401 ODV655401 ONR655401 OXN655401 PHJ655401 PRF655401 QBB655401 QKX655401 QUT655401 REP655401 ROL655401 RYH655401 SID655401 SRZ655401 TBV655401 TLR655401 TVN655401 UFJ655401 UPF655401 UZB655401 VIX655401 VST655401 WCP655401 WML655401 WWH655401 Z720937 JV720937 TR720937 ADN720937 ANJ720937 AXF720937 BHB720937 BQX720937 CAT720937 CKP720937 CUL720937 DEH720937 DOD720937 DXZ720937 EHV720937 ERR720937 FBN720937 FLJ720937 FVF720937 GFB720937 GOX720937 GYT720937 HIP720937 HSL720937 ICH720937 IMD720937 IVZ720937 JFV720937 JPR720937 JZN720937 KJJ720937 KTF720937 LDB720937 LMX720937 LWT720937 MGP720937 MQL720937 NAH720937 NKD720937 NTZ720937 ODV720937 ONR720937 OXN720937 PHJ720937 PRF720937 QBB720937 QKX720937 QUT720937 REP720937 ROL720937 RYH720937 SID720937 SRZ720937 TBV720937 TLR720937 TVN720937 UFJ720937 UPF720937 UZB720937 VIX720937 VST720937 WCP720937 WML720937 WWH720937 Z786473 JV786473 TR786473 ADN786473 ANJ786473 AXF786473 BHB786473 BQX786473 CAT786473 CKP786473 CUL786473 DEH786473 DOD786473 DXZ786473 EHV786473 ERR786473 FBN786473 FLJ786473 FVF786473 GFB786473 GOX786473 GYT786473 HIP786473 HSL786473 ICH786473 IMD786473 IVZ786473 JFV786473 JPR786473 JZN786473 KJJ786473 KTF786473 LDB786473 LMX786473 LWT786473 MGP786473 MQL786473 NAH786473 NKD786473 NTZ786473 ODV786473 ONR786473 OXN786473 PHJ786473 PRF786473 QBB786473 QKX786473 QUT786473 REP786473 ROL786473 RYH786473 SID786473 SRZ786473 TBV786473 TLR786473 TVN786473 UFJ786473 UPF786473 UZB786473 VIX786473 VST786473 WCP786473 WML786473 WWH786473 Z852009 JV852009 TR852009 ADN852009 ANJ852009 AXF852009 BHB852009 BQX852009 CAT852009 CKP852009 CUL852009 DEH852009 DOD852009 DXZ852009 EHV852009 ERR852009 FBN852009 FLJ852009 FVF852009 GFB852009 GOX852009 GYT852009 HIP852009 HSL852009 ICH852009 IMD852009 IVZ852009 JFV852009 JPR852009 JZN852009 KJJ852009 KTF852009 LDB852009 LMX852009 LWT852009 MGP852009 MQL852009 NAH852009 NKD852009 NTZ852009 ODV852009 ONR852009 OXN852009 PHJ852009 PRF852009 QBB852009 QKX852009 QUT852009 REP852009 ROL852009 RYH852009 SID852009 SRZ852009 TBV852009 TLR852009 TVN852009 UFJ852009 UPF852009 UZB852009 VIX852009 VST852009 WCP852009 WML852009 WWH852009 Z917545 JV917545 TR917545 ADN917545 ANJ917545 AXF917545 BHB917545 BQX917545 CAT917545 CKP917545 CUL917545 DEH917545 DOD917545 DXZ917545 EHV917545 ERR917545 FBN917545 FLJ917545 FVF917545 GFB917545 GOX917545 GYT917545 HIP917545 HSL917545 ICH917545 IMD917545 IVZ917545 JFV917545 JPR917545 JZN917545 KJJ917545 KTF917545 LDB917545 LMX917545 LWT917545 MGP917545 MQL917545 NAH917545 NKD917545 NTZ917545 ODV917545 ONR917545 OXN917545 PHJ917545 PRF917545 QBB917545 QKX917545 QUT917545 REP917545 ROL917545 RYH917545 SID917545 SRZ917545 TBV917545 TLR917545 TVN917545 UFJ917545 UPF917545 UZB917545 VIX917545 VST917545 WCP917545 WML917545 WWH917545 Z983081 JV983081 TR983081 ADN983081 ANJ983081 AXF983081 BHB983081 BQX983081 CAT983081 CKP983081 CUL983081 DEH983081 DOD983081 DXZ983081 EHV983081 ERR983081 FBN983081 FLJ983081 FVF983081 GFB983081 GOX983081 GYT983081 HIP983081 HSL983081 ICH983081 IMD983081 IVZ983081 JFV983081 JPR983081 JZN983081 KJJ983081 KTF983081 LDB983081 LMX983081 LWT983081 MGP983081 MQL983081 NAH983081 NKD983081 NTZ983081 ODV983081 ONR983081 OXN983081 PHJ983081 PRF983081 QBB983081 QKX983081 QUT983081 REP983081 ROL983081 RYH983081 SID983081 SRZ983081 TBV983081 TLR983081 TVN983081 UFJ983081 UPF983081 UZB983081 VIX983081 VST983081 WCP983081 WML983081 WWH983081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Z43 JV43 TR43 ADN43 ANJ43 AXF43 BHB43 BQX43 CAT43 CKP43 CUL43 DEH43 DOD43 DXZ43 EHV43 ERR43 FBN43 FLJ43 FVF43 GFB43 GOX43 GYT43 HIP43 HSL43 ICH43 IMD43 IVZ43 JFV43 JPR43 JZN43 KJJ43 KTF43 LDB43 LMX43 LWT43 MGP43 MQL43 NAH43 NKD43 NTZ43 ODV43 ONR43 OXN43 PHJ43 PRF43 QBB43 QKX43 QUT43 REP43 ROL43 RYH43 SID43 SRZ43 TBV43 TLR43 TVN43 UFJ43 UPF43 UZB43 VIX43 VST43 WCP43 WML43 WWH43 Z65579 JV65579 TR65579 ADN65579 ANJ65579 AXF65579 BHB65579 BQX65579 CAT65579 CKP65579 CUL65579 DEH65579 DOD65579 DXZ65579 EHV65579 ERR65579 FBN65579 FLJ65579 FVF65579 GFB65579 GOX65579 GYT65579 HIP65579 HSL65579 ICH65579 IMD65579 IVZ65579 JFV65579 JPR65579 JZN65579 KJJ65579 KTF65579 LDB65579 LMX65579 LWT65579 MGP65579 MQL65579 NAH65579 NKD65579 NTZ65579 ODV65579 ONR65579 OXN65579 PHJ65579 PRF65579 QBB65579 QKX65579 QUT65579 REP65579 ROL65579 RYH65579 SID65579 SRZ65579 TBV65579 TLR65579 TVN65579 UFJ65579 UPF65579 UZB65579 VIX65579 VST65579 WCP65579 WML65579 WWH65579 Z131115 JV131115 TR131115 ADN131115 ANJ131115 AXF131115 BHB131115 BQX131115 CAT131115 CKP131115 CUL131115 DEH131115 DOD131115 DXZ131115 EHV131115 ERR131115 FBN131115 FLJ131115 FVF131115 GFB131115 GOX131115 GYT131115 HIP131115 HSL131115 ICH131115 IMD131115 IVZ131115 JFV131115 JPR131115 JZN131115 KJJ131115 KTF131115 LDB131115 LMX131115 LWT131115 MGP131115 MQL131115 NAH131115 NKD131115 NTZ131115 ODV131115 ONR131115 OXN131115 PHJ131115 PRF131115 QBB131115 QKX131115 QUT131115 REP131115 ROL131115 RYH131115 SID131115 SRZ131115 TBV131115 TLR131115 TVN131115 UFJ131115 UPF131115 UZB131115 VIX131115 VST131115 WCP131115 WML131115 WWH131115 Z196651 JV196651 TR196651 ADN196651 ANJ196651 AXF196651 BHB196651 BQX196651 CAT196651 CKP196651 CUL196651 DEH196651 DOD196651 DXZ196651 EHV196651 ERR196651 FBN196651 FLJ196651 FVF196651 GFB196651 GOX196651 GYT196651 HIP196651 HSL196651 ICH196651 IMD196651 IVZ196651 JFV196651 JPR196651 JZN196651 KJJ196651 KTF196651 LDB196651 LMX196651 LWT196651 MGP196651 MQL196651 NAH196651 NKD196651 NTZ196651 ODV196651 ONR196651 OXN196651 PHJ196651 PRF196651 QBB196651 QKX196651 QUT196651 REP196651 ROL196651 RYH196651 SID196651 SRZ196651 TBV196651 TLR196651 TVN196651 UFJ196651 UPF196651 UZB196651 VIX196651 VST196651 WCP196651 WML196651 WWH196651 Z262187 JV262187 TR262187 ADN262187 ANJ262187 AXF262187 BHB262187 BQX262187 CAT262187 CKP262187 CUL262187 DEH262187 DOD262187 DXZ262187 EHV262187 ERR262187 FBN262187 FLJ262187 FVF262187 GFB262187 GOX262187 GYT262187 HIP262187 HSL262187 ICH262187 IMD262187 IVZ262187 JFV262187 JPR262187 JZN262187 KJJ262187 KTF262187 LDB262187 LMX262187 LWT262187 MGP262187 MQL262187 NAH262187 NKD262187 NTZ262187 ODV262187 ONR262187 OXN262187 PHJ262187 PRF262187 QBB262187 QKX262187 QUT262187 REP262187 ROL262187 RYH262187 SID262187 SRZ262187 TBV262187 TLR262187 TVN262187 UFJ262187 UPF262187 UZB262187 VIX262187 VST262187 WCP262187 WML262187 WWH262187 Z327723 JV327723 TR327723 ADN327723 ANJ327723 AXF327723 BHB327723 BQX327723 CAT327723 CKP327723 CUL327723 DEH327723 DOD327723 DXZ327723 EHV327723 ERR327723 FBN327723 FLJ327723 FVF327723 GFB327723 GOX327723 GYT327723 HIP327723 HSL327723 ICH327723 IMD327723 IVZ327723 JFV327723 JPR327723 JZN327723 KJJ327723 KTF327723 LDB327723 LMX327723 LWT327723 MGP327723 MQL327723 NAH327723 NKD327723 NTZ327723 ODV327723 ONR327723 OXN327723 PHJ327723 PRF327723 QBB327723 QKX327723 QUT327723 REP327723 ROL327723 RYH327723 SID327723 SRZ327723 TBV327723 TLR327723 TVN327723 UFJ327723 UPF327723 UZB327723 VIX327723 VST327723 WCP327723 WML327723 WWH327723 Z393259 JV393259 TR393259 ADN393259 ANJ393259 AXF393259 BHB393259 BQX393259 CAT393259 CKP393259 CUL393259 DEH393259 DOD393259 DXZ393259 EHV393259 ERR393259 FBN393259 FLJ393259 FVF393259 GFB393259 GOX393259 GYT393259 HIP393259 HSL393259 ICH393259 IMD393259 IVZ393259 JFV393259 JPR393259 JZN393259 KJJ393259 KTF393259 LDB393259 LMX393259 LWT393259 MGP393259 MQL393259 NAH393259 NKD393259 NTZ393259 ODV393259 ONR393259 OXN393259 PHJ393259 PRF393259 QBB393259 QKX393259 QUT393259 REP393259 ROL393259 RYH393259 SID393259 SRZ393259 TBV393259 TLR393259 TVN393259 UFJ393259 UPF393259 UZB393259 VIX393259 VST393259 WCP393259 WML393259 WWH393259 Z458795 JV458795 TR458795 ADN458795 ANJ458795 AXF458795 BHB458795 BQX458795 CAT458795 CKP458795 CUL458795 DEH458795 DOD458795 DXZ458795 EHV458795 ERR458795 FBN458795 FLJ458795 FVF458795 GFB458795 GOX458795 GYT458795 HIP458795 HSL458795 ICH458795 IMD458795 IVZ458795 JFV458795 JPR458795 JZN458795 KJJ458795 KTF458795 LDB458795 LMX458795 LWT458795 MGP458795 MQL458795 NAH458795 NKD458795 NTZ458795 ODV458795 ONR458795 OXN458795 PHJ458795 PRF458795 QBB458795 QKX458795 QUT458795 REP458795 ROL458795 RYH458795 SID458795 SRZ458795 TBV458795 TLR458795 TVN458795 UFJ458795 UPF458795 UZB458795 VIX458795 VST458795 WCP458795 WML458795 WWH458795 Z524331 JV524331 TR524331 ADN524331 ANJ524331 AXF524331 BHB524331 BQX524331 CAT524331 CKP524331 CUL524331 DEH524331 DOD524331 DXZ524331 EHV524331 ERR524331 FBN524331 FLJ524331 FVF524331 GFB524331 GOX524331 GYT524331 HIP524331 HSL524331 ICH524331 IMD524331 IVZ524331 JFV524331 JPR524331 JZN524331 KJJ524331 KTF524331 LDB524331 LMX524331 LWT524331 MGP524331 MQL524331 NAH524331 NKD524331 NTZ524331 ODV524331 ONR524331 OXN524331 PHJ524331 PRF524331 QBB524331 QKX524331 QUT524331 REP524331 ROL524331 RYH524331 SID524331 SRZ524331 TBV524331 TLR524331 TVN524331 UFJ524331 UPF524331 UZB524331 VIX524331 VST524331 WCP524331 WML524331 WWH524331 Z589867 JV589867 TR589867 ADN589867 ANJ589867 AXF589867 BHB589867 BQX589867 CAT589867 CKP589867 CUL589867 DEH589867 DOD589867 DXZ589867 EHV589867 ERR589867 FBN589867 FLJ589867 FVF589867 GFB589867 GOX589867 GYT589867 HIP589867 HSL589867 ICH589867 IMD589867 IVZ589867 JFV589867 JPR589867 JZN589867 KJJ589867 KTF589867 LDB589867 LMX589867 LWT589867 MGP589867 MQL589867 NAH589867 NKD589867 NTZ589867 ODV589867 ONR589867 OXN589867 PHJ589867 PRF589867 QBB589867 QKX589867 QUT589867 REP589867 ROL589867 RYH589867 SID589867 SRZ589867 TBV589867 TLR589867 TVN589867 UFJ589867 UPF589867 UZB589867 VIX589867 VST589867 WCP589867 WML589867 WWH589867 Z655403 JV655403 TR655403 ADN655403 ANJ655403 AXF655403 BHB655403 BQX655403 CAT655403 CKP655403 CUL655403 DEH655403 DOD655403 DXZ655403 EHV655403 ERR655403 FBN655403 FLJ655403 FVF655403 GFB655403 GOX655403 GYT655403 HIP655403 HSL655403 ICH655403 IMD655403 IVZ655403 JFV655403 JPR655403 JZN655403 KJJ655403 KTF655403 LDB655403 LMX655403 LWT655403 MGP655403 MQL655403 NAH655403 NKD655403 NTZ655403 ODV655403 ONR655403 OXN655403 PHJ655403 PRF655403 QBB655403 QKX655403 QUT655403 REP655403 ROL655403 RYH655403 SID655403 SRZ655403 TBV655403 TLR655403 TVN655403 UFJ655403 UPF655403 UZB655403 VIX655403 VST655403 WCP655403 WML655403 WWH655403 Z720939 JV720939 TR720939 ADN720939 ANJ720939 AXF720939 BHB720939 BQX720939 CAT720939 CKP720939 CUL720939 DEH720939 DOD720939 DXZ720939 EHV720939 ERR720939 FBN720939 FLJ720939 FVF720939 GFB720939 GOX720939 GYT720939 HIP720939 HSL720939 ICH720939 IMD720939 IVZ720939 JFV720939 JPR720939 JZN720939 KJJ720939 KTF720939 LDB720939 LMX720939 LWT720939 MGP720939 MQL720939 NAH720939 NKD720939 NTZ720939 ODV720939 ONR720939 OXN720939 PHJ720939 PRF720939 QBB720939 QKX720939 QUT720939 REP720939 ROL720939 RYH720939 SID720939 SRZ720939 TBV720939 TLR720939 TVN720939 UFJ720939 UPF720939 UZB720939 VIX720939 VST720939 WCP720939 WML720939 WWH720939 Z786475 JV786475 TR786475 ADN786475 ANJ786475 AXF786475 BHB786475 BQX786475 CAT786475 CKP786475 CUL786475 DEH786475 DOD786475 DXZ786475 EHV786475 ERR786475 FBN786475 FLJ786475 FVF786475 GFB786475 GOX786475 GYT786475 HIP786475 HSL786475 ICH786475 IMD786475 IVZ786475 JFV786475 JPR786475 JZN786475 KJJ786475 KTF786475 LDB786475 LMX786475 LWT786475 MGP786475 MQL786475 NAH786475 NKD786475 NTZ786475 ODV786475 ONR786475 OXN786475 PHJ786475 PRF786475 QBB786475 QKX786475 QUT786475 REP786475 ROL786475 RYH786475 SID786475 SRZ786475 TBV786475 TLR786475 TVN786475 UFJ786475 UPF786475 UZB786475 VIX786475 VST786475 WCP786475 WML786475 WWH786475 Z852011 JV852011 TR852011 ADN852011 ANJ852011 AXF852011 BHB852011 BQX852011 CAT852011 CKP852011 CUL852011 DEH852011 DOD852011 DXZ852011 EHV852011 ERR852011 FBN852011 FLJ852011 FVF852011 GFB852011 GOX852011 GYT852011 HIP852011 HSL852011 ICH852011 IMD852011 IVZ852011 JFV852011 JPR852011 JZN852011 KJJ852011 KTF852011 LDB852011 LMX852011 LWT852011 MGP852011 MQL852011 NAH852011 NKD852011 NTZ852011 ODV852011 ONR852011 OXN852011 PHJ852011 PRF852011 QBB852011 QKX852011 QUT852011 REP852011 ROL852011 RYH852011 SID852011 SRZ852011 TBV852011 TLR852011 TVN852011 UFJ852011 UPF852011 UZB852011 VIX852011 VST852011 WCP852011 WML852011 WWH852011 Z917547 JV917547 TR917547 ADN917547 ANJ917547 AXF917547 BHB917547 BQX917547 CAT917547 CKP917547 CUL917547 DEH917547 DOD917547 DXZ917547 EHV917547 ERR917547 FBN917547 FLJ917547 FVF917547 GFB917547 GOX917547 GYT917547 HIP917547 HSL917547 ICH917547 IMD917547 IVZ917547 JFV917547 JPR917547 JZN917547 KJJ917547 KTF917547 LDB917547 LMX917547 LWT917547 MGP917547 MQL917547 NAH917547 NKD917547 NTZ917547 ODV917547 ONR917547 OXN917547 PHJ917547 PRF917547 QBB917547 QKX917547 QUT917547 REP917547 ROL917547 RYH917547 SID917547 SRZ917547 TBV917547 TLR917547 TVN917547 UFJ917547 UPF917547 UZB917547 VIX917547 VST917547 WCP917547 WML917547 WWH917547 Z983083 JV983083 TR983083 ADN983083 ANJ983083 AXF983083 BHB983083 BQX983083 CAT983083 CKP983083 CUL983083 DEH983083 DOD983083 DXZ983083 EHV983083 ERR983083 FBN983083 FLJ983083 FVF983083 GFB983083 GOX983083 GYT983083 HIP983083 HSL983083 ICH983083 IMD983083 IVZ983083 JFV983083 JPR983083 JZN983083 KJJ983083 KTF983083 LDB983083 LMX983083 LWT983083 MGP983083 MQL983083 NAH983083 NKD983083 NTZ983083 ODV983083 ONR983083 OXN983083 PHJ983083 PRF983083 QBB983083 QKX983083 QUT983083 REP983083 ROL983083 RYH983083 SID983083 SRZ983083 TBV983083 TLR983083 TVN983083 UFJ983083 UPF983083 UZB983083 VIX983083 VST983083 WCP983083 WML983083 WWH983083 AB43 JX43 TT43 ADP43 ANL43 AXH43 BHD43 BQZ43 CAV43 CKR43 CUN43 DEJ43 DOF43 DYB43 EHX43 ERT43 FBP43 FLL43 FVH43 GFD43 GOZ43 GYV43 HIR43 HSN43 ICJ43 IMF43 IWB43 JFX43 JPT43 JZP43 KJL43 KTH43 LDD43 LMZ43 LWV43 MGR43 MQN43 NAJ43 NKF43 NUB43 ODX43 ONT43 OXP43 PHL43 PRH43 QBD43 QKZ43 QUV43 RER43 RON43 RYJ43 SIF43 SSB43 TBX43 TLT43 TVP43 UFL43 UPH43 UZD43 VIZ43 VSV43 WCR43 WMN43 WWJ43 AB65579 JX65579 TT65579 ADP65579 ANL65579 AXH65579 BHD65579 BQZ65579 CAV65579 CKR65579 CUN65579 DEJ65579 DOF65579 DYB65579 EHX65579 ERT65579 FBP65579 FLL65579 FVH65579 GFD65579 GOZ65579 GYV65579 HIR65579 HSN65579 ICJ65579 IMF65579 IWB65579 JFX65579 JPT65579 JZP65579 KJL65579 KTH65579 LDD65579 LMZ65579 LWV65579 MGR65579 MQN65579 NAJ65579 NKF65579 NUB65579 ODX65579 ONT65579 OXP65579 PHL65579 PRH65579 QBD65579 QKZ65579 QUV65579 RER65579 RON65579 RYJ65579 SIF65579 SSB65579 TBX65579 TLT65579 TVP65579 UFL65579 UPH65579 UZD65579 VIZ65579 VSV65579 WCR65579 WMN65579 WWJ65579 AB131115 JX131115 TT131115 ADP131115 ANL131115 AXH131115 BHD131115 BQZ131115 CAV131115 CKR131115 CUN131115 DEJ131115 DOF131115 DYB131115 EHX131115 ERT131115 FBP131115 FLL131115 FVH131115 GFD131115 GOZ131115 GYV131115 HIR131115 HSN131115 ICJ131115 IMF131115 IWB131115 JFX131115 JPT131115 JZP131115 KJL131115 KTH131115 LDD131115 LMZ131115 LWV131115 MGR131115 MQN131115 NAJ131115 NKF131115 NUB131115 ODX131115 ONT131115 OXP131115 PHL131115 PRH131115 QBD131115 QKZ131115 QUV131115 RER131115 RON131115 RYJ131115 SIF131115 SSB131115 TBX131115 TLT131115 TVP131115 UFL131115 UPH131115 UZD131115 VIZ131115 VSV131115 WCR131115 WMN131115 WWJ131115 AB196651 JX196651 TT196651 ADP196651 ANL196651 AXH196651 BHD196651 BQZ196651 CAV196651 CKR196651 CUN196651 DEJ196651 DOF196651 DYB196651 EHX196651 ERT196651 FBP196651 FLL196651 FVH196651 GFD196651 GOZ196651 GYV196651 HIR196651 HSN196651 ICJ196651 IMF196651 IWB196651 JFX196651 JPT196651 JZP196651 KJL196651 KTH196651 LDD196651 LMZ196651 LWV196651 MGR196651 MQN196651 NAJ196651 NKF196651 NUB196651 ODX196651 ONT196651 OXP196651 PHL196651 PRH196651 QBD196651 QKZ196651 QUV196651 RER196651 RON196651 RYJ196651 SIF196651 SSB196651 TBX196651 TLT196651 TVP196651 UFL196651 UPH196651 UZD196651 VIZ196651 VSV196651 WCR196651 WMN196651 WWJ196651 AB262187 JX262187 TT262187 ADP262187 ANL262187 AXH262187 BHD262187 BQZ262187 CAV262187 CKR262187 CUN262187 DEJ262187 DOF262187 DYB262187 EHX262187 ERT262187 FBP262187 FLL262187 FVH262187 GFD262187 GOZ262187 GYV262187 HIR262187 HSN262187 ICJ262187 IMF262187 IWB262187 JFX262187 JPT262187 JZP262187 KJL262187 KTH262187 LDD262187 LMZ262187 LWV262187 MGR262187 MQN262187 NAJ262187 NKF262187 NUB262187 ODX262187 ONT262187 OXP262187 PHL262187 PRH262187 QBD262187 QKZ262187 QUV262187 RER262187 RON262187 RYJ262187 SIF262187 SSB262187 TBX262187 TLT262187 TVP262187 UFL262187 UPH262187 UZD262187 VIZ262187 VSV262187 WCR262187 WMN262187 WWJ262187 AB327723 JX327723 TT327723 ADP327723 ANL327723 AXH327723 BHD327723 BQZ327723 CAV327723 CKR327723 CUN327723 DEJ327723 DOF327723 DYB327723 EHX327723 ERT327723 FBP327723 FLL327723 FVH327723 GFD327723 GOZ327723 GYV327723 HIR327723 HSN327723 ICJ327723 IMF327723 IWB327723 JFX327723 JPT327723 JZP327723 KJL327723 KTH327723 LDD327723 LMZ327723 LWV327723 MGR327723 MQN327723 NAJ327723 NKF327723 NUB327723 ODX327723 ONT327723 OXP327723 PHL327723 PRH327723 QBD327723 QKZ327723 QUV327723 RER327723 RON327723 RYJ327723 SIF327723 SSB327723 TBX327723 TLT327723 TVP327723 UFL327723 UPH327723 UZD327723 VIZ327723 VSV327723 WCR327723 WMN327723 WWJ327723 AB393259 JX393259 TT393259 ADP393259 ANL393259 AXH393259 BHD393259 BQZ393259 CAV393259 CKR393259 CUN393259 DEJ393259 DOF393259 DYB393259 EHX393259 ERT393259 FBP393259 FLL393259 FVH393259 GFD393259 GOZ393259 GYV393259 HIR393259 HSN393259 ICJ393259 IMF393259 IWB393259 JFX393259 JPT393259 JZP393259 KJL393259 KTH393259 LDD393259 LMZ393259 LWV393259 MGR393259 MQN393259 NAJ393259 NKF393259 NUB393259 ODX393259 ONT393259 OXP393259 PHL393259 PRH393259 QBD393259 QKZ393259 QUV393259 RER393259 RON393259 RYJ393259 SIF393259 SSB393259 TBX393259 TLT393259 TVP393259 UFL393259 UPH393259 UZD393259 VIZ393259 VSV393259 WCR393259 WMN393259 WWJ393259 AB458795 JX458795 TT458795 ADP458795 ANL458795 AXH458795 BHD458795 BQZ458795 CAV458795 CKR458795 CUN458795 DEJ458795 DOF458795 DYB458795 EHX458795 ERT458795 FBP458795 FLL458795 FVH458795 GFD458795 GOZ458795 GYV458795 HIR458795 HSN458795 ICJ458795 IMF458795 IWB458795 JFX458795 JPT458795 JZP458795 KJL458795 KTH458795 LDD458795 LMZ458795 LWV458795 MGR458795 MQN458795 NAJ458795 NKF458795 NUB458795 ODX458795 ONT458795 OXP458795 PHL458795 PRH458795 QBD458795 QKZ458795 QUV458795 RER458795 RON458795 RYJ458795 SIF458795 SSB458795 TBX458795 TLT458795 TVP458795 UFL458795 UPH458795 UZD458795 VIZ458795 VSV458795 WCR458795 WMN458795 WWJ458795 AB524331 JX524331 TT524331 ADP524331 ANL524331 AXH524331 BHD524331 BQZ524331 CAV524331 CKR524331 CUN524331 DEJ524331 DOF524331 DYB524331 EHX524331 ERT524331 FBP524331 FLL524331 FVH524331 GFD524331 GOZ524331 GYV524331 HIR524331 HSN524331 ICJ524331 IMF524331 IWB524331 JFX524331 JPT524331 JZP524331 KJL524331 KTH524331 LDD524331 LMZ524331 LWV524331 MGR524331 MQN524331 NAJ524331 NKF524331 NUB524331 ODX524331 ONT524331 OXP524331 PHL524331 PRH524331 QBD524331 QKZ524331 QUV524331 RER524331 RON524331 RYJ524331 SIF524331 SSB524331 TBX524331 TLT524331 TVP524331 UFL524331 UPH524331 UZD524331 VIZ524331 VSV524331 WCR524331 WMN524331 WWJ524331 AB589867 JX589867 TT589867 ADP589867 ANL589867 AXH589867 BHD589867 BQZ589867 CAV589867 CKR589867 CUN589867 DEJ589867 DOF589867 DYB589867 EHX589867 ERT589867 FBP589867 FLL589867 FVH589867 GFD589867 GOZ589867 GYV589867 HIR589867 HSN589867 ICJ589867 IMF589867 IWB589867 JFX589867 JPT589867 JZP589867 KJL589867 KTH589867 LDD589867 LMZ589867 LWV589867 MGR589867 MQN589867 NAJ589867 NKF589867 NUB589867 ODX589867 ONT589867 OXP589867 PHL589867 PRH589867 QBD589867 QKZ589867 QUV589867 RER589867 RON589867 RYJ589867 SIF589867 SSB589867 TBX589867 TLT589867 TVP589867 UFL589867 UPH589867 UZD589867 VIZ589867 VSV589867 WCR589867 WMN589867 WWJ589867 AB655403 JX655403 TT655403 ADP655403 ANL655403 AXH655403 BHD655403 BQZ655403 CAV655403 CKR655403 CUN655403 DEJ655403 DOF655403 DYB655403 EHX655403 ERT655403 FBP655403 FLL655403 FVH655403 GFD655403 GOZ655403 GYV655403 HIR655403 HSN655403 ICJ655403 IMF655403 IWB655403 JFX655403 JPT655403 JZP655403 KJL655403 KTH655403 LDD655403 LMZ655403 LWV655403 MGR655403 MQN655403 NAJ655403 NKF655403 NUB655403 ODX655403 ONT655403 OXP655403 PHL655403 PRH655403 QBD655403 QKZ655403 QUV655403 RER655403 RON655403 RYJ655403 SIF655403 SSB655403 TBX655403 TLT655403 TVP655403 UFL655403 UPH655403 UZD655403 VIZ655403 VSV655403 WCR655403 WMN655403 WWJ655403 AB720939 JX720939 TT720939 ADP720939 ANL720939 AXH720939 BHD720939 BQZ720939 CAV720939 CKR720939 CUN720939 DEJ720939 DOF720939 DYB720939 EHX720939 ERT720939 FBP720939 FLL720939 FVH720939 GFD720939 GOZ720939 GYV720939 HIR720939 HSN720939 ICJ720939 IMF720939 IWB720939 JFX720939 JPT720939 JZP720939 KJL720939 KTH720939 LDD720939 LMZ720939 LWV720939 MGR720939 MQN720939 NAJ720939 NKF720939 NUB720939 ODX720939 ONT720939 OXP720939 PHL720939 PRH720939 QBD720939 QKZ720939 QUV720939 RER720939 RON720939 RYJ720939 SIF720939 SSB720939 TBX720939 TLT720939 TVP720939 UFL720939 UPH720939 UZD720939 VIZ720939 VSV720939 WCR720939 WMN720939 WWJ720939 AB786475 JX786475 TT786475 ADP786475 ANL786475 AXH786475 BHD786475 BQZ786475 CAV786475 CKR786475 CUN786475 DEJ786475 DOF786475 DYB786475 EHX786475 ERT786475 FBP786475 FLL786475 FVH786475 GFD786475 GOZ786475 GYV786475 HIR786475 HSN786475 ICJ786475 IMF786475 IWB786475 JFX786475 JPT786475 JZP786475 KJL786475 KTH786475 LDD786475 LMZ786475 LWV786475 MGR786475 MQN786475 NAJ786475 NKF786475 NUB786475 ODX786475 ONT786475 OXP786475 PHL786475 PRH786475 QBD786475 QKZ786475 QUV786475 RER786475 RON786475 RYJ786475 SIF786475 SSB786475 TBX786475 TLT786475 TVP786475 UFL786475 UPH786475 UZD786475 VIZ786475 VSV786475 WCR786475 WMN786475 WWJ786475 AB852011 JX852011 TT852011 ADP852011 ANL852011 AXH852011 BHD852011 BQZ852011 CAV852011 CKR852011 CUN852011 DEJ852011 DOF852011 DYB852011 EHX852011 ERT852011 FBP852011 FLL852011 FVH852011 GFD852011 GOZ852011 GYV852011 HIR852011 HSN852011 ICJ852011 IMF852011 IWB852011 JFX852011 JPT852011 JZP852011 KJL852011 KTH852011 LDD852011 LMZ852011 LWV852011 MGR852011 MQN852011 NAJ852011 NKF852011 NUB852011 ODX852011 ONT852011 OXP852011 PHL852011 PRH852011 QBD852011 QKZ852011 QUV852011 RER852011 RON852011 RYJ852011 SIF852011 SSB852011 TBX852011 TLT852011 TVP852011 UFL852011 UPH852011 UZD852011 VIZ852011 VSV852011 WCR852011 WMN852011 WWJ852011 AB917547 JX917547 TT917547 ADP917547 ANL917547 AXH917547 BHD917547 BQZ917547 CAV917547 CKR917547 CUN917547 DEJ917547 DOF917547 DYB917547 EHX917547 ERT917547 FBP917547 FLL917547 FVH917547 GFD917547 GOZ917547 GYV917547 HIR917547 HSN917547 ICJ917547 IMF917547 IWB917547 JFX917547 JPT917547 JZP917547 KJL917547 KTH917547 LDD917547 LMZ917547 LWV917547 MGR917547 MQN917547 NAJ917547 NKF917547 NUB917547 ODX917547 ONT917547 OXP917547 PHL917547 PRH917547 QBD917547 QKZ917547 QUV917547 RER917547 RON917547 RYJ917547 SIF917547 SSB917547 TBX917547 TLT917547 TVP917547 UFL917547 UPH917547 UZD917547 VIZ917547 VSV917547 WCR917547 WMN917547 WWJ917547 AB983083 JX983083 TT983083 ADP983083 ANL983083 AXH983083 BHD983083 BQZ983083 CAV983083 CKR983083 CUN983083 DEJ983083 DOF983083 DYB983083 EHX983083 ERT983083 FBP983083 FLL983083 FVH983083 GFD983083 GOZ983083 GYV983083 HIR983083 HSN983083 ICJ983083 IMF983083 IWB983083 JFX983083 JPT983083 JZP983083 KJL983083 KTH983083 LDD983083 LMZ983083 LWV983083 MGR983083 MQN983083 NAJ983083 NKF983083 NUB983083 ODX983083 ONT983083 OXP983083 PHL983083 PRH983083 QBD983083 QKZ983083 QUV983083 RER983083 RON983083 RYJ983083 SIF983083 SSB983083 TBX983083 TLT983083 TVP983083 UFL983083 UPH983083 UZD983083 VIZ983083 VSV983083 WCR983083 WMN983083 WWJ983083 Z53 JV53 TR53 ADN53 ANJ53 AXF53 BHB53 BQX53 CAT53 CKP53 CUL53 DEH53 DOD53 DXZ53 EHV53 ERR53 FBN53 FLJ53 FVF53 GFB53 GOX53 GYT53 HIP53 HSL53 ICH53 IMD53 IVZ53 JFV53 JPR53 JZN53 KJJ53 KTF53 LDB53 LMX53 LWT53 MGP53 MQL53 NAH53 NKD53 NTZ53 ODV53 ONR53 OXN53 PHJ53 PRF53 QBB53 QKX53 QUT53 REP53 ROL53 RYH53 SID53 SRZ53 TBV53 TLR53 TVN53 UFJ53 UPF53 UZB53 VIX53 VST53 WCP53 WML53 WWH53 Z65589 JV65589 TR65589 ADN65589 ANJ65589 AXF65589 BHB65589 BQX65589 CAT65589 CKP65589 CUL65589 DEH65589 DOD65589 DXZ65589 EHV65589 ERR65589 FBN65589 FLJ65589 FVF65589 GFB65589 GOX65589 GYT65589 HIP65589 HSL65589 ICH65589 IMD65589 IVZ65589 JFV65589 JPR65589 JZN65589 KJJ65589 KTF65589 LDB65589 LMX65589 LWT65589 MGP65589 MQL65589 NAH65589 NKD65589 NTZ65589 ODV65589 ONR65589 OXN65589 PHJ65589 PRF65589 QBB65589 QKX65589 QUT65589 REP65589 ROL65589 RYH65589 SID65589 SRZ65589 TBV65589 TLR65589 TVN65589 UFJ65589 UPF65589 UZB65589 VIX65589 VST65589 WCP65589 WML65589 WWH65589 Z131125 JV131125 TR131125 ADN131125 ANJ131125 AXF131125 BHB131125 BQX131125 CAT131125 CKP131125 CUL131125 DEH131125 DOD131125 DXZ131125 EHV131125 ERR131125 FBN131125 FLJ131125 FVF131125 GFB131125 GOX131125 GYT131125 HIP131125 HSL131125 ICH131125 IMD131125 IVZ131125 JFV131125 JPR131125 JZN131125 KJJ131125 KTF131125 LDB131125 LMX131125 LWT131125 MGP131125 MQL131125 NAH131125 NKD131125 NTZ131125 ODV131125 ONR131125 OXN131125 PHJ131125 PRF131125 QBB131125 QKX131125 QUT131125 REP131125 ROL131125 RYH131125 SID131125 SRZ131125 TBV131125 TLR131125 TVN131125 UFJ131125 UPF131125 UZB131125 VIX131125 VST131125 WCP131125 WML131125 WWH131125 Z196661 JV196661 TR196661 ADN196661 ANJ196661 AXF196661 BHB196661 BQX196661 CAT196661 CKP196661 CUL196661 DEH196661 DOD196661 DXZ196661 EHV196661 ERR196661 FBN196661 FLJ196661 FVF196661 GFB196661 GOX196661 GYT196661 HIP196661 HSL196661 ICH196661 IMD196661 IVZ196661 JFV196661 JPR196661 JZN196661 KJJ196661 KTF196661 LDB196661 LMX196661 LWT196661 MGP196661 MQL196661 NAH196661 NKD196661 NTZ196661 ODV196661 ONR196661 OXN196661 PHJ196661 PRF196661 QBB196661 QKX196661 QUT196661 REP196661 ROL196661 RYH196661 SID196661 SRZ196661 TBV196661 TLR196661 TVN196661 UFJ196661 UPF196661 UZB196661 VIX196661 VST196661 WCP196661 WML196661 WWH196661 Z262197 JV262197 TR262197 ADN262197 ANJ262197 AXF262197 BHB262197 BQX262197 CAT262197 CKP262197 CUL262197 DEH262197 DOD262197 DXZ262197 EHV262197 ERR262197 FBN262197 FLJ262197 FVF262197 GFB262197 GOX262197 GYT262197 HIP262197 HSL262197 ICH262197 IMD262197 IVZ262197 JFV262197 JPR262197 JZN262197 KJJ262197 KTF262197 LDB262197 LMX262197 LWT262197 MGP262197 MQL262197 NAH262197 NKD262197 NTZ262197 ODV262197 ONR262197 OXN262197 PHJ262197 PRF262197 QBB262197 QKX262197 QUT262197 REP262197 ROL262197 RYH262197 SID262197 SRZ262197 TBV262197 TLR262197 TVN262197 UFJ262197 UPF262197 UZB262197 VIX262197 VST262197 WCP262197 WML262197 WWH262197 Z327733 JV327733 TR327733 ADN327733 ANJ327733 AXF327733 BHB327733 BQX327733 CAT327733 CKP327733 CUL327733 DEH327733 DOD327733 DXZ327733 EHV327733 ERR327733 FBN327733 FLJ327733 FVF327733 GFB327733 GOX327733 GYT327733 HIP327733 HSL327733 ICH327733 IMD327733 IVZ327733 JFV327733 JPR327733 JZN327733 KJJ327733 KTF327733 LDB327733 LMX327733 LWT327733 MGP327733 MQL327733 NAH327733 NKD327733 NTZ327733 ODV327733 ONR327733 OXN327733 PHJ327733 PRF327733 QBB327733 QKX327733 QUT327733 REP327733 ROL327733 RYH327733 SID327733 SRZ327733 TBV327733 TLR327733 TVN327733 UFJ327733 UPF327733 UZB327733 VIX327733 VST327733 WCP327733 WML327733 WWH327733 Z393269 JV393269 TR393269 ADN393269 ANJ393269 AXF393269 BHB393269 BQX393269 CAT393269 CKP393269 CUL393269 DEH393269 DOD393269 DXZ393269 EHV393269 ERR393269 FBN393269 FLJ393269 FVF393269 GFB393269 GOX393269 GYT393269 HIP393269 HSL393269 ICH393269 IMD393269 IVZ393269 JFV393269 JPR393269 JZN393269 KJJ393269 KTF393269 LDB393269 LMX393269 LWT393269 MGP393269 MQL393269 NAH393269 NKD393269 NTZ393269 ODV393269 ONR393269 OXN393269 PHJ393269 PRF393269 QBB393269 QKX393269 QUT393269 REP393269 ROL393269 RYH393269 SID393269 SRZ393269 TBV393269 TLR393269 TVN393269 UFJ393269 UPF393269 UZB393269 VIX393269 VST393269 WCP393269 WML393269 WWH393269 Z458805 JV458805 TR458805 ADN458805 ANJ458805 AXF458805 BHB458805 BQX458805 CAT458805 CKP458805 CUL458805 DEH458805 DOD458805 DXZ458805 EHV458805 ERR458805 FBN458805 FLJ458805 FVF458805 GFB458805 GOX458805 GYT458805 HIP458805 HSL458805 ICH458805 IMD458805 IVZ458805 JFV458805 JPR458805 JZN458805 KJJ458805 KTF458805 LDB458805 LMX458805 LWT458805 MGP458805 MQL458805 NAH458805 NKD458805 NTZ458805 ODV458805 ONR458805 OXN458805 PHJ458805 PRF458805 QBB458805 QKX458805 QUT458805 REP458805 ROL458805 RYH458805 SID458805 SRZ458805 TBV458805 TLR458805 TVN458805 UFJ458805 UPF458805 UZB458805 VIX458805 VST458805 WCP458805 WML458805 WWH458805 Z524341 JV524341 TR524341 ADN524341 ANJ524341 AXF524341 BHB524341 BQX524341 CAT524341 CKP524341 CUL524341 DEH524341 DOD524341 DXZ524341 EHV524341 ERR524341 FBN524341 FLJ524341 FVF524341 GFB524341 GOX524341 GYT524341 HIP524341 HSL524341 ICH524341 IMD524341 IVZ524341 JFV524341 JPR524341 JZN524341 KJJ524341 KTF524341 LDB524341 LMX524341 LWT524341 MGP524341 MQL524341 NAH524341 NKD524341 NTZ524341 ODV524341 ONR524341 OXN524341 PHJ524341 PRF524341 QBB524341 QKX524341 QUT524341 REP524341 ROL524341 RYH524341 SID524341 SRZ524341 TBV524341 TLR524341 TVN524341 UFJ524341 UPF524341 UZB524341 VIX524341 VST524341 WCP524341 WML524341 WWH524341 Z589877 JV589877 TR589877 ADN589877 ANJ589877 AXF589877 BHB589877 BQX589877 CAT589877 CKP589877 CUL589877 DEH589877 DOD589877 DXZ589877 EHV589877 ERR589877 FBN589877 FLJ589877 FVF589877 GFB589877 GOX589877 GYT589877 HIP589877 HSL589877 ICH589877 IMD589877 IVZ589877 JFV589877 JPR589877 JZN589877 KJJ589877 KTF589877 LDB589877 LMX589877 LWT589877 MGP589877 MQL589877 NAH589877 NKD589877 NTZ589877 ODV589877 ONR589877 OXN589877 PHJ589877 PRF589877 QBB589877 QKX589877 QUT589877 REP589877 ROL589877 RYH589877 SID589877 SRZ589877 TBV589877 TLR589877 TVN589877 UFJ589877 UPF589877 UZB589877 VIX589877 VST589877 WCP589877 WML589877 WWH589877 Z655413 JV655413 TR655413 ADN655413 ANJ655413 AXF655413 BHB655413 BQX655413 CAT655413 CKP655413 CUL655413 DEH655413 DOD655413 DXZ655413 EHV655413 ERR655413 FBN655413 FLJ655413 FVF655413 GFB655413 GOX655413 GYT655413 HIP655413 HSL655413 ICH655413 IMD655413 IVZ655413 JFV655413 JPR655413 JZN655413 KJJ655413 KTF655413 LDB655413 LMX655413 LWT655413 MGP655413 MQL655413 NAH655413 NKD655413 NTZ655413 ODV655413 ONR655413 OXN655413 PHJ655413 PRF655413 QBB655413 QKX655413 QUT655413 REP655413 ROL655413 RYH655413 SID655413 SRZ655413 TBV655413 TLR655413 TVN655413 UFJ655413 UPF655413 UZB655413 VIX655413 VST655413 WCP655413 WML655413 WWH655413 Z720949 JV720949 TR720949 ADN720949 ANJ720949 AXF720949 BHB720949 BQX720949 CAT720949 CKP720949 CUL720949 DEH720949 DOD720949 DXZ720949 EHV720949 ERR720949 FBN720949 FLJ720949 FVF720949 GFB720949 GOX720949 GYT720949 HIP720949 HSL720949 ICH720949 IMD720949 IVZ720949 JFV720949 JPR720949 JZN720949 KJJ720949 KTF720949 LDB720949 LMX720949 LWT720949 MGP720949 MQL720949 NAH720949 NKD720949 NTZ720949 ODV720949 ONR720949 OXN720949 PHJ720949 PRF720949 QBB720949 QKX720949 QUT720949 REP720949 ROL720949 RYH720949 SID720949 SRZ720949 TBV720949 TLR720949 TVN720949 UFJ720949 UPF720949 UZB720949 VIX720949 VST720949 WCP720949 WML720949 WWH720949 Z786485 JV786485 TR786485 ADN786485 ANJ786485 AXF786485 BHB786485 BQX786485 CAT786485 CKP786485 CUL786485 DEH786485 DOD786485 DXZ786485 EHV786485 ERR786485 FBN786485 FLJ786485 FVF786485 GFB786485 GOX786485 GYT786485 HIP786485 HSL786485 ICH786485 IMD786485 IVZ786485 JFV786485 JPR786485 JZN786485 KJJ786485 KTF786485 LDB786485 LMX786485 LWT786485 MGP786485 MQL786485 NAH786485 NKD786485 NTZ786485 ODV786485 ONR786485 OXN786485 PHJ786485 PRF786485 QBB786485 QKX786485 QUT786485 REP786485 ROL786485 RYH786485 SID786485 SRZ786485 TBV786485 TLR786485 TVN786485 UFJ786485 UPF786485 UZB786485 VIX786485 VST786485 WCP786485 WML786485 WWH786485 Z852021 JV852021 TR852021 ADN852021 ANJ852021 AXF852021 BHB852021 BQX852021 CAT852021 CKP852021 CUL852021 DEH852021 DOD852021 DXZ852021 EHV852021 ERR852021 FBN852021 FLJ852021 FVF852021 GFB852021 GOX852021 GYT852021 HIP852021 HSL852021 ICH852021 IMD852021 IVZ852021 JFV852021 JPR852021 JZN852021 KJJ852021 KTF852021 LDB852021 LMX852021 LWT852021 MGP852021 MQL852021 NAH852021 NKD852021 NTZ852021 ODV852021 ONR852021 OXN852021 PHJ852021 PRF852021 QBB852021 QKX852021 QUT852021 REP852021 ROL852021 RYH852021 SID852021 SRZ852021 TBV852021 TLR852021 TVN852021 UFJ852021 UPF852021 UZB852021 VIX852021 VST852021 WCP852021 WML852021 WWH852021 Z917557 JV917557 TR917557 ADN917557 ANJ917557 AXF917557 BHB917557 BQX917557 CAT917557 CKP917557 CUL917557 DEH917557 DOD917557 DXZ917557 EHV917557 ERR917557 FBN917557 FLJ917557 FVF917557 GFB917557 GOX917557 GYT917557 HIP917557 HSL917557 ICH917557 IMD917557 IVZ917557 JFV917557 JPR917557 JZN917557 KJJ917557 KTF917557 LDB917557 LMX917557 LWT917557 MGP917557 MQL917557 NAH917557 NKD917557 NTZ917557 ODV917557 ONR917557 OXN917557 PHJ917557 PRF917557 QBB917557 QKX917557 QUT917557 REP917557 ROL917557 RYH917557 SID917557 SRZ917557 TBV917557 TLR917557 TVN917557 UFJ917557 UPF917557 UZB917557 VIX917557 VST917557 WCP917557 WML917557 WWH917557 Z983093 JV983093 TR983093 ADN983093 ANJ983093 AXF983093 BHB983093 BQX983093 CAT983093 CKP983093 CUL983093 DEH983093 DOD983093 DXZ983093 EHV983093 ERR983093 FBN983093 FLJ983093 FVF983093 GFB983093 GOX983093 GYT983093 HIP983093 HSL983093 ICH983093 IMD983093 IVZ983093 JFV983093 JPR983093 JZN983093 KJJ983093 KTF983093 LDB983093 LMX983093 LWT983093 MGP983093 MQL983093 NAH983093 NKD983093 NTZ983093 ODV983093 ONR983093 OXN983093 PHJ983093 PRF983093 QBB983093 QKX983093 QUT983093 REP983093 ROL983093 RYH983093 SID983093 SRZ983093 TBV983093 TLR983093 TVN983093 UFJ983093 UPF983093 UZB983093 VIX983093 VST983093 WCP983093 WML983093 WWH983093 AB53 JX53 TT53 ADP53 ANL53 AXH53 BHD53 BQZ53 CAV53 CKR53 CUN53 DEJ53 DOF53 DYB53 EHX53 ERT53 FBP53 FLL53 FVH53 GFD53 GOZ53 GYV53 HIR53 HSN53 ICJ53 IMF53 IWB53 JFX53 JPT53 JZP53 KJL53 KTH53 LDD53 LMZ53 LWV53 MGR53 MQN53 NAJ53 NKF53 NUB53 ODX53 ONT53 OXP53 PHL53 PRH53 QBD53 QKZ53 QUV53 RER53 RON53 RYJ53 SIF53 SSB53 TBX53 TLT53 TVP53 UFL53 UPH53 UZD53 VIZ53 VSV53 WCR53 WMN53 WWJ53 AB65589 JX65589 TT65589 ADP65589 ANL65589 AXH65589 BHD65589 BQZ65589 CAV65589 CKR65589 CUN65589 DEJ65589 DOF65589 DYB65589 EHX65589 ERT65589 FBP65589 FLL65589 FVH65589 GFD65589 GOZ65589 GYV65589 HIR65589 HSN65589 ICJ65589 IMF65589 IWB65589 JFX65589 JPT65589 JZP65589 KJL65589 KTH65589 LDD65589 LMZ65589 LWV65589 MGR65589 MQN65589 NAJ65589 NKF65589 NUB65589 ODX65589 ONT65589 OXP65589 PHL65589 PRH65589 QBD65589 QKZ65589 QUV65589 RER65589 RON65589 RYJ65589 SIF65589 SSB65589 TBX65589 TLT65589 TVP65589 UFL65589 UPH65589 UZD65589 VIZ65589 VSV65589 WCR65589 WMN65589 WWJ65589 AB131125 JX131125 TT131125 ADP131125 ANL131125 AXH131125 BHD131125 BQZ131125 CAV131125 CKR131125 CUN131125 DEJ131125 DOF131125 DYB131125 EHX131125 ERT131125 FBP131125 FLL131125 FVH131125 GFD131125 GOZ131125 GYV131125 HIR131125 HSN131125 ICJ131125 IMF131125 IWB131125 JFX131125 JPT131125 JZP131125 KJL131125 KTH131125 LDD131125 LMZ131125 LWV131125 MGR131125 MQN131125 NAJ131125 NKF131125 NUB131125 ODX131125 ONT131125 OXP131125 PHL131125 PRH131125 QBD131125 QKZ131125 QUV131125 RER131125 RON131125 RYJ131125 SIF131125 SSB131125 TBX131125 TLT131125 TVP131125 UFL131125 UPH131125 UZD131125 VIZ131125 VSV131125 WCR131125 WMN131125 WWJ131125 AB196661 JX196661 TT196661 ADP196661 ANL196661 AXH196661 BHD196661 BQZ196661 CAV196661 CKR196661 CUN196661 DEJ196661 DOF196661 DYB196661 EHX196661 ERT196661 FBP196661 FLL196661 FVH196661 GFD196661 GOZ196661 GYV196661 HIR196661 HSN196661 ICJ196661 IMF196661 IWB196661 JFX196661 JPT196661 JZP196661 KJL196661 KTH196661 LDD196661 LMZ196661 LWV196661 MGR196661 MQN196661 NAJ196661 NKF196661 NUB196661 ODX196661 ONT196661 OXP196661 PHL196661 PRH196661 QBD196661 QKZ196661 QUV196661 RER196661 RON196661 RYJ196661 SIF196661 SSB196661 TBX196661 TLT196661 TVP196661 UFL196661 UPH196661 UZD196661 VIZ196661 VSV196661 WCR196661 WMN196661 WWJ196661 AB262197 JX262197 TT262197 ADP262197 ANL262197 AXH262197 BHD262197 BQZ262197 CAV262197 CKR262197 CUN262197 DEJ262197 DOF262197 DYB262197 EHX262197 ERT262197 FBP262197 FLL262197 FVH262197 GFD262197 GOZ262197 GYV262197 HIR262197 HSN262197 ICJ262197 IMF262197 IWB262197 JFX262197 JPT262197 JZP262197 KJL262197 KTH262197 LDD262197 LMZ262197 LWV262197 MGR262197 MQN262197 NAJ262197 NKF262197 NUB262197 ODX262197 ONT262197 OXP262197 PHL262197 PRH262197 QBD262197 QKZ262197 QUV262197 RER262197 RON262197 RYJ262197 SIF262197 SSB262197 TBX262197 TLT262197 TVP262197 UFL262197 UPH262197 UZD262197 VIZ262197 VSV262197 WCR262197 WMN262197 WWJ262197 AB327733 JX327733 TT327733 ADP327733 ANL327733 AXH327733 BHD327733 BQZ327733 CAV327733 CKR327733 CUN327733 DEJ327733 DOF327733 DYB327733 EHX327733 ERT327733 FBP327733 FLL327733 FVH327733 GFD327733 GOZ327733 GYV327733 HIR327733 HSN327733 ICJ327733 IMF327733 IWB327733 JFX327733 JPT327733 JZP327733 KJL327733 KTH327733 LDD327733 LMZ327733 LWV327733 MGR327733 MQN327733 NAJ327733 NKF327733 NUB327733 ODX327733 ONT327733 OXP327733 PHL327733 PRH327733 QBD327733 QKZ327733 QUV327733 RER327733 RON327733 RYJ327733 SIF327733 SSB327733 TBX327733 TLT327733 TVP327733 UFL327733 UPH327733 UZD327733 VIZ327733 VSV327733 WCR327733 WMN327733 WWJ327733 AB393269 JX393269 TT393269 ADP393269 ANL393269 AXH393269 BHD393269 BQZ393269 CAV393269 CKR393269 CUN393269 DEJ393269 DOF393269 DYB393269 EHX393269 ERT393269 FBP393269 FLL393269 FVH393269 GFD393269 GOZ393269 GYV393269 HIR393269 HSN393269 ICJ393269 IMF393269 IWB393269 JFX393269 JPT393269 JZP393269 KJL393269 KTH393269 LDD393269 LMZ393269 LWV393269 MGR393269 MQN393269 NAJ393269 NKF393269 NUB393269 ODX393269 ONT393269 OXP393269 PHL393269 PRH393269 QBD393269 QKZ393269 QUV393269 RER393269 RON393269 RYJ393269 SIF393269 SSB393269 TBX393269 TLT393269 TVP393269 UFL393269 UPH393269 UZD393269 VIZ393269 VSV393269 WCR393269 WMN393269 WWJ393269 AB458805 JX458805 TT458805 ADP458805 ANL458805 AXH458805 BHD458805 BQZ458805 CAV458805 CKR458805 CUN458805 DEJ458805 DOF458805 DYB458805 EHX458805 ERT458805 FBP458805 FLL458805 FVH458805 GFD458805 GOZ458805 GYV458805 HIR458805 HSN458805 ICJ458805 IMF458805 IWB458805 JFX458805 JPT458805 JZP458805 KJL458805 KTH458805 LDD458805 LMZ458805 LWV458805 MGR458805 MQN458805 NAJ458805 NKF458805 NUB458805 ODX458805 ONT458805 OXP458805 PHL458805 PRH458805 QBD458805 QKZ458805 QUV458805 RER458805 RON458805 RYJ458805 SIF458805 SSB458805 TBX458805 TLT458805 TVP458805 UFL458805 UPH458805 UZD458805 VIZ458805 VSV458805 WCR458805 WMN458805 WWJ458805 AB524341 JX524341 TT524341 ADP524341 ANL524341 AXH524341 BHD524341 BQZ524341 CAV524341 CKR524341 CUN524341 DEJ524341 DOF524341 DYB524341 EHX524341 ERT524341 FBP524341 FLL524341 FVH524341 GFD524341 GOZ524341 GYV524341 HIR524341 HSN524341 ICJ524341 IMF524341 IWB524341 JFX524341 JPT524341 JZP524341 KJL524341 KTH524341 LDD524341 LMZ524341 LWV524341 MGR524341 MQN524341 NAJ524341 NKF524341 NUB524341 ODX524341 ONT524341 OXP524341 PHL524341 PRH524341 QBD524341 QKZ524341 QUV524341 RER524341 RON524341 RYJ524341 SIF524341 SSB524341 TBX524341 TLT524341 TVP524341 UFL524341 UPH524341 UZD524341 VIZ524341 VSV524341 WCR524341 WMN524341 WWJ524341 AB589877 JX589877 TT589877 ADP589877 ANL589877 AXH589877 BHD589877 BQZ589877 CAV589877 CKR589877 CUN589877 DEJ589877 DOF589877 DYB589877 EHX589877 ERT589877 FBP589877 FLL589877 FVH589877 GFD589877 GOZ589877 GYV589877 HIR589877 HSN589877 ICJ589877 IMF589877 IWB589877 JFX589877 JPT589877 JZP589877 KJL589877 KTH589877 LDD589877 LMZ589877 LWV589877 MGR589877 MQN589877 NAJ589877 NKF589877 NUB589877 ODX589877 ONT589877 OXP589877 PHL589877 PRH589877 QBD589877 QKZ589877 QUV589877 RER589877 RON589877 RYJ589877 SIF589877 SSB589877 TBX589877 TLT589877 TVP589877 UFL589877 UPH589877 UZD589877 VIZ589877 VSV589877 WCR589877 WMN589877 WWJ589877 AB655413 JX655413 TT655413 ADP655413 ANL655413 AXH655413 BHD655413 BQZ655413 CAV655413 CKR655413 CUN655413 DEJ655413 DOF655413 DYB655413 EHX655413 ERT655413 FBP655413 FLL655413 FVH655413 GFD655413 GOZ655413 GYV655413 HIR655413 HSN655413 ICJ655413 IMF655413 IWB655413 JFX655413 JPT655413 JZP655413 KJL655413 KTH655413 LDD655413 LMZ655413 LWV655413 MGR655413 MQN655413 NAJ655413 NKF655413 NUB655413 ODX655413 ONT655413 OXP655413 PHL655413 PRH655413 QBD655413 QKZ655413 QUV655413 RER655413 RON655413 RYJ655413 SIF655413 SSB655413 TBX655413 TLT655413 TVP655413 UFL655413 UPH655413 UZD655413 VIZ655413 VSV655413 WCR655413 WMN655413 WWJ655413 AB720949 JX720949 TT720949 ADP720949 ANL720949 AXH720949 BHD720949 BQZ720949 CAV720949 CKR720949 CUN720949 DEJ720949 DOF720949 DYB720949 EHX720949 ERT720949 FBP720949 FLL720949 FVH720949 GFD720949 GOZ720949 GYV720949 HIR720949 HSN720949 ICJ720949 IMF720949 IWB720949 JFX720949 JPT720949 JZP720949 KJL720949 KTH720949 LDD720949 LMZ720949 LWV720949 MGR720949 MQN720949 NAJ720949 NKF720949 NUB720949 ODX720949 ONT720949 OXP720949 PHL720949 PRH720949 QBD720949 QKZ720949 QUV720949 RER720949 RON720949 RYJ720949 SIF720949 SSB720949 TBX720949 TLT720949 TVP720949 UFL720949 UPH720949 UZD720949 VIZ720949 VSV720949 WCR720949 WMN720949 WWJ720949 AB786485 JX786485 TT786485 ADP786485 ANL786485 AXH786485 BHD786485 BQZ786485 CAV786485 CKR786485 CUN786485 DEJ786485 DOF786485 DYB786485 EHX786485 ERT786485 FBP786485 FLL786485 FVH786485 GFD786485 GOZ786485 GYV786485 HIR786485 HSN786485 ICJ786485 IMF786485 IWB786485 JFX786485 JPT786485 JZP786485 KJL786485 KTH786485 LDD786485 LMZ786485 LWV786485 MGR786485 MQN786485 NAJ786485 NKF786485 NUB786485 ODX786485 ONT786485 OXP786485 PHL786485 PRH786485 QBD786485 QKZ786485 QUV786485 RER786485 RON786485 RYJ786485 SIF786485 SSB786485 TBX786485 TLT786485 TVP786485 UFL786485 UPH786485 UZD786485 VIZ786485 VSV786485 WCR786485 WMN786485 WWJ786485 AB852021 JX852021 TT852021 ADP852021 ANL852021 AXH852021 BHD852021 BQZ852021 CAV852021 CKR852021 CUN852021 DEJ852021 DOF852021 DYB852021 EHX852021 ERT852021 FBP852021 FLL852021 FVH852021 GFD852021 GOZ852021 GYV852021 HIR852021 HSN852021 ICJ852021 IMF852021 IWB852021 JFX852021 JPT852021 JZP852021 KJL852021 KTH852021 LDD852021 LMZ852021 LWV852021 MGR852021 MQN852021 NAJ852021 NKF852021 NUB852021 ODX852021 ONT852021 OXP852021 PHL852021 PRH852021 QBD852021 QKZ852021 QUV852021 RER852021 RON852021 RYJ852021 SIF852021 SSB852021 TBX852021 TLT852021 TVP852021 UFL852021 UPH852021 UZD852021 VIZ852021 VSV852021 WCR852021 WMN852021 WWJ852021 AB917557 JX917557 TT917557 ADP917557 ANL917557 AXH917557 BHD917557 BQZ917557 CAV917557 CKR917557 CUN917557 DEJ917557 DOF917557 DYB917557 EHX917557 ERT917557 FBP917557 FLL917557 FVH917557 GFD917557 GOZ917557 GYV917557 HIR917557 HSN917557 ICJ917557 IMF917557 IWB917557 JFX917557 JPT917557 JZP917557 KJL917557 KTH917557 LDD917557 LMZ917557 LWV917557 MGR917557 MQN917557 NAJ917557 NKF917557 NUB917557 ODX917557 ONT917557 OXP917557 PHL917557 PRH917557 QBD917557 QKZ917557 QUV917557 RER917557 RON917557 RYJ917557 SIF917557 SSB917557 TBX917557 TLT917557 TVP917557 UFL917557 UPH917557 UZD917557 VIZ917557 VSV917557 WCR917557 WMN917557 WWJ917557 AB983093 JX983093 TT983093 ADP983093 ANL983093 AXH983093 BHD983093 BQZ983093 CAV983093 CKR983093 CUN983093 DEJ983093 DOF983093 DYB983093 EHX983093 ERT983093 FBP983093 FLL983093 FVH983093 GFD983093 GOZ983093 GYV983093 HIR983093 HSN983093 ICJ983093 IMF983093 IWB983093 JFX983093 JPT983093 JZP983093 KJL983093 KTH983093 LDD983093 LMZ983093 LWV983093 MGR983093 MQN983093 NAJ983093 NKF983093 NUB983093 ODX983093 ONT983093 OXP983093 PHL983093 PRH983093 QBD983093 QKZ983093 QUV983093 RER983093 RON983093 RYJ983093 SIF983093 SSB983093 TBX983093 TLT983093 TVP983093 UFL983093 UPH983093 UZD983093 VIZ983093 VSV983093 WCR983093 WMN983093 WWJ983093 Z55 JV55 TR55 ADN55 ANJ55 AXF55 BHB55 BQX55 CAT55 CKP55 CUL55 DEH55 DOD55 DXZ55 EHV55 ERR55 FBN55 FLJ55 FVF55 GFB55 GOX55 GYT55 HIP55 HSL55 ICH55 IMD55 IVZ55 JFV55 JPR55 JZN55 KJJ55 KTF55 LDB55 LMX55 LWT55 MGP55 MQL55 NAH55 NKD55 NTZ55 ODV55 ONR55 OXN55 PHJ55 PRF55 QBB55 QKX55 QUT55 REP55 ROL55 RYH55 SID55 SRZ55 TBV55 TLR55 TVN55 UFJ55 UPF55 UZB55 VIX55 VST55 WCP55 WML55 WWH55 Z65591 JV65591 TR65591 ADN65591 ANJ65591 AXF65591 BHB65591 BQX65591 CAT65591 CKP65591 CUL65591 DEH65591 DOD65591 DXZ65591 EHV65591 ERR65591 FBN65591 FLJ65591 FVF65591 GFB65591 GOX65591 GYT65591 HIP65591 HSL65591 ICH65591 IMD65591 IVZ65591 JFV65591 JPR65591 JZN65591 KJJ65591 KTF65591 LDB65591 LMX65591 LWT65591 MGP65591 MQL65591 NAH65591 NKD65591 NTZ65591 ODV65591 ONR65591 OXN65591 PHJ65591 PRF65591 QBB65591 QKX65591 QUT65591 REP65591 ROL65591 RYH65591 SID65591 SRZ65591 TBV65591 TLR65591 TVN65591 UFJ65591 UPF65591 UZB65591 VIX65591 VST65591 WCP65591 WML65591 WWH65591 Z131127 JV131127 TR131127 ADN131127 ANJ131127 AXF131127 BHB131127 BQX131127 CAT131127 CKP131127 CUL131127 DEH131127 DOD131127 DXZ131127 EHV131127 ERR131127 FBN131127 FLJ131127 FVF131127 GFB131127 GOX131127 GYT131127 HIP131127 HSL131127 ICH131127 IMD131127 IVZ131127 JFV131127 JPR131127 JZN131127 KJJ131127 KTF131127 LDB131127 LMX131127 LWT131127 MGP131127 MQL131127 NAH131127 NKD131127 NTZ131127 ODV131127 ONR131127 OXN131127 PHJ131127 PRF131127 QBB131127 QKX131127 QUT131127 REP131127 ROL131127 RYH131127 SID131127 SRZ131127 TBV131127 TLR131127 TVN131127 UFJ131127 UPF131127 UZB131127 VIX131127 VST131127 WCP131127 WML131127 WWH131127 Z196663 JV196663 TR196663 ADN196663 ANJ196663 AXF196663 BHB196663 BQX196663 CAT196663 CKP196663 CUL196663 DEH196663 DOD196663 DXZ196663 EHV196663 ERR196663 FBN196663 FLJ196663 FVF196663 GFB196663 GOX196663 GYT196663 HIP196663 HSL196663 ICH196663 IMD196663 IVZ196663 JFV196663 JPR196663 JZN196663 KJJ196663 KTF196663 LDB196663 LMX196663 LWT196663 MGP196663 MQL196663 NAH196663 NKD196663 NTZ196663 ODV196663 ONR196663 OXN196663 PHJ196663 PRF196663 QBB196663 QKX196663 QUT196663 REP196663 ROL196663 RYH196663 SID196663 SRZ196663 TBV196663 TLR196663 TVN196663 UFJ196663 UPF196663 UZB196663 VIX196663 VST196663 WCP196663 WML196663 WWH196663 Z262199 JV262199 TR262199 ADN262199 ANJ262199 AXF262199 BHB262199 BQX262199 CAT262199 CKP262199 CUL262199 DEH262199 DOD262199 DXZ262199 EHV262199 ERR262199 FBN262199 FLJ262199 FVF262199 GFB262199 GOX262199 GYT262199 HIP262199 HSL262199 ICH262199 IMD262199 IVZ262199 JFV262199 JPR262199 JZN262199 KJJ262199 KTF262199 LDB262199 LMX262199 LWT262199 MGP262199 MQL262199 NAH262199 NKD262199 NTZ262199 ODV262199 ONR262199 OXN262199 PHJ262199 PRF262199 QBB262199 QKX262199 QUT262199 REP262199 ROL262199 RYH262199 SID262199 SRZ262199 TBV262199 TLR262199 TVN262199 UFJ262199 UPF262199 UZB262199 VIX262199 VST262199 WCP262199 WML262199 WWH262199 Z327735 JV327735 TR327735 ADN327735 ANJ327735 AXF327735 BHB327735 BQX327735 CAT327735 CKP327735 CUL327735 DEH327735 DOD327735 DXZ327735 EHV327735 ERR327735 FBN327735 FLJ327735 FVF327735 GFB327735 GOX327735 GYT327735 HIP327735 HSL327735 ICH327735 IMD327735 IVZ327735 JFV327735 JPR327735 JZN327735 KJJ327735 KTF327735 LDB327735 LMX327735 LWT327735 MGP327735 MQL327735 NAH327735 NKD327735 NTZ327735 ODV327735 ONR327735 OXN327735 PHJ327735 PRF327735 QBB327735 QKX327735 QUT327735 REP327735 ROL327735 RYH327735 SID327735 SRZ327735 TBV327735 TLR327735 TVN327735 UFJ327735 UPF327735 UZB327735 VIX327735 VST327735 WCP327735 WML327735 WWH327735 Z393271 JV393271 TR393271 ADN393271 ANJ393271 AXF393271 BHB393271 BQX393271 CAT393271 CKP393271 CUL393271 DEH393271 DOD393271 DXZ393271 EHV393271 ERR393271 FBN393271 FLJ393271 FVF393271 GFB393271 GOX393271 GYT393271 HIP393271 HSL393271 ICH393271 IMD393271 IVZ393271 JFV393271 JPR393271 JZN393271 KJJ393271 KTF393271 LDB393271 LMX393271 LWT393271 MGP393271 MQL393271 NAH393271 NKD393271 NTZ393271 ODV393271 ONR393271 OXN393271 PHJ393271 PRF393271 QBB393271 QKX393271 QUT393271 REP393271 ROL393271 RYH393271 SID393271 SRZ393271 TBV393271 TLR393271 TVN393271 UFJ393271 UPF393271 UZB393271 VIX393271 VST393271 WCP393271 WML393271 WWH393271 Z458807 JV458807 TR458807 ADN458807 ANJ458807 AXF458807 BHB458807 BQX458807 CAT458807 CKP458807 CUL458807 DEH458807 DOD458807 DXZ458807 EHV458807 ERR458807 FBN458807 FLJ458807 FVF458807 GFB458807 GOX458807 GYT458807 HIP458807 HSL458807 ICH458807 IMD458807 IVZ458807 JFV458807 JPR458807 JZN458807 KJJ458807 KTF458807 LDB458807 LMX458807 LWT458807 MGP458807 MQL458807 NAH458807 NKD458807 NTZ458807 ODV458807 ONR458807 OXN458807 PHJ458807 PRF458807 QBB458807 QKX458807 QUT458807 REP458807 ROL458807 RYH458807 SID458807 SRZ458807 TBV458807 TLR458807 TVN458807 UFJ458807 UPF458807 UZB458807 VIX458807 VST458807 WCP458807 WML458807 WWH458807 Z524343 JV524343 TR524343 ADN524343 ANJ524343 AXF524343 BHB524343 BQX524343 CAT524343 CKP524343 CUL524343 DEH524343 DOD524343 DXZ524343 EHV524343 ERR524343 FBN524343 FLJ524343 FVF524343 GFB524343 GOX524343 GYT524343 HIP524343 HSL524343 ICH524343 IMD524343 IVZ524343 JFV524343 JPR524343 JZN524343 KJJ524343 KTF524343 LDB524343 LMX524343 LWT524343 MGP524343 MQL524343 NAH524343 NKD524343 NTZ524343 ODV524343 ONR524343 OXN524343 PHJ524343 PRF524343 QBB524343 QKX524343 QUT524343 REP524343 ROL524343 RYH524343 SID524343 SRZ524343 TBV524343 TLR524343 TVN524343 UFJ524343 UPF524343 UZB524343 VIX524343 VST524343 WCP524343 WML524343 WWH524343 Z589879 JV589879 TR589879 ADN589879 ANJ589879 AXF589879 BHB589879 BQX589879 CAT589879 CKP589879 CUL589879 DEH589879 DOD589879 DXZ589879 EHV589879 ERR589879 FBN589879 FLJ589879 FVF589879 GFB589879 GOX589879 GYT589879 HIP589879 HSL589879 ICH589879 IMD589879 IVZ589879 JFV589879 JPR589879 JZN589879 KJJ589879 KTF589879 LDB589879 LMX589879 LWT589879 MGP589879 MQL589879 NAH589879 NKD589879 NTZ589879 ODV589879 ONR589879 OXN589879 PHJ589879 PRF589879 QBB589879 QKX589879 QUT589879 REP589879 ROL589879 RYH589879 SID589879 SRZ589879 TBV589879 TLR589879 TVN589879 UFJ589879 UPF589879 UZB589879 VIX589879 VST589879 WCP589879 WML589879 WWH589879 Z655415 JV655415 TR655415 ADN655415 ANJ655415 AXF655415 BHB655415 BQX655415 CAT655415 CKP655415 CUL655415 DEH655415 DOD655415 DXZ655415 EHV655415 ERR655415 FBN655415 FLJ655415 FVF655415 GFB655415 GOX655415 GYT655415 HIP655415 HSL655415 ICH655415 IMD655415 IVZ655415 JFV655415 JPR655415 JZN655415 KJJ655415 KTF655415 LDB655415 LMX655415 LWT655415 MGP655415 MQL655415 NAH655415 NKD655415 NTZ655415 ODV655415 ONR655415 OXN655415 PHJ655415 PRF655415 QBB655415 QKX655415 QUT655415 REP655415 ROL655415 RYH655415 SID655415 SRZ655415 TBV655415 TLR655415 TVN655415 UFJ655415 UPF655415 UZB655415 VIX655415 VST655415 WCP655415 WML655415 WWH655415 Z720951 JV720951 TR720951 ADN720951 ANJ720951 AXF720951 BHB720951 BQX720951 CAT720951 CKP720951 CUL720951 DEH720951 DOD720951 DXZ720951 EHV720951 ERR720951 FBN720951 FLJ720951 FVF720951 GFB720951 GOX720951 GYT720951 HIP720951 HSL720951 ICH720951 IMD720951 IVZ720951 JFV720951 JPR720951 JZN720951 KJJ720951 KTF720951 LDB720951 LMX720951 LWT720951 MGP720951 MQL720951 NAH720951 NKD720951 NTZ720951 ODV720951 ONR720951 OXN720951 PHJ720951 PRF720951 QBB720951 QKX720951 QUT720951 REP720951 ROL720951 RYH720951 SID720951 SRZ720951 TBV720951 TLR720951 TVN720951 UFJ720951 UPF720951 UZB720951 VIX720951 VST720951 WCP720951 WML720951 WWH720951 Z786487 JV786487 TR786487 ADN786487 ANJ786487 AXF786487 BHB786487 BQX786487 CAT786487 CKP786487 CUL786487 DEH786487 DOD786487 DXZ786487 EHV786487 ERR786487 FBN786487 FLJ786487 FVF786487 GFB786487 GOX786487 GYT786487 HIP786487 HSL786487 ICH786487 IMD786487 IVZ786487 JFV786487 JPR786487 JZN786487 KJJ786487 KTF786487 LDB786487 LMX786487 LWT786487 MGP786487 MQL786487 NAH786487 NKD786487 NTZ786487 ODV786487 ONR786487 OXN786487 PHJ786487 PRF786487 QBB786487 QKX786487 QUT786487 REP786487 ROL786487 RYH786487 SID786487 SRZ786487 TBV786487 TLR786487 TVN786487 UFJ786487 UPF786487 UZB786487 VIX786487 VST786487 WCP786487 WML786487 WWH786487 Z852023 JV852023 TR852023 ADN852023 ANJ852023 AXF852023 BHB852023 BQX852023 CAT852023 CKP852023 CUL852023 DEH852023 DOD852023 DXZ852023 EHV852023 ERR852023 FBN852023 FLJ852023 FVF852023 GFB852023 GOX852023 GYT852023 HIP852023 HSL852023 ICH852023 IMD852023 IVZ852023 JFV852023 JPR852023 JZN852023 KJJ852023 KTF852023 LDB852023 LMX852023 LWT852023 MGP852023 MQL852023 NAH852023 NKD852023 NTZ852023 ODV852023 ONR852023 OXN852023 PHJ852023 PRF852023 QBB852023 QKX852023 QUT852023 REP852023 ROL852023 RYH852023 SID852023 SRZ852023 TBV852023 TLR852023 TVN852023 UFJ852023 UPF852023 UZB852023 VIX852023 VST852023 WCP852023 WML852023 WWH852023 Z917559 JV917559 TR917559 ADN917559 ANJ917559 AXF917559 BHB917559 BQX917559 CAT917559 CKP917559 CUL917559 DEH917559 DOD917559 DXZ917559 EHV917559 ERR917559 FBN917559 FLJ917559 FVF917559 GFB917559 GOX917559 GYT917559 HIP917559 HSL917559 ICH917559 IMD917559 IVZ917559 JFV917559 JPR917559 JZN917559 KJJ917559 KTF917559 LDB917559 LMX917559 LWT917559 MGP917559 MQL917559 NAH917559 NKD917559 NTZ917559 ODV917559 ONR917559 OXN917559 PHJ917559 PRF917559 QBB917559 QKX917559 QUT917559 REP917559 ROL917559 RYH917559 SID917559 SRZ917559 TBV917559 TLR917559 TVN917559 UFJ917559 UPF917559 UZB917559 VIX917559 VST917559 WCP917559 WML917559 WWH917559 Z983095 JV983095 TR983095 ADN983095 ANJ983095 AXF983095 BHB983095 BQX983095 CAT983095 CKP983095 CUL983095 DEH983095 DOD983095 DXZ983095 EHV983095 ERR983095 FBN983095 FLJ983095 FVF983095 GFB983095 GOX983095 GYT983095 HIP983095 HSL983095 ICH983095 IMD983095 IVZ983095 JFV983095 JPR983095 JZN983095 KJJ983095 KTF983095 LDB983095 LMX983095 LWT983095 MGP983095 MQL983095 NAH983095 NKD983095 NTZ983095 ODV983095 ONR983095 OXN983095 PHJ983095 PRF983095 QBB983095 QKX983095 QUT983095 REP983095 ROL983095 RYH983095 SID983095 SRZ983095 TBV983095 TLR983095 TVN983095 UFJ983095 UPF983095 UZB983095 VIX983095 VST983095 WCP983095 WML983095 WWH983095 AB55 JX55 TT55 ADP55 ANL55 AXH55 BHD55 BQZ55 CAV55 CKR55 CUN55 DEJ55 DOF55 DYB55 EHX55 ERT55 FBP55 FLL55 FVH55 GFD55 GOZ55 GYV55 HIR55 HSN55 ICJ55 IMF55 IWB55 JFX55 JPT55 JZP55 KJL55 KTH55 LDD55 LMZ55 LWV55 MGR55 MQN55 NAJ55 NKF55 NUB55 ODX55 ONT55 OXP55 PHL55 PRH55 QBD55 QKZ55 QUV55 RER55 RON55 RYJ55 SIF55 SSB55 TBX55 TLT55 TVP55 UFL55 UPH55 UZD55 VIZ55 VSV55 WCR55 WMN55 WWJ55 AB65591 JX65591 TT65591 ADP65591 ANL65591 AXH65591 BHD65591 BQZ65591 CAV65591 CKR65591 CUN65591 DEJ65591 DOF65591 DYB65591 EHX65591 ERT65591 FBP65591 FLL65591 FVH65591 GFD65591 GOZ65591 GYV65591 HIR65591 HSN65591 ICJ65591 IMF65591 IWB65591 JFX65591 JPT65591 JZP65591 KJL65591 KTH65591 LDD65591 LMZ65591 LWV65591 MGR65591 MQN65591 NAJ65591 NKF65591 NUB65591 ODX65591 ONT65591 OXP65591 PHL65591 PRH65591 QBD65591 QKZ65591 QUV65591 RER65591 RON65591 RYJ65591 SIF65591 SSB65591 TBX65591 TLT65591 TVP65591 UFL65591 UPH65591 UZD65591 VIZ65591 VSV65591 WCR65591 WMN65591 WWJ65591 AB131127 JX131127 TT131127 ADP131127 ANL131127 AXH131127 BHD131127 BQZ131127 CAV131127 CKR131127 CUN131127 DEJ131127 DOF131127 DYB131127 EHX131127 ERT131127 FBP131127 FLL131127 FVH131127 GFD131127 GOZ131127 GYV131127 HIR131127 HSN131127 ICJ131127 IMF131127 IWB131127 JFX131127 JPT131127 JZP131127 KJL131127 KTH131127 LDD131127 LMZ131127 LWV131127 MGR131127 MQN131127 NAJ131127 NKF131127 NUB131127 ODX131127 ONT131127 OXP131127 PHL131127 PRH131127 QBD131127 QKZ131127 QUV131127 RER131127 RON131127 RYJ131127 SIF131127 SSB131127 TBX131127 TLT131127 TVP131127 UFL131127 UPH131127 UZD131127 VIZ131127 VSV131127 WCR131127 WMN131127 WWJ131127 AB196663 JX196663 TT196663 ADP196663 ANL196663 AXH196663 BHD196663 BQZ196663 CAV196663 CKR196663 CUN196663 DEJ196663 DOF196663 DYB196663 EHX196663 ERT196663 FBP196663 FLL196663 FVH196663 GFD196663 GOZ196663 GYV196663 HIR196663 HSN196663 ICJ196663 IMF196663 IWB196663 JFX196663 JPT196663 JZP196663 KJL196663 KTH196663 LDD196663 LMZ196663 LWV196663 MGR196663 MQN196663 NAJ196663 NKF196663 NUB196663 ODX196663 ONT196663 OXP196663 PHL196663 PRH196663 QBD196663 QKZ196663 QUV196663 RER196663 RON196663 RYJ196663 SIF196663 SSB196663 TBX196663 TLT196663 TVP196663 UFL196663 UPH196663 UZD196663 VIZ196663 VSV196663 WCR196663 WMN196663 WWJ196663 AB262199 JX262199 TT262199 ADP262199 ANL262199 AXH262199 BHD262199 BQZ262199 CAV262199 CKR262199 CUN262199 DEJ262199 DOF262199 DYB262199 EHX262199 ERT262199 FBP262199 FLL262199 FVH262199 GFD262199 GOZ262199 GYV262199 HIR262199 HSN262199 ICJ262199 IMF262199 IWB262199 JFX262199 JPT262199 JZP262199 KJL262199 KTH262199 LDD262199 LMZ262199 LWV262199 MGR262199 MQN262199 NAJ262199 NKF262199 NUB262199 ODX262199 ONT262199 OXP262199 PHL262199 PRH262199 QBD262199 QKZ262199 QUV262199 RER262199 RON262199 RYJ262199 SIF262199 SSB262199 TBX262199 TLT262199 TVP262199 UFL262199 UPH262199 UZD262199 VIZ262199 VSV262199 WCR262199 WMN262199 WWJ262199 AB327735 JX327735 TT327735 ADP327735 ANL327735 AXH327735 BHD327735 BQZ327735 CAV327735 CKR327735 CUN327735 DEJ327735 DOF327735 DYB327735 EHX327735 ERT327735 FBP327735 FLL327735 FVH327735 GFD327735 GOZ327735 GYV327735 HIR327735 HSN327735 ICJ327735 IMF327735 IWB327735 JFX327735 JPT327735 JZP327735 KJL327735 KTH327735 LDD327735 LMZ327735 LWV327735 MGR327735 MQN327735 NAJ327735 NKF327735 NUB327735 ODX327735 ONT327735 OXP327735 PHL327735 PRH327735 QBD327735 QKZ327735 QUV327735 RER327735 RON327735 RYJ327735 SIF327735 SSB327735 TBX327735 TLT327735 TVP327735 UFL327735 UPH327735 UZD327735 VIZ327735 VSV327735 WCR327735 WMN327735 WWJ327735 AB393271 JX393271 TT393271 ADP393271 ANL393271 AXH393271 BHD393271 BQZ393271 CAV393271 CKR393271 CUN393271 DEJ393271 DOF393271 DYB393271 EHX393271 ERT393271 FBP393271 FLL393271 FVH393271 GFD393271 GOZ393271 GYV393271 HIR393271 HSN393271 ICJ393271 IMF393271 IWB393271 JFX393271 JPT393271 JZP393271 KJL393271 KTH393271 LDD393271 LMZ393271 LWV393271 MGR393271 MQN393271 NAJ393271 NKF393271 NUB393271 ODX393271 ONT393271 OXP393271 PHL393271 PRH393271 QBD393271 QKZ393271 QUV393271 RER393271 RON393271 RYJ393271 SIF393271 SSB393271 TBX393271 TLT393271 TVP393271 UFL393271 UPH393271 UZD393271 VIZ393271 VSV393271 WCR393271 WMN393271 WWJ393271 AB458807 JX458807 TT458807 ADP458807 ANL458807 AXH458807 BHD458807 BQZ458807 CAV458807 CKR458807 CUN458807 DEJ458807 DOF458807 DYB458807 EHX458807 ERT458807 FBP458807 FLL458807 FVH458807 GFD458807 GOZ458807 GYV458807 HIR458807 HSN458807 ICJ458807 IMF458807 IWB458807 JFX458807 JPT458807 JZP458807 KJL458807 KTH458807 LDD458807 LMZ458807 LWV458807 MGR458807 MQN458807 NAJ458807 NKF458807 NUB458807 ODX458807 ONT458807 OXP458807 PHL458807 PRH458807 QBD458807 QKZ458807 QUV458807 RER458807 RON458807 RYJ458807 SIF458807 SSB458807 TBX458807 TLT458807 TVP458807 UFL458807 UPH458807 UZD458807 VIZ458807 VSV458807 WCR458807 WMN458807 WWJ458807 AB524343 JX524343 TT524343 ADP524343 ANL524343 AXH524343 BHD524343 BQZ524343 CAV524343 CKR524343 CUN524343 DEJ524343 DOF524343 DYB524343 EHX524343 ERT524343 FBP524343 FLL524343 FVH524343 GFD524343 GOZ524343 GYV524343 HIR524343 HSN524343 ICJ524343 IMF524343 IWB524343 JFX524343 JPT524343 JZP524343 KJL524343 KTH524343 LDD524343 LMZ524343 LWV524343 MGR524343 MQN524343 NAJ524343 NKF524343 NUB524343 ODX524343 ONT524343 OXP524343 PHL524343 PRH524343 QBD524343 QKZ524343 QUV524343 RER524343 RON524343 RYJ524343 SIF524343 SSB524343 TBX524343 TLT524343 TVP524343 UFL524343 UPH524343 UZD524343 VIZ524343 VSV524343 WCR524343 WMN524343 WWJ524343 AB589879 JX589879 TT589879 ADP589879 ANL589879 AXH589879 BHD589879 BQZ589879 CAV589879 CKR589879 CUN589879 DEJ589879 DOF589879 DYB589879 EHX589879 ERT589879 FBP589879 FLL589879 FVH589879 GFD589879 GOZ589879 GYV589879 HIR589879 HSN589879 ICJ589879 IMF589879 IWB589879 JFX589879 JPT589879 JZP589879 KJL589879 KTH589879 LDD589879 LMZ589879 LWV589879 MGR589879 MQN589879 NAJ589879 NKF589879 NUB589879 ODX589879 ONT589879 OXP589879 PHL589879 PRH589879 QBD589879 QKZ589879 QUV589879 RER589879 RON589879 RYJ589879 SIF589879 SSB589879 TBX589879 TLT589879 TVP589879 UFL589879 UPH589879 UZD589879 VIZ589879 VSV589879 WCR589879 WMN589879 WWJ589879 AB655415 JX655415 TT655415 ADP655415 ANL655415 AXH655415 BHD655415 BQZ655415 CAV655415 CKR655415 CUN655415 DEJ655415 DOF655415 DYB655415 EHX655415 ERT655415 FBP655415 FLL655415 FVH655415 GFD655415 GOZ655415 GYV655415 HIR655415 HSN655415 ICJ655415 IMF655415 IWB655415 JFX655415 JPT655415 JZP655415 KJL655415 KTH655415 LDD655415 LMZ655415 LWV655415 MGR655415 MQN655415 NAJ655415 NKF655415 NUB655415 ODX655415 ONT655415 OXP655415 PHL655415 PRH655415 QBD655415 QKZ655415 QUV655415 RER655415 RON655415 RYJ655415 SIF655415 SSB655415 TBX655415 TLT655415 TVP655415 UFL655415 UPH655415 UZD655415 VIZ655415 VSV655415 WCR655415 WMN655415 WWJ655415 AB720951 JX720951 TT720951 ADP720951 ANL720951 AXH720951 BHD720951 BQZ720951 CAV720951 CKR720951 CUN720951 DEJ720951 DOF720951 DYB720951 EHX720951 ERT720951 FBP720951 FLL720951 FVH720951 GFD720951 GOZ720951 GYV720951 HIR720951 HSN720951 ICJ720951 IMF720951 IWB720951 JFX720951 JPT720951 JZP720951 KJL720951 KTH720951 LDD720951 LMZ720951 LWV720951 MGR720951 MQN720951 NAJ720951 NKF720951 NUB720951 ODX720951 ONT720951 OXP720951 PHL720951 PRH720951 QBD720951 QKZ720951 QUV720951 RER720951 RON720951 RYJ720951 SIF720951 SSB720951 TBX720951 TLT720951 TVP720951 UFL720951 UPH720951 UZD720951 VIZ720951 VSV720951 WCR720951 WMN720951 WWJ720951 AB786487 JX786487 TT786487 ADP786487 ANL786487 AXH786487 BHD786487 BQZ786487 CAV786487 CKR786487 CUN786487 DEJ786487 DOF786487 DYB786487 EHX786487 ERT786487 FBP786487 FLL786487 FVH786487 GFD786487 GOZ786487 GYV786487 HIR786487 HSN786487 ICJ786487 IMF786487 IWB786487 JFX786487 JPT786487 JZP786487 KJL786487 KTH786487 LDD786487 LMZ786487 LWV786487 MGR786487 MQN786487 NAJ786487 NKF786487 NUB786487 ODX786487 ONT786487 OXP786487 PHL786487 PRH786487 QBD786487 QKZ786487 QUV786487 RER786487 RON786487 RYJ786487 SIF786487 SSB786487 TBX786487 TLT786487 TVP786487 UFL786487 UPH786487 UZD786487 VIZ786487 VSV786487 WCR786487 WMN786487 WWJ786487 AB852023 JX852023 TT852023 ADP852023 ANL852023 AXH852023 BHD852023 BQZ852023 CAV852023 CKR852023 CUN852023 DEJ852023 DOF852023 DYB852023 EHX852023 ERT852023 FBP852023 FLL852023 FVH852023 GFD852023 GOZ852023 GYV852023 HIR852023 HSN852023 ICJ852023 IMF852023 IWB852023 JFX852023 JPT852023 JZP852023 KJL852023 KTH852023 LDD852023 LMZ852023 LWV852023 MGR852023 MQN852023 NAJ852023 NKF852023 NUB852023 ODX852023 ONT852023 OXP852023 PHL852023 PRH852023 QBD852023 QKZ852023 QUV852023 RER852023 RON852023 RYJ852023 SIF852023 SSB852023 TBX852023 TLT852023 TVP852023 UFL852023 UPH852023 UZD852023 VIZ852023 VSV852023 WCR852023 WMN852023 WWJ852023 AB917559 JX917559 TT917559 ADP917559 ANL917559 AXH917559 BHD917559 BQZ917559 CAV917559 CKR917559 CUN917559 DEJ917559 DOF917559 DYB917559 EHX917559 ERT917559 FBP917559 FLL917559 FVH917559 GFD917559 GOZ917559 GYV917559 HIR917559 HSN917559 ICJ917559 IMF917559 IWB917559 JFX917559 JPT917559 JZP917559 KJL917559 KTH917559 LDD917559 LMZ917559 LWV917559 MGR917559 MQN917559 NAJ917559 NKF917559 NUB917559 ODX917559 ONT917559 OXP917559 PHL917559 PRH917559 QBD917559 QKZ917559 QUV917559 RER917559 RON917559 RYJ917559 SIF917559 SSB917559 TBX917559 TLT917559 TVP917559 UFL917559 UPH917559 UZD917559 VIZ917559 VSV917559 WCR917559 WMN917559 WWJ917559 AB983095 JX983095 TT983095 ADP983095 ANL983095 AXH983095 BHD983095 BQZ983095 CAV983095 CKR983095 CUN983095 DEJ983095 DOF983095 DYB983095 EHX983095 ERT983095 FBP983095 FLL983095 FVH983095 GFD983095 GOZ983095 GYV983095 HIR983095 HSN983095 ICJ983095 IMF983095 IWB983095 JFX983095 JPT983095 JZP983095 KJL983095 KTH983095 LDD983095 LMZ983095 LWV983095 MGR983095 MQN983095 NAJ983095 NKF983095 NUB983095 ODX983095 ONT983095 OXP983095 PHL983095 PRH983095 QBD983095 QKZ983095 QUV983095 RER983095 RON983095 RYJ983095 SIF983095 SSB983095 TBX983095 TLT983095 TVP983095 UFL983095 UPH983095 UZD983095 VIZ983095 VSV983095 WCR983095 WMN983095 WWJ983095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Z59 JV59 TR59 ADN59 ANJ59 AXF59 BHB59 BQX59 CAT59 CKP59 CUL59 DEH59 DOD59 DXZ59 EHV59 ERR59 FBN59 FLJ59 FVF59 GFB59 GOX59 GYT59 HIP59 HSL59 ICH59 IMD59 IVZ59 JFV59 JPR59 JZN59 KJJ59 KTF59 LDB59 LMX59 LWT59 MGP59 MQL59 NAH59 NKD59 NTZ59 ODV59 ONR59 OXN59 PHJ59 PRF59 QBB59 QKX59 QUT59 REP59 ROL59 RYH59 SID59 SRZ59 TBV59 TLR59 TVN59 UFJ59 UPF59 UZB59 VIX59 VST59 WCP59 WML59 WWH59 Z65595 JV65595 TR65595 ADN65595 ANJ65595 AXF65595 BHB65595 BQX65595 CAT65595 CKP65595 CUL65595 DEH65595 DOD65595 DXZ65595 EHV65595 ERR65595 FBN65595 FLJ65595 FVF65595 GFB65595 GOX65595 GYT65595 HIP65595 HSL65595 ICH65595 IMD65595 IVZ65595 JFV65595 JPR65595 JZN65595 KJJ65595 KTF65595 LDB65595 LMX65595 LWT65595 MGP65595 MQL65595 NAH65595 NKD65595 NTZ65595 ODV65595 ONR65595 OXN65595 PHJ65595 PRF65595 QBB65595 QKX65595 QUT65595 REP65595 ROL65595 RYH65595 SID65595 SRZ65595 TBV65595 TLR65595 TVN65595 UFJ65595 UPF65595 UZB65595 VIX65595 VST65595 WCP65595 WML65595 WWH65595 Z131131 JV131131 TR131131 ADN131131 ANJ131131 AXF131131 BHB131131 BQX131131 CAT131131 CKP131131 CUL131131 DEH131131 DOD131131 DXZ131131 EHV131131 ERR131131 FBN131131 FLJ131131 FVF131131 GFB131131 GOX131131 GYT131131 HIP131131 HSL131131 ICH131131 IMD131131 IVZ131131 JFV131131 JPR131131 JZN131131 KJJ131131 KTF131131 LDB131131 LMX131131 LWT131131 MGP131131 MQL131131 NAH131131 NKD131131 NTZ131131 ODV131131 ONR131131 OXN131131 PHJ131131 PRF131131 QBB131131 QKX131131 QUT131131 REP131131 ROL131131 RYH131131 SID131131 SRZ131131 TBV131131 TLR131131 TVN131131 UFJ131131 UPF131131 UZB131131 VIX131131 VST131131 WCP131131 WML131131 WWH131131 Z196667 JV196667 TR196667 ADN196667 ANJ196667 AXF196667 BHB196667 BQX196667 CAT196667 CKP196667 CUL196667 DEH196667 DOD196667 DXZ196667 EHV196667 ERR196667 FBN196667 FLJ196667 FVF196667 GFB196667 GOX196667 GYT196667 HIP196667 HSL196667 ICH196667 IMD196667 IVZ196667 JFV196667 JPR196667 JZN196667 KJJ196667 KTF196667 LDB196667 LMX196667 LWT196667 MGP196667 MQL196667 NAH196667 NKD196667 NTZ196667 ODV196667 ONR196667 OXN196667 PHJ196667 PRF196667 QBB196667 QKX196667 QUT196667 REP196667 ROL196667 RYH196667 SID196667 SRZ196667 TBV196667 TLR196667 TVN196667 UFJ196667 UPF196667 UZB196667 VIX196667 VST196667 WCP196667 WML196667 WWH196667 Z262203 JV262203 TR262203 ADN262203 ANJ262203 AXF262203 BHB262203 BQX262203 CAT262203 CKP262203 CUL262203 DEH262203 DOD262203 DXZ262203 EHV262203 ERR262203 FBN262203 FLJ262203 FVF262203 GFB262203 GOX262203 GYT262203 HIP262203 HSL262203 ICH262203 IMD262203 IVZ262203 JFV262203 JPR262203 JZN262203 KJJ262203 KTF262203 LDB262203 LMX262203 LWT262203 MGP262203 MQL262203 NAH262203 NKD262203 NTZ262203 ODV262203 ONR262203 OXN262203 PHJ262203 PRF262203 QBB262203 QKX262203 QUT262203 REP262203 ROL262203 RYH262203 SID262203 SRZ262203 TBV262203 TLR262203 TVN262203 UFJ262203 UPF262203 UZB262203 VIX262203 VST262203 WCP262203 WML262203 WWH262203 Z327739 JV327739 TR327739 ADN327739 ANJ327739 AXF327739 BHB327739 BQX327739 CAT327739 CKP327739 CUL327739 DEH327739 DOD327739 DXZ327739 EHV327739 ERR327739 FBN327739 FLJ327739 FVF327739 GFB327739 GOX327739 GYT327739 HIP327739 HSL327739 ICH327739 IMD327739 IVZ327739 JFV327739 JPR327739 JZN327739 KJJ327739 KTF327739 LDB327739 LMX327739 LWT327739 MGP327739 MQL327739 NAH327739 NKD327739 NTZ327739 ODV327739 ONR327739 OXN327739 PHJ327739 PRF327739 QBB327739 QKX327739 QUT327739 REP327739 ROL327739 RYH327739 SID327739 SRZ327739 TBV327739 TLR327739 TVN327739 UFJ327739 UPF327739 UZB327739 VIX327739 VST327739 WCP327739 WML327739 WWH327739 Z393275 JV393275 TR393275 ADN393275 ANJ393275 AXF393275 BHB393275 BQX393275 CAT393275 CKP393275 CUL393275 DEH393275 DOD393275 DXZ393275 EHV393275 ERR393275 FBN393275 FLJ393275 FVF393275 GFB393275 GOX393275 GYT393275 HIP393275 HSL393275 ICH393275 IMD393275 IVZ393275 JFV393275 JPR393275 JZN393275 KJJ393275 KTF393275 LDB393275 LMX393275 LWT393275 MGP393275 MQL393275 NAH393275 NKD393275 NTZ393275 ODV393275 ONR393275 OXN393275 PHJ393275 PRF393275 QBB393275 QKX393275 QUT393275 REP393275 ROL393275 RYH393275 SID393275 SRZ393275 TBV393275 TLR393275 TVN393275 UFJ393275 UPF393275 UZB393275 VIX393275 VST393275 WCP393275 WML393275 WWH393275 Z458811 JV458811 TR458811 ADN458811 ANJ458811 AXF458811 BHB458811 BQX458811 CAT458811 CKP458811 CUL458811 DEH458811 DOD458811 DXZ458811 EHV458811 ERR458811 FBN458811 FLJ458811 FVF458811 GFB458811 GOX458811 GYT458811 HIP458811 HSL458811 ICH458811 IMD458811 IVZ458811 JFV458811 JPR458811 JZN458811 KJJ458811 KTF458811 LDB458811 LMX458811 LWT458811 MGP458811 MQL458811 NAH458811 NKD458811 NTZ458811 ODV458811 ONR458811 OXN458811 PHJ458811 PRF458811 QBB458811 QKX458811 QUT458811 REP458811 ROL458811 RYH458811 SID458811 SRZ458811 TBV458811 TLR458811 TVN458811 UFJ458811 UPF458811 UZB458811 VIX458811 VST458811 WCP458811 WML458811 WWH458811 Z524347 JV524347 TR524347 ADN524347 ANJ524347 AXF524347 BHB524347 BQX524347 CAT524347 CKP524347 CUL524347 DEH524347 DOD524347 DXZ524347 EHV524347 ERR524347 FBN524347 FLJ524347 FVF524347 GFB524347 GOX524347 GYT524347 HIP524347 HSL524347 ICH524347 IMD524347 IVZ524347 JFV524347 JPR524347 JZN524347 KJJ524347 KTF524347 LDB524347 LMX524347 LWT524347 MGP524347 MQL524347 NAH524347 NKD524347 NTZ524347 ODV524347 ONR524347 OXN524347 PHJ524347 PRF524347 QBB524347 QKX524347 QUT524347 REP524347 ROL524347 RYH524347 SID524347 SRZ524347 TBV524347 TLR524347 TVN524347 UFJ524347 UPF524347 UZB524347 VIX524347 VST524347 WCP524347 WML524347 WWH524347 Z589883 JV589883 TR589883 ADN589883 ANJ589883 AXF589883 BHB589883 BQX589883 CAT589883 CKP589883 CUL589883 DEH589883 DOD589883 DXZ589883 EHV589883 ERR589883 FBN589883 FLJ589883 FVF589883 GFB589883 GOX589883 GYT589883 HIP589883 HSL589883 ICH589883 IMD589883 IVZ589883 JFV589883 JPR589883 JZN589883 KJJ589883 KTF589883 LDB589883 LMX589883 LWT589883 MGP589883 MQL589883 NAH589883 NKD589883 NTZ589883 ODV589883 ONR589883 OXN589883 PHJ589883 PRF589883 QBB589883 QKX589883 QUT589883 REP589883 ROL589883 RYH589883 SID589883 SRZ589883 TBV589883 TLR589883 TVN589883 UFJ589883 UPF589883 UZB589883 VIX589883 VST589883 WCP589883 WML589883 WWH589883 Z655419 JV655419 TR655419 ADN655419 ANJ655419 AXF655419 BHB655419 BQX655419 CAT655419 CKP655419 CUL655419 DEH655419 DOD655419 DXZ655419 EHV655419 ERR655419 FBN655419 FLJ655419 FVF655419 GFB655419 GOX655419 GYT655419 HIP655419 HSL655419 ICH655419 IMD655419 IVZ655419 JFV655419 JPR655419 JZN655419 KJJ655419 KTF655419 LDB655419 LMX655419 LWT655419 MGP655419 MQL655419 NAH655419 NKD655419 NTZ655419 ODV655419 ONR655419 OXN655419 PHJ655419 PRF655419 QBB655419 QKX655419 QUT655419 REP655419 ROL655419 RYH655419 SID655419 SRZ655419 TBV655419 TLR655419 TVN655419 UFJ655419 UPF655419 UZB655419 VIX655419 VST655419 WCP655419 WML655419 WWH655419 Z720955 JV720955 TR720955 ADN720955 ANJ720955 AXF720955 BHB720955 BQX720955 CAT720955 CKP720955 CUL720955 DEH720955 DOD720955 DXZ720955 EHV720955 ERR720955 FBN720955 FLJ720955 FVF720955 GFB720955 GOX720955 GYT720955 HIP720955 HSL720955 ICH720955 IMD720955 IVZ720955 JFV720955 JPR720955 JZN720955 KJJ720955 KTF720955 LDB720955 LMX720955 LWT720955 MGP720955 MQL720955 NAH720955 NKD720955 NTZ720955 ODV720955 ONR720955 OXN720955 PHJ720955 PRF720955 QBB720955 QKX720955 QUT720955 REP720955 ROL720955 RYH720955 SID720955 SRZ720955 TBV720955 TLR720955 TVN720955 UFJ720955 UPF720955 UZB720955 VIX720955 VST720955 WCP720955 WML720955 WWH720955 Z786491 JV786491 TR786491 ADN786491 ANJ786491 AXF786491 BHB786491 BQX786491 CAT786491 CKP786491 CUL786491 DEH786491 DOD786491 DXZ786491 EHV786491 ERR786491 FBN786491 FLJ786491 FVF786491 GFB786491 GOX786491 GYT786491 HIP786491 HSL786491 ICH786491 IMD786491 IVZ786491 JFV786491 JPR786491 JZN786491 KJJ786491 KTF786491 LDB786491 LMX786491 LWT786491 MGP786491 MQL786491 NAH786491 NKD786491 NTZ786491 ODV786491 ONR786491 OXN786491 PHJ786491 PRF786491 QBB786491 QKX786491 QUT786491 REP786491 ROL786491 RYH786491 SID786491 SRZ786491 TBV786491 TLR786491 TVN786491 UFJ786491 UPF786491 UZB786491 VIX786491 VST786491 WCP786491 WML786491 WWH786491 Z852027 JV852027 TR852027 ADN852027 ANJ852027 AXF852027 BHB852027 BQX852027 CAT852027 CKP852027 CUL852027 DEH852027 DOD852027 DXZ852027 EHV852027 ERR852027 FBN852027 FLJ852027 FVF852027 GFB852027 GOX852027 GYT852027 HIP852027 HSL852027 ICH852027 IMD852027 IVZ852027 JFV852027 JPR852027 JZN852027 KJJ852027 KTF852027 LDB852027 LMX852027 LWT852027 MGP852027 MQL852027 NAH852027 NKD852027 NTZ852027 ODV852027 ONR852027 OXN852027 PHJ852027 PRF852027 QBB852027 QKX852027 QUT852027 REP852027 ROL852027 RYH852027 SID852027 SRZ852027 TBV852027 TLR852027 TVN852027 UFJ852027 UPF852027 UZB852027 VIX852027 VST852027 WCP852027 WML852027 WWH852027 Z917563 JV917563 TR917563 ADN917563 ANJ917563 AXF917563 BHB917563 BQX917563 CAT917563 CKP917563 CUL917563 DEH917563 DOD917563 DXZ917563 EHV917563 ERR917563 FBN917563 FLJ917563 FVF917563 GFB917563 GOX917563 GYT917563 HIP917563 HSL917563 ICH917563 IMD917563 IVZ917563 JFV917563 JPR917563 JZN917563 KJJ917563 KTF917563 LDB917563 LMX917563 LWT917563 MGP917563 MQL917563 NAH917563 NKD917563 NTZ917563 ODV917563 ONR917563 OXN917563 PHJ917563 PRF917563 QBB917563 QKX917563 QUT917563 REP917563 ROL917563 RYH917563 SID917563 SRZ917563 TBV917563 TLR917563 TVN917563 UFJ917563 UPF917563 UZB917563 VIX917563 VST917563 WCP917563 WML917563 WWH917563 Z983099 JV983099 TR983099 ADN983099 ANJ983099 AXF983099 BHB983099 BQX983099 CAT983099 CKP983099 CUL983099 DEH983099 DOD983099 DXZ983099 EHV983099 ERR983099 FBN983099 FLJ983099 FVF983099 GFB983099 GOX983099 GYT983099 HIP983099 HSL983099 ICH983099 IMD983099 IVZ983099 JFV983099 JPR983099 JZN983099 KJJ983099 KTF983099 LDB983099 LMX983099 LWT983099 MGP983099 MQL983099 NAH983099 NKD983099 NTZ983099 ODV983099 ONR983099 OXN983099 PHJ983099 PRF983099 QBB983099 QKX983099 QUT983099 REP983099 ROL983099 RYH983099 SID983099 SRZ983099 TBV983099 TLR983099 TVN983099 UFJ983099 UPF983099 UZB983099 VIX983099 VST983099 WCP983099 WML983099 WWH983099 AB59 JX59 TT59 ADP59 ANL59 AXH59 BHD59 BQZ59 CAV59 CKR59 CUN59 DEJ59 DOF59 DYB59 EHX59 ERT59 FBP59 FLL59 FVH59 GFD59 GOZ59 GYV59 HIR59 HSN59 ICJ59 IMF59 IWB59 JFX59 JPT59 JZP59 KJL59 KTH59 LDD59 LMZ59 LWV59 MGR59 MQN59 NAJ59 NKF59 NUB59 ODX59 ONT59 OXP59 PHL59 PRH59 QBD59 QKZ59 QUV59 RER59 RON59 RYJ59 SIF59 SSB59 TBX59 TLT59 TVP59 UFL59 UPH59 UZD59 VIZ59 VSV59 WCR59 WMN59 WWJ59 AB65595 JX65595 TT65595 ADP65595 ANL65595 AXH65595 BHD65595 BQZ65595 CAV65595 CKR65595 CUN65595 DEJ65595 DOF65595 DYB65595 EHX65595 ERT65595 FBP65595 FLL65595 FVH65595 GFD65595 GOZ65595 GYV65595 HIR65595 HSN65595 ICJ65595 IMF65595 IWB65595 JFX65595 JPT65595 JZP65595 KJL65595 KTH65595 LDD65595 LMZ65595 LWV65595 MGR65595 MQN65595 NAJ65595 NKF65595 NUB65595 ODX65595 ONT65595 OXP65595 PHL65595 PRH65595 QBD65595 QKZ65595 QUV65595 RER65595 RON65595 RYJ65595 SIF65595 SSB65595 TBX65595 TLT65595 TVP65595 UFL65595 UPH65595 UZD65595 VIZ65595 VSV65595 WCR65595 WMN65595 WWJ65595 AB131131 JX131131 TT131131 ADP131131 ANL131131 AXH131131 BHD131131 BQZ131131 CAV131131 CKR131131 CUN131131 DEJ131131 DOF131131 DYB131131 EHX131131 ERT131131 FBP131131 FLL131131 FVH131131 GFD131131 GOZ131131 GYV131131 HIR131131 HSN131131 ICJ131131 IMF131131 IWB131131 JFX131131 JPT131131 JZP131131 KJL131131 KTH131131 LDD131131 LMZ131131 LWV131131 MGR131131 MQN131131 NAJ131131 NKF131131 NUB131131 ODX131131 ONT131131 OXP131131 PHL131131 PRH131131 QBD131131 QKZ131131 QUV131131 RER131131 RON131131 RYJ131131 SIF131131 SSB131131 TBX131131 TLT131131 TVP131131 UFL131131 UPH131131 UZD131131 VIZ131131 VSV131131 WCR131131 WMN131131 WWJ131131 AB196667 JX196667 TT196667 ADP196667 ANL196667 AXH196667 BHD196667 BQZ196667 CAV196667 CKR196667 CUN196667 DEJ196667 DOF196667 DYB196667 EHX196667 ERT196667 FBP196667 FLL196667 FVH196667 GFD196667 GOZ196667 GYV196667 HIR196667 HSN196667 ICJ196667 IMF196667 IWB196667 JFX196667 JPT196667 JZP196667 KJL196667 KTH196667 LDD196667 LMZ196667 LWV196667 MGR196667 MQN196667 NAJ196667 NKF196667 NUB196667 ODX196667 ONT196667 OXP196667 PHL196667 PRH196667 QBD196667 QKZ196667 QUV196667 RER196667 RON196667 RYJ196667 SIF196667 SSB196667 TBX196667 TLT196667 TVP196667 UFL196667 UPH196667 UZD196667 VIZ196667 VSV196667 WCR196667 WMN196667 WWJ196667 AB262203 JX262203 TT262203 ADP262203 ANL262203 AXH262203 BHD262203 BQZ262203 CAV262203 CKR262203 CUN262203 DEJ262203 DOF262203 DYB262203 EHX262203 ERT262203 FBP262203 FLL262203 FVH262203 GFD262203 GOZ262203 GYV262203 HIR262203 HSN262203 ICJ262203 IMF262203 IWB262203 JFX262203 JPT262203 JZP262203 KJL262203 KTH262203 LDD262203 LMZ262203 LWV262203 MGR262203 MQN262203 NAJ262203 NKF262203 NUB262203 ODX262203 ONT262203 OXP262203 PHL262203 PRH262203 QBD262203 QKZ262203 QUV262203 RER262203 RON262203 RYJ262203 SIF262203 SSB262203 TBX262203 TLT262203 TVP262203 UFL262203 UPH262203 UZD262203 VIZ262203 VSV262203 WCR262203 WMN262203 WWJ262203 AB327739 JX327739 TT327739 ADP327739 ANL327739 AXH327739 BHD327739 BQZ327739 CAV327739 CKR327739 CUN327739 DEJ327739 DOF327739 DYB327739 EHX327739 ERT327739 FBP327739 FLL327739 FVH327739 GFD327739 GOZ327739 GYV327739 HIR327739 HSN327739 ICJ327739 IMF327739 IWB327739 JFX327739 JPT327739 JZP327739 KJL327739 KTH327739 LDD327739 LMZ327739 LWV327739 MGR327739 MQN327739 NAJ327739 NKF327739 NUB327739 ODX327739 ONT327739 OXP327739 PHL327739 PRH327739 QBD327739 QKZ327739 QUV327739 RER327739 RON327739 RYJ327739 SIF327739 SSB327739 TBX327739 TLT327739 TVP327739 UFL327739 UPH327739 UZD327739 VIZ327739 VSV327739 WCR327739 WMN327739 WWJ327739 AB393275 JX393275 TT393275 ADP393275 ANL393275 AXH393275 BHD393275 BQZ393275 CAV393275 CKR393275 CUN393275 DEJ393275 DOF393275 DYB393275 EHX393275 ERT393275 FBP393275 FLL393275 FVH393275 GFD393275 GOZ393275 GYV393275 HIR393275 HSN393275 ICJ393275 IMF393275 IWB393275 JFX393275 JPT393275 JZP393275 KJL393275 KTH393275 LDD393275 LMZ393275 LWV393275 MGR393275 MQN393275 NAJ393275 NKF393275 NUB393275 ODX393275 ONT393275 OXP393275 PHL393275 PRH393275 QBD393275 QKZ393275 QUV393275 RER393275 RON393275 RYJ393275 SIF393275 SSB393275 TBX393275 TLT393275 TVP393275 UFL393275 UPH393275 UZD393275 VIZ393275 VSV393275 WCR393275 WMN393275 WWJ393275 AB458811 JX458811 TT458811 ADP458811 ANL458811 AXH458811 BHD458811 BQZ458811 CAV458811 CKR458811 CUN458811 DEJ458811 DOF458811 DYB458811 EHX458811 ERT458811 FBP458811 FLL458811 FVH458811 GFD458811 GOZ458811 GYV458811 HIR458811 HSN458811 ICJ458811 IMF458811 IWB458811 JFX458811 JPT458811 JZP458811 KJL458811 KTH458811 LDD458811 LMZ458811 LWV458811 MGR458811 MQN458811 NAJ458811 NKF458811 NUB458811 ODX458811 ONT458811 OXP458811 PHL458811 PRH458811 QBD458811 QKZ458811 QUV458811 RER458811 RON458811 RYJ458811 SIF458811 SSB458811 TBX458811 TLT458811 TVP458811 UFL458811 UPH458811 UZD458811 VIZ458811 VSV458811 WCR458811 WMN458811 WWJ458811 AB524347 JX524347 TT524347 ADP524347 ANL524347 AXH524347 BHD524347 BQZ524347 CAV524347 CKR524347 CUN524347 DEJ524347 DOF524347 DYB524347 EHX524347 ERT524347 FBP524347 FLL524347 FVH524347 GFD524347 GOZ524347 GYV524347 HIR524347 HSN524347 ICJ524347 IMF524347 IWB524347 JFX524347 JPT524347 JZP524347 KJL524347 KTH524347 LDD524347 LMZ524347 LWV524347 MGR524347 MQN524347 NAJ524347 NKF524347 NUB524347 ODX524347 ONT524347 OXP524347 PHL524347 PRH524347 QBD524347 QKZ524347 QUV524347 RER524347 RON524347 RYJ524347 SIF524347 SSB524347 TBX524347 TLT524347 TVP524347 UFL524347 UPH524347 UZD524347 VIZ524347 VSV524347 WCR524347 WMN524347 WWJ524347 AB589883 JX589883 TT589883 ADP589883 ANL589883 AXH589883 BHD589883 BQZ589883 CAV589883 CKR589883 CUN589883 DEJ589883 DOF589883 DYB589883 EHX589883 ERT589883 FBP589883 FLL589883 FVH589883 GFD589883 GOZ589883 GYV589883 HIR589883 HSN589883 ICJ589883 IMF589883 IWB589883 JFX589883 JPT589883 JZP589883 KJL589883 KTH589883 LDD589883 LMZ589883 LWV589883 MGR589883 MQN589883 NAJ589883 NKF589883 NUB589883 ODX589883 ONT589883 OXP589883 PHL589883 PRH589883 QBD589883 QKZ589883 QUV589883 RER589883 RON589883 RYJ589883 SIF589883 SSB589883 TBX589883 TLT589883 TVP589883 UFL589883 UPH589883 UZD589883 VIZ589883 VSV589883 WCR589883 WMN589883 WWJ589883 AB655419 JX655419 TT655419 ADP655419 ANL655419 AXH655419 BHD655419 BQZ655419 CAV655419 CKR655419 CUN655419 DEJ655419 DOF655419 DYB655419 EHX655419 ERT655419 FBP655419 FLL655419 FVH655419 GFD655419 GOZ655419 GYV655419 HIR655419 HSN655419 ICJ655419 IMF655419 IWB655419 JFX655419 JPT655419 JZP655419 KJL655419 KTH655419 LDD655419 LMZ655419 LWV655419 MGR655419 MQN655419 NAJ655419 NKF655419 NUB655419 ODX655419 ONT655419 OXP655419 PHL655419 PRH655419 QBD655419 QKZ655419 QUV655419 RER655419 RON655419 RYJ655419 SIF655419 SSB655419 TBX655419 TLT655419 TVP655419 UFL655419 UPH655419 UZD655419 VIZ655419 VSV655419 WCR655419 WMN655419 WWJ655419 AB720955 JX720955 TT720955 ADP720955 ANL720955 AXH720955 BHD720955 BQZ720955 CAV720955 CKR720955 CUN720955 DEJ720955 DOF720955 DYB720955 EHX720955 ERT720955 FBP720955 FLL720955 FVH720955 GFD720955 GOZ720955 GYV720955 HIR720955 HSN720955 ICJ720955 IMF720955 IWB720955 JFX720955 JPT720955 JZP720955 KJL720955 KTH720955 LDD720955 LMZ720955 LWV720955 MGR720955 MQN720955 NAJ720955 NKF720955 NUB720955 ODX720955 ONT720955 OXP720955 PHL720955 PRH720955 QBD720955 QKZ720955 QUV720955 RER720955 RON720955 RYJ720955 SIF720955 SSB720955 TBX720955 TLT720955 TVP720955 UFL720955 UPH720955 UZD720955 VIZ720955 VSV720955 WCR720955 WMN720955 WWJ720955 AB786491 JX786491 TT786491 ADP786491 ANL786491 AXH786491 BHD786491 BQZ786491 CAV786491 CKR786491 CUN786491 DEJ786491 DOF786491 DYB786491 EHX786491 ERT786491 FBP786491 FLL786491 FVH786491 GFD786491 GOZ786491 GYV786491 HIR786491 HSN786491 ICJ786491 IMF786491 IWB786491 JFX786491 JPT786491 JZP786491 KJL786491 KTH786491 LDD786491 LMZ786491 LWV786491 MGR786491 MQN786491 NAJ786491 NKF786491 NUB786491 ODX786491 ONT786491 OXP786491 PHL786491 PRH786491 QBD786491 QKZ786491 QUV786491 RER786491 RON786491 RYJ786491 SIF786491 SSB786491 TBX786491 TLT786491 TVP786491 UFL786491 UPH786491 UZD786491 VIZ786491 VSV786491 WCR786491 WMN786491 WWJ786491 AB852027 JX852027 TT852027 ADP852027 ANL852027 AXH852027 BHD852027 BQZ852027 CAV852027 CKR852027 CUN852027 DEJ852027 DOF852027 DYB852027 EHX852027 ERT852027 FBP852027 FLL852027 FVH852027 GFD852027 GOZ852027 GYV852027 HIR852027 HSN852027 ICJ852027 IMF852027 IWB852027 JFX852027 JPT852027 JZP852027 KJL852027 KTH852027 LDD852027 LMZ852027 LWV852027 MGR852027 MQN852027 NAJ852027 NKF852027 NUB852027 ODX852027 ONT852027 OXP852027 PHL852027 PRH852027 QBD852027 QKZ852027 QUV852027 RER852027 RON852027 RYJ852027 SIF852027 SSB852027 TBX852027 TLT852027 TVP852027 UFL852027 UPH852027 UZD852027 VIZ852027 VSV852027 WCR852027 WMN852027 WWJ852027 AB917563 JX917563 TT917563 ADP917563 ANL917563 AXH917563 BHD917563 BQZ917563 CAV917563 CKR917563 CUN917563 DEJ917563 DOF917563 DYB917563 EHX917563 ERT917563 FBP917563 FLL917563 FVH917563 GFD917563 GOZ917563 GYV917563 HIR917563 HSN917563 ICJ917563 IMF917563 IWB917563 JFX917563 JPT917563 JZP917563 KJL917563 KTH917563 LDD917563 LMZ917563 LWV917563 MGR917563 MQN917563 NAJ917563 NKF917563 NUB917563 ODX917563 ONT917563 OXP917563 PHL917563 PRH917563 QBD917563 QKZ917563 QUV917563 RER917563 RON917563 RYJ917563 SIF917563 SSB917563 TBX917563 TLT917563 TVP917563 UFL917563 UPH917563 UZD917563 VIZ917563 VSV917563 WCR917563 WMN917563 WWJ917563 AB983099 JX983099 TT983099 ADP983099 ANL983099 AXH983099 BHD983099 BQZ983099 CAV983099 CKR983099 CUN983099 DEJ983099 DOF983099 DYB983099 EHX983099 ERT983099 FBP983099 FLL983099 FVH983099 GFD983099 GOZ983099 GYV983099 HIR983099 HSN983099 ICJ983099 IMF983099 IWB983099 JFX983099 JPT983099 JZP983099 KJL983099 KTH983099 LDD983099 LMZ983099 LWV983099 MGR983099 MQN983099 NAJ983099 NKF983099 NUB983099 ODX983099 ONT983099 OXP983099 PHL983099 PRH983099 QBD983099 QKZ983099 QUV983099 RER983099 RON983099 RYJ983099 SIF983099 SSB983099 TBX983099 TLT983099 TVP983099 UFL983099 UPH983099 UZD983099 VIZ983099 VSV983099 WCR983099 WMN983099 WWJ983099 Z61 JV61 TR61 ADN61 ANJ61 AXF61 BHB61 BQX61 CAT61 CKP61 CUL61 DEH61 DOD61 DXZ61 EHV61 ERR61 FBN61 FLJ61 FVF61 GFB61 GOX61 GYT61 HIP61 HSL61 ICH61 IMD61 IVZ61 JFV61 JPR61 JZN61 KJJ61 KTF61 LDB61 LMX61 LWT61 MGP61 MQL61 NAH61 NKD61 NTZ61 ODV61 ONR61 OXN61 PHJ61 PRF61 QBB61 QKX61 QUT61 REP61 ROL61 RYH61 SID61 SRZ61 TBV61 TLR61 TVN61 UFJ61 UPF61 UZB61 VIX61 VST61 WCP61 WML61 WWH61 Z65597 JV65597 TR65597 ADN65597 ANJ65597 AXF65597 BHB65597 BQX65597 CAT65597 CKP65597 CUL65597 DEH65597 DOD65597 DXZ65597 EHV65597 ERR65597 FBN65597 FLJ65597 FVF65597 GFB65597 GOX65597 GYT65597 HIP65597 HSL65597 ICH65597 IMD65597 IVZ65597 JFV65597 JPR65597 JZN65597 KJJ65597 KTF65597 LDB65597 LMX65597 LWT65597 MGP65597 MQL65597 NAH65597 NKD65597 NTZ65597 ODV65597 ONR65597 OXN65597 PHJ65597 PRF65597 QBB65597 QKX65597 QUT65597 REP65597 ROL65597 RYH65597 SID65597 SRZ65597 TBV65597 TLR65597 TVN65597 UFJ65597 UPF65597 UZB65597 VIX65597 VST65597 WCP65597 WML65597 WWH65597 Z131133 JV131133 TR131133 ADN131133 ANJ131133 AXF131133 BHB131133 BQX131133 CAT131133 CKP131133 CUL131133 DEH131133 DOD131133 DXZ131133 EHV131133 ERR131133 FBN131133 FLJ131133 FVF131133 GFB131133 GOX131133 GYT131133 HIP131133 HSL131133 ICH131133 IMD131133 IVZ131133 JFV131133 JPR131133 JZN131133 KJJ131133 KTF131133 LDB131133 LMX131133 LWT131133 MGP131133 MQL131133 NAH131133 NKD131133 NTZ131133 ODV131133 ONR131133 OXN131133 PHJ131133 PRF131133 QBB131133 QKX131133 QUT131133 REP131133 ROL131133 RYH131133 SID131133 SRZ131133 TBV131133 TLR131133 TVN131133 UFJ131133 UPF131133 UZB131133 VIX131133 VST131133 WCP131133 WML131133 WWH131133 Z196669 JV196669 TR196669 ADN196669 ANJ196669 AXF196669 BHB196669 BQX196669 CAT196669 CKP196669 CUL196669 DEH196669 DOD196669 DXZ196669 EHV196669 ERR196669 FBN196669 FLJ196669 FVF196669 GFB196669 GOX196669 GYT196669 HIP196669 HSL196669 ICH196669 IMD196669 IVZ196669 JFV196669 JPR196669 JZN196669 KJJ196669 KTF196669 LDB196669 LMX196669 LWT196669 MGP196669 MQL196669 NAH196669 NKD196669 NTZ196669 ODV196669 ONR196669 OXN196669 PHJ196669 PRF196669 QBB196669 QKX196669 QUT196669 REP196669 ROL196669 RYH196669 SID196669 SRZ196669 TBV196669 TLR196669 TVN196669 UFJ196669 UPF196669 UZB196669 VIX196669 VST196669 WCP196669 WML196669 WWH196669 Z262205 JV262205 TR262205 ADN262205 ANJ262205 AXF262205 BHB262205 BQX262205 CAT262205 CKP262205 CUL262205 DEH262205 DOD262205 DXZ262205 EHV262205 ERR262205 FBN262205 FLJ262205 FVF262205 GFB262205 GOX262205 GYT262205 HIP262205 HSL262205 ICH262205 IMD262205 IVZ262205 JFV262205 JPR262205 JZN262205 KJJ262205 KTF262205 LDB262205 LMX262205 LWT262205 MGP262205 MQL262205 NAH262205 NKD262205 NTZ262205 ODV262205 ONR262205 OXN262205 PHJ262205 PRF262205 QBB262205 QKX262205 QUT262205 REP262205 ROL262205 RYH262205 SID262205 SRZ262205 TBV262205 TLR262205 TVN262205 UFJ262205 UPF262205 UZB262205 VIX262205 VST262205 WCP262205 WML262205 WWH262205 Z327741 JV327741 TR327741 ADN327741 ANJ327741 AXF327741 BHB327741 BQX327741 CAT327741 CKP327741 CUL327741 DEH327741 DOD327741 DXZ327741 EHV327741 ERR327741 FBN327741 FLJ327741 FVF327741 GFB327741 GOX327741 GYT327741 HIP327741 HSL327741 ICH327741 IMD327741 IVZ327741 JFV327741 JPR327741 JZN327741 KJJ327741 KTF327741 LDB327741 LMX327741 LWT327741 MGP327741 MQL327741 NAH327741 NKD327741 NTZ327741 ODV327741 ONR327741 OXN327741 PHJ327741 PRF327741 QBB327741 QKX327741 QUT327741 REP327741 ROL327741 RYH327741 SID327741 SRZ327741 TBV327741 TLR327741 TVN327741 UFJ327741 UPF327741 UZB327741 VIX327741 VST327741 WCP327741 WML327741 WWH327741 Z393277 JV393277 TR393277 ADN393277 ANJ393277 AXF393277 BHB393277 BQX393277 CAT393277 CKP393277 CUL393277 DEH393277 DOD393277 DXZ393277 EHV393277 ERR393277 FBN393277 FLJ393277 FVF393277 GFB393277 GOX393277 GYT393277 HIP393277 HSL393277 ICH393277 IMD393277 IVZ393277 JFV393277 JPR393277 JZN393277 KJJ393277 KTF393277 LDB393277 LMX393277 LWT393277 MGP393277 MQL393277 NAH393277 NKD393277 NTZ393277 ODV393277 ONR393277 OXN393277 PHJ393277 PRF393277 QBB393277 QKX393277 QUT393277 REP393277 ROL393277 RYH393277 SID393277 SRZ393277 TBV393277 TLR393277 TVN393277 UFJ393277 UPF393277 UZB393277 VIX393277 VST393277 WCP393277 WML393277 WWH393277 Z458813 JV458813 TR458813 ADN458813 ANJ458813 AXF458813 BHB458813 BQX458813 CAT458813 CKP458813 CUL458813 DEH458813 DOD458813 DXZ458813 EHV458813 ERR458813 FBN458813 FLJ458813 FVF458813 GFB458813 GOX458813 GYT458813 HIP458813 HSL458813 ICH458813 IMD458813 IVZ458813 JFV458813 JPR458813 JZN458813 KJJ458813 KTF458813 LDB458813 LMX458813 LWT458813 MGP458813 MQL458813 NAH458813 NKD458813 NTZ458813 ODV458813 ONR458813 OXN458813 PHJ458813 PRF458813 QBB458813 QKX458813 QUT458813 REP458813 ROL458813 RYH458813 SID458813 SRZ458813 TBV458813 TLR458813 TVN458813 UFJ458813 UPF458813 UZB458813 VIX458813 VST458813 WCP458813 WML458813 WWH458813 Z524349 JV524349 TR524349 ADN524349 ANJ524349 AXF524349 BHB524349 BQX524349 CAT524349 CKP524349 CUL524349 DEH524349 DOD524349 DXZ524349 EHV524349 ERR524349 FBN524349 FLJ524349 FVF524349 GFB524349 GOX524349 GYT524349 HIP524349 HSL524349 ICH524349 IMD524349 IVZ524349 JFV524349 JPR524349 JZN524349 KJJ524349 KTF524349 LDB524349 LMX524349 LWT524349 MGP524349 MQL524349 NAH524349 NKD524349 NTZ524349 ODV524349 ONR524349 OXN524349 PHJ524349 PRF524349 QBB524349 QKX524349 QUT524349 REP524349 ROL524349 RYH524349 SID524349 SRZ524349 TBV524349 TLR524349 TVN524349 UFJ524349 UPF524349 UZB524349 VIX524349 VST524349 WCP524349 WML524349 WWH524349 Z589885 JV589885 TR589885 ADN589885 ANJ589885 AXF589885 BHB589885 BQX589885 CAT589885 CKP589885 CUL589885 DEH589885 DOD589885 DXZ589885 EHV589885 ERR589885 FBN589885 FLJ589885 FVF589885 GFB589885 GOX589885 GYT589885 HIP589885 HSL589885 ICH589885 IMD589885 IVZ589885 JFV589885 JPR589885 JZN589885 KJJ589885 KTF589885 LDB589885 LMX589885 LWT589885 MGP589885 MQL589885 NAH589885 NKD589885 NTZ589885 ODV589885 ONR589885 OXN589885 PHJ589885 PRF589885 QBB589885 QKX589885 QUT589885 REP589885 ROL589885 RYH589885 SID589885 SRZ589885 TBV589885 TLR589885 TVN589885 UFJ589885 UPF589885 UZB589885 VIX589885 VST589885 WCP589885 WML589885 WWH589885 Z655421 JV655421 TR655421 ADN655421 ANJ655421 AXF655421 BHB655421 BQX655421 CAT655421 CKP655421 CUL655421 DEH655421 DOD655421 DXZ655421 EHV655421 ERR655421 FBN655421 FLJ655421 FVF655421 GFB655421 GOX655421 GYT655421 HIP655421 HSL655421 ICH655421 IMD655421 IVZ655421 JFV655421 JPR655421 JZN655421 KJJ655421 KTF655421 LDB655421 LMX655421 LWT655421 MGP655421 MQL655421 NAH655421 NKD655421 NTZ655421 ODV655421 ONR655421 OXN655421 PHJ655421 PRF655421 QBB655421 QKX655421 QUT655421 REP655421 ROL655421 RYH655421 SID655421 SRZ655421 TBV655421 TLR655421 TVN655421 UFJ655421 UPF655421 UZB655421 VIX655421 VST655421 WCP655421 WML655421 WWH655421 Z720957 JV720957 TR720957 ADN720957 ANJ720957 AXF720957 BHB720957 BQX720957 CAT720957 CKP720957 CUL720957 DEH720957 DOD720957 DXZ720957 EHV720957 ERR720957 FBN720957 FLJ720957 FVF720957 GFB720957 GOX720957 GYT720957 HIP720957 HSL720957 ICH720957 IMD720957 IVZ720957 JFV720957 JPR720957 JZN720957 KJJ720957 KTF720957 LDB720957 LMX720957 LWT720957 MGP720957 MQL720957 NAH720957 NKD720957 NTZ720957 ODV720957 ONR720957 OXN720957 PHJ720957 PRF720957 QBB720957 QKX720957 QUT720957 REP720957 ROL720957 RYH720957 SID720957 SRZ720957 TBV720957 TLR720957 TVN720957 UFJ720957 UPF720957 UZB720957 VIX720957 VST720957 WCP720957 WML720957 WWH720957 Z786493 JV786493 TR786493 ADN786493 ANJ786493 AXF786493 BHB786493 BQX786493 CAT786493 CKP786493 CUL786493 DEH786493 DOD786493 DXZ786493 EHV786493 ERR786493 FBN786493 FLJ786493 FVF786493 GFB786493 GOX786493 GYT786493 HIP786493 HSL786493 ICH786493 IMD786493 IVZ786493 JFV786493 JPR786493 JZN786493 KJJ786493 KTF786493 LDB786493 LMX786493 LWT786493 MGP786493 MQL786493 NAH786493 NKD786493 NTZ786493 ODV786493 ONR786493 OXN786493 PHJ786493 PRF786493 QBB786493 QKX786493 QUT786493 REP786493 ROL786493 RYH786493 SID786493 SRZ786493 TBV786493 TLR786493 TVN786493 UFJ786493 UPF786493 UZB786493 VIX786493 VST786493 WCP786493 WML786493 WWH786493 Z852029 JV852029 TR852029 ADN852029 ANJ852029 AXF852029 BHB852029 BQX852029 CAT852029 CKP852029 CUL852029 DEH852029 DOD852029 DXZ852029 EHV852029 ERR852029 FBN852029 FLJ852029 FVF852029 GFB852029 GOX852029 GYT852029 HIP852029 HSL852029 ICH852029 IMD852029 IVZ852029 JFV852029 JPR852029 JZN852029 KJJ852029 KTF852029 LDB852029 LMX852029 LWT852029 MGP852029 MQL852029 NAH852029 NKD852029 NTZ852029 ODV852029 ONR852029 OXN852029 PHJ852029 PRF852029 QBB852029 QKX852029 QUT852029 REP852029 ROL852029 RYH852029 SID852029 SRZ852029 TBV852029 TLR852029 TVN852029 UFJ852029 UPF852029 UZB852029 VIX852029 VST852029 WCP852029 WML852029 WWH852029 Z917565 JV917565 TR917565 ADN917565 ANJ917565 AXF917565 BHB917565 BQX917565 CAT917565 CKP917565 CUL917565 DEH917565 DOD917565 DXZ917565 EHV917565 ERR917565 FBN917565 FLJ917565 FVF917565 GFB917565 GOX917565 GYT917565 HIP917565 HSL917565 ICH917565 IMD917565 IVZ917565 JFV917565 JPR917565 JZN917565 KJJ917565 KTF917565 LDB917565 LMX917565 LWT917565 MGP917565 MQL917565 NAH917565 NKD917565 NTZ917565 ODV917565 ONR917565 OXN917565 PHJ917565 PRF917565 QBB917565 QKX917565 QUT917565 REP917565 ROL917565 RYH917565 SID917565 SRZ917565 TBV917565 TLR917565 TVN917565 UFJ917565 UPF917565 UZB917565 VIX917565 VST917565 WCP917565 WML917565 WWH917565 Z983101 JV983101 TR983101 ADN983101 ANJ983101 AXF983101 BHB983101 BQX983101 CAT983101 CKP983101 CUL983101 DEH983101 DOD983101 DXZ983101 EHV983101 ERR983101 FBN983101 FLJ983101 FVF983101 GFB983101 GOX983101 GYT983101 HIP983101 HSL983101 ICH983101 IMD983101 IVZ983101 JFV983101 JPR983101 JZN983101 KJJ983101 KTF983101 LDB983101 LMX983101 LWT983101 MGP983101 MQL983101 NAH983101 NKD983101 NTZ983101 ODV983101 ONR983101 OXN983101 PHJ983101 PRF983101 QBB983101 QKX983101 QUT983101 REP983101 ROL983101 RYH983101 SID983101 SRZ983101 TBV983101 TLR983101 TVN983101 UFJ983101 UPF983101 UZB983101 VIX983101 VST983101 WCP983101 WML983101 WWH983101 AB61 JX61 TT61 ADP61 ANL61 AXH61 BHD61 BQZ61 CAV61 CKR61 CUN61 DEJ61 DOF61 DYB61 EHX61 ERT61 FBP61 FLL61 FVH61 GFD61 GOZ61 GYV61 HIR61 HSN61 ICJ61 IMF61 IWB61 JFX61 JPT61 JZP61 KJL61 KTH61 LDD61 LMZ61 LWV61 MGR61 MQN61 NAJ61 NKF61 NUB61 ODX61 ONT61 OXP61 PHL61 PRH61 QBD61 QKZ61 QUV61 RER61 RON61 RYJ61 SIF61 SSB61 TBX61 TLT61 TVP61 UFL61 UPH61 UZD61 VIZ61 VSV61 WCR61 WMN61 WWJ61 AB65597 JX65597 TT65597 ADP65597 ANL65597 AXH65597 BHD65597 BQZ65597 CAV65597 CKR65597 CUN65597 DEJ65597 DOF65597 DYB65597 EHX65597 ERT65597 FBP65597 FLL65597 FVH65597 GFD65597 GOZ65597 GYV65597 HIR65597 HSN65597 ICJ65597 IMF65597 IWB65597 JFX65597 JPT65597 JZP65597 KJL65597 KTH65597 LDD65597 LMZ65597 LWV65597 MGR65597 MQN65597 NAJ65597 NKF65597 NUB65597 ODX65597 ONT65597 OXP65597 PHL65597 PRH65597 QBD65597 QKZ65597 QUV65597 RER65597 RON65597 RYJ65597 SIF65597 SSB65597 TBX65597 TLT65597 TVP65597 UFL65597 UPH65597 UZD65597 VIZ65597 VSV65597 WCR65597 WMN65597 WWJ65597 AB131133 JX131133 TT131133 ADP131133 ANL131133 AXH131133 BHD131133 BQZ131133 CAV131133 CKR131133 CUN131133 DEJ131133 DOF131133 DYB131133 EHX131133 ERT131133 FBP131133 FLL131133 FVH131133 GFD131133 GOZ131133 GYV131133 HIR131133 HSN131133 ICJ131133 IMF131133 IWB131133 JFX131133 JPT131133 JZP131133 KJL131133 KTH131133 LDD131133 LMZ131133 LWV131133 MGR131133 MQN131133 NAJ131133 NKF131133 NUB131133 ODX131133 ONT131133 OXP131133 PHL131133 PRH131133 QBD131133 QKZ131133 QUV131133 RER131133 RON131133 RYJ131133 SIF131133 SSB131133 TBX131133 TLT131133 TVP131133 UFL131133 UPH131133 UZD131133 VIZ131133 VSV131133 WCR131133 WMN131133 WWJ131133 AB196669 JX196669 TT196669 ADP196669 ANL196669 AXH196669 BHD196669 BQZ196669 CAV196669 CKR196669 CUN196669 DEJ196669 DOF196669 DYB196669 EHX196669 ERT196669 FBP196669 FLL196669 FVH196669 GFD196669 GOZ196669 GYV196669 HIR196669 HSN196669 ICJ196669 IMF196669 IWB196669 JFX196669 JPT196669 JZP196669 KJL196669 KTH196669 LDD196669 LMZ196669 LWV196669 MGR196669 MQN196669 NAJ196669 NKF196669 NUB196669 ODX196669 ONT196669 OXP196669 PHL196669 PRH196669 QBD196669 QKZ196669 QUV196669 RER196669 RON196669 RYJ196669 SIF196669 SSB196669 TBX196669 TLT196669 TVP196669 UFL196669 UPH196669 UZD196669 VIZ196669 VSV196669 WCR196669 WMN196669 WWJ196669 AB262205 JX262205 TT262205 ADP262205 ANL262205 AXH262205 BHD262205 BQZ262205 CAV262205 CKR262205 CUN262205 DEJ262205 DOF262205 DYB262205 EHX262205 ERT262205 FBP262205 FLL262205 FVH262205 GFD262205 GOZ262205 GYV262205 HIR262205 HSN262205 ICJ262205 IMF262205 IWB262205 JFX262205 JPT262205 JZP262205 KJL262205 KTH262205 LDD262205 LMZ262205 LWV262205 MGR262205 MQN262205 NAJ262205 NKF262205 NUB262205 ODX262205 ONT262205 OXP262205 PHL262205 PRH262205 QBD262205 QKZ262205 QUV262205 RER262205 RON262205 RYJ262205 SIF262205 SSB262205 TBX262205 TLT262205 TVP262205 UFL262205 UPH262205 UZD262205 VIZ262205 VSV262205 WCR262205 WMN262205 WWJ262205 AB327741 JX327741 TT327741 ADP327741 ANL327741 AXH327741 BHD327741 BQZ327741 CAV327741 CKR327741 CUN327741 DEJ327741 DOF327741 DYB327741 EHX327741 ERT327741 FBP327741 FLL327741 FVH327741 GFD327741 GOZ327741 GYV327741 HIR327741 HSN327741 ICJ327741 IMF327741 IWB327741 JFX327741 JPT327741 JZP327741 KJL327741 KTH327741 LDD327741 LMZ327741 LWV327741 MGR327741 MQN327741 NAJ327741 NKF327741 NUB327741 ODX327741 ONT327741 OXP327741 PHL327741 PRH327741 QBD327741 QKZ327741 QUV327741 RER327741 RON327741 RYJ327741 SIF327741 SSB327741 TBX327741 TLT327741 TVP327741 UFL327741 UPH327741 UZD327741 VIZ327741 VSV327741 WCR327741 WMN327741 WWJ327741 AB393277 JX393277 TT393277 ADP393277 ANL393277 AXH393277 BHD393277 BQZ393277 CAV393277 CKR393277 CUN393277 DEJ393277 DOF393277 DYB393277 EHX393277 ERT393277 FBP393277 FLL393277 FVH393277 GFD393277 GOZ393277 GYV393277 HIR393277 HSN393277 ICJ393277 IMF393277 IWB393277 JFX393277 JPT393277 JZP393277 KJL393277 KTH393277 LDD393277 LMZ393277 LWV393277 MGR393277 MQN393277 NAJ393277 NKF393277 NUB393277 ODX393277 ONT393277 OXP393277 PHL393277 PRH393277 QBD393277 QKZ393277 QUV393277 RER393277 RON393277 RYJ393277 SIF393277 SSB393277 TBX393277 TLT393277 TVP393277 UFL393277 UPH393277 UZD393277 VIZ393277 VSV393277 WCR393277 WMN393277 WWJ393277 AB458813 JX458813 TT458813 ADP458813 ANL458813 AXH458813 BHD458813 BQZ458813 CAV458813 CKR458813 CUN458813 DEJ458813 DOF458813 DYB458813 EHX458813 ERT458813 FBP458813 FLL458813 FVH458813 GFD458813 GOZ458813 GYV458813 HIR458813 HSN458813 ICJ458813 IMF458813 IWB458813 JFX458813 JPT458813 JZP458813 KJL458813 KTH458813 LDD458813 LMZ458813 LWV458813 MGR458813 MQN458813 NAJ458813 NKF458813 NUB458813 ODX458813 ONT458813 OXP458813 PHL458813 PRH458813 QBD458813 QKZ458813 QUV458813 RER458813 RON458813 RYJ458813 SIF458813 SSB458813 TBX458813 TLT458813 TVP458813 UFL458813 UPH458813 UZD458813 VIZ458813 VSV458813 WCR458813 WMN458813 WWJ458813 AB524349 JX524349 TT524349 ADP524349 ANL524349 AXH524349 BHD524349 BQZ524349 CAV524349 CKR524349 CUN524349 DEJ524349 DOF524349 DYB524349 EHX524349 ERT524349 FBP524349 FLL524349 FVH524349 GFD524349 GOZ524349 GYV524349 HIR524349 HSN524349 ICJ524349 IMF524349 IWB524349 JFX524349 JPT524349 JZP524349 KJL524349 KTH524349 LDD524349 LMZ524349 LWV524349 MGR524349 MQN524349 NAJ524349 NKF524349 NUB524349 ODX524349 ONT524349 OXP524349 PHL524349 PRH524349 QBD524349 QKZ524349 QUV524349 RER524349 RON524349 RYJ524349 SIF524349 SSB524349 TBX524349 TLT524349 TVP524349 UFL524349 UPH524349 UZD524349 VIZ524349 VSV524349 WCR524349 WMN524349 WWJ524349 AB589885 JX589885 TT589885 ADP589885 ANL589885 AXH589885 BHD589885 BQZ589885 CAV589885 CKR589885 CUN589885 DEJ589885 DOF589885 DYB589885 EHX589885 ERT589885 FBP589885 FLL589885 FVH589885 GFD589885 GOZ589885 GYV589885 HIR589885 HSN589885 ICJ589885 IMF589885 IWB589885 JFX589885 JPT589885 JZP589885 KJL589885 KTH589885 LDD589885 LMZ589885 LWV589885 MGR589885 MQN589885 NAJ589885 NKF589885 NUB589885 ODX589885 ONT589885 OXP589885 PHL589885 PRH589885 QBD589885 QKZ589885 QUV589885 RER589885 RON589885 RYJ589885 SIF589885 SSB589885 TBX589885 TLT589885 TVP589885 UFL589885 UPH589885 UZD589885 VIZ589885 VSV589885 WCR589885 WMN589885 WWJ589885 AB655421 JX655421 TT655421 ADP655421 ANL655421 AXH655421 BHD655421 BQZ655421 CAV655421 CKR655421 CUN655421 DEJ655421 DOF655421 DYB655421 EHX655421 ERT655421 FBP655421 FLL655421 FVH655421 GFD655421 GOZ655421 GYV655421 HIR655421 HSN655421 ICJ655421 IMF655421 IWB655421 JFX655421 JPT655421 JZP655421 KJL655421 KTH655421 LDD655421 LMZ655421 LWV655421 MGR655421 MQN655421 NAJ655421 NKF655421 NUB655421 ODX655421 ONT655421 OXP655421 PHL655421 PRH655421 QBD655421 QKZ655421 QUV655421 RER655421 RON655421 RYJ655421 SIF655421 SSB655421 TBX655421 TLT655421 TVP655421 UFL655421 UPH655421 UZD655421 VIZ655421 VSV655421 WCR655421 WMN655421 WWJ655421 AB720957 JX720957 TT720957 ADP720957 ANL720957 AXH720957 BHD720957 BQZ720957 CAV720957 CKR720957 CUN720957 DEJ720957 DOF720957 DYB720957 EHX720957 ERT720957 FBP720957 FLL720957 FVH720957 GFD720957 GOZ720957 GYV720957 HIR720957 HSN720957 ICJ720957 IMF720957 IWB720957 JFX720957 JPT720957 JZP720957 KJL720957 KTH720957 LDD720957 LMZ720957 LWV720957 MGR720957 MQN720957 NAJ720957 NKF720957 NUB720957 ODX720957 ONT720957 OXP720957 PHL720957 PRH720957 QBD720957 QKZ720957 QUV720957 RER720957 RON720957 RYJ720957 SIF720957 SSB720957 TBX720957 TLT720957 TVP720957 UFL720957 UPH720957 UZD720957 VIZ720957 VSV720957 WCR720957 WMN720957 WWJ720957 AB786493 JX786493 TT786493 ADP786493 ANL786493 AXH786493 BHD786493 BQZ786493 CAV786493 CKR786493 CUN786493 DEJ786493 DOF786493 DYB786493 EHX786493 ERT786493 FBP786493 FLL786493 FVH786493 GFD786493 GOZ786493 GYV786493 HIR786493 HSN786493 ICJ786493 IMF786493 IWB786493 JFX786493 JPT786493 JZP786493 KJL786493 KTH786493 LDD786493 LMZ786493 LWV786493 MGR786493 MQN786493 NAJ786493 NKF786493 NUB786493 ODX786493 ONT786493 OXP786493 PHL786493 PRH786493 QBD786493 QKZ786493 QUV786493 RER786493 RON786493 RYJ786493 SIF786493 SSB786493 TBX786493 TLT786493 TVP786493 UFL786493 UPH786493 UZD786493 VIZ786493 VSV786493 WCR786493 WMN786493 WWJ786493 AB852029 JX852029 TT852029 ADP852029 ANL852029 AXH852029 BHD852029 BQZ852029 CAV852029 CKR852029 CUN852029 DEJ852029 DOF852029 DYB852029 EHX852029 ERT852029 FBP852029 FLL852029 FVH852029 GFD852029 GOZ852029 GYV852029 HIR852029 HSN852029 ICJ852029 IMF852029 IWB852029 JFX852029 JPT852029 JZP852029 KJL852029 KTH852029 LDD852029 LMZ852029 LWV852029 MGR852029 MQN852029 NAJ852029 NKF852029 NUB852029 ODX852029 ONT852029 OXP852029 PHL852029 PRH852029 QBD852029 QKZ852029 QUV852029 RER852029 RON852029 RYJ852029 SIF852029 SSB852029 TBX852029 TLT852029 TVP852029 UFL852029 UPH852029 UZD852029 VIZ852029 VSV852029 WCR852029 WMN852029 WWJ852029 AB917565 JX917565 TT917565 ADP917565 ANL917565 AXH917565 BHD917565 BQZ917565 CAV917565 CKR917565 CUN917565 DEJ917565 DOF917565 DYB917565 EHX917565 ERT917565 FBP917565 FLL917565 FVH917565 GFD917565 GOZ917565 GYV917565 HIR917565 HSN917565 ICJ917565 IMF917565 IWB917565 JFX917565 JPT917565 JZP917565 KJL917565 KTH917565 LDD917565 LMZ917565 LWV917565 MGR917565 MQN917565 NAJ917565 NKF917565 NUB917565 ODX917565 ONT917565 OXP917565 PHL917565 PRH917565 QBD917565 QKZ917565 QUV917565 RER917565 RON917565 RYJ917565 SIF917565 SSB917565 TBX917565 TLT917565 TVP917565 UFL917565 UPH917565 UZD917565 VIZ917565 VSV917565 WCR917565 WMN917565 WWJ917565 AB983101 JX983101 TT983101 ADP983101 ANL983101 AXH983101 BHD983101 BQZ983101 CAV983101 CKR983101 CUN983101 DEJ983101 DOF983101 DYB983101 EHX983101 ERT983101 FBP983101 FLL983101 FVH983101 GFD983101 GOZ983101 GYV983101 HIR983101 HSN983101 ICJ983101 IMF983101 IWB983101 JFX983101 JPT983101 JZP983101 KJL983101 KTH983101 LDD983101 LMZ983101 LWV983101 MGR983101 MQN983101 NAJ983101 NKF983101 NUB983101 ODX983101 ONT983101 OXP983101 PHL983101 PRH983101 QBD983101 QKZ983101 QUV983101 RER983101 RON983101 RYJ983101 SIF983101 SSB983101 TBX983101 TLT983101 TVP983101 UFL983101 UPH983101 UZD983101 VIZ983101 VSV983101 WCR983101 WMN983101 WWJ983101 Z63 JV63 TR63 ADN63 ANJ63 AXF63 BHB63 BQX63 CAT63 CKP63 CUL63 DEH63 DOD63 DXZ63 EHV63 ERR63 FBN63 FLJ63 FVF63 GFB63 GOX63 GYT63 HIP63 HSL63 ICH63 IMD63 IVZ63 JFV63 JPR63 JZN63 KJJ63 KTF63 LDB63 LMX63 LWT63 MGP63 MQL63 NAH63 NKD63 NTZ63 ODV63 ONR63 OXN63 PHJ63 PRF63 QBB63 QKX63 QUT63 REP63 ROL63 RYH63 SID63 SRZ63 TBV63 TLR63 TVN63 UFJ63 UPF63 UZB63 VIX63 VST63 WCP63 WML63 WWH63 Z65599 JV65599 TR65599 ADN65599 ANJ65599 AXF65599 BHB65599 BQX65599 CAT65599 CKP65599 CUL65599 DEH65599 DOD65599 DXZ65599 EHV65599 ERR65599 FBN65599 FLJ65599 FVF65599 GFB65599 GOX65599 GYT65599 HIP65599 HSL65599 ICH65599 IMD65599 IVZ65599 JFV65599 JPR65599 JZN65599 KJJ65599 KTF65599 LDB65599 LMX65599 LWT65599 MGP65599 MQL65599 NAH65599 NKD65599 NTZ65599 ODV65599 ONR65599 OXN65599 PHJ65599 PRF65599 QBB65599 QKX65599 QUT65599 REP65599 ROL65599 RYH65599 SID65599 SRZ65599 TBV65599 TLR65599 TVN65599 UFJ65599 UPF65599 UZB65599 VIX65599 VST65599 WCP65599 WML65599 WWH65599 Z131135 JV131135 TR131135 ADN131135 ANJ131135 AXF131135 BHB131135 BQX131135 CAT131135 CKP131135 CUL131135 DEH131135 DOD131135 DXZ131135 EHV131135 ERR131135 FBN131135 FLJ131135 FVF131135 GFB131135 GOX131135 GYT131135 HIP131135 HSL131135 ICH131135 IMD131135 IVZ131135 JFV131135 JPR131135 JZN131135 KJJ131135 KTF131135 LDB131135 LMX131135 LWT131135 MGP131135 MQL131135 NAH131135 NKD131135 NTZ131135 ODV131135 ONR131135 OXN131135 PHJ131135 PRF131135 QBB131135 QKX131135 QUT131135 REP131135 ROL131135 RYH131135 SID131135 SRZ131135 TBV131135 TLR131135 TVN131135 UFJ131135 UPF131135 UZB131135 VIX131135 VST131135 WCP131135 WML131135 WWH131135 Z196671 JV196671 TR196671 ADN196671 ANJ196671 AXF196671 BHB196671 BQX196671 CAT196671 CKP196671 CUL196671 DEH196671 DOD196671 DXZ196671 EHV196671 ERR196671 FBN196671 FLJ196671 FVF196671 GFB196671 GOX196671 GYT196671 HIP196671 HSL196671 ICH196671 IMD196671 IVZ196671 JFV196671 JPR196671 JZN196671 KJJ196671 KTF196671 LDB196671 LMX196671 LWT196671 MGP196671 MQL196671 NAH196671 NKD196671 NTZ196671 ODV196671 ONR196671 OXN196671 PHJ196671 PRF196671 QBB196671 QKX196671 QUT196671 REP196671 ROL196671 RYH196671 SID196671 SRZ196671 TBV196671 TLR196671 TVN196671 UFJ196671 UPF196671 UZB196671 VIX196671 VST196671 WCP196671 WML196671 WWH196671 Z262207 JV262207 TR262207 ADN262207 ANJ262207 AXF262207 BHB262207 BQX262207 CAT262207 CKP262207 CUL262207 DEH262207 DOD262207 DXZ262207 EHV262207 ERR262207 FBN262207 FLJ262207 FVF262207 GFB262207 GOX262207 GYT262207 HIP262207 HSL262207 ICH262207 IMD262207 IVZ262207 JFV262207 JPR262207 JZN262207 KJJ262207 KTF262207 LDB262207 LMX262207 LWT262207 MGP262207 MQL262207 NAH262207 NKD262207 NTZ262207 ODV262207 ONR262207 OXN262207 PHJ262207 PRF262207 QBB262207 QKX262207 QUT262207 REP262207 ROL262207 RYH262207 SID262207 SRZ262207 TBV262207 TLR262207 TVN262207 UFJ262207 UPF262207 UZB262207 VIX262207 VST262207 WCP262207 WML262207 WWH262207 Z327743 JV327743 TR327743 ADN327743 ANJ327743 AXF327743 BHB327743 BQX327743 CAT327743 CKP327743 CUL327743 DEH327743 DOD327743 DXZ327743 EHV327743 ERR327743 FBN327743 FLJ327743 FVF327743 GFB327743 GOX327743 GYT327743 HIP327743 HSL327743 ICH327743 IMD327743 IVZ327743 JFV327743 JPR327743 JZN327743 KJJ327743 KTF327743 LDB327743 LMX327743 LWT327743 MGP327743 MQL327743 NAH327743 NKD327743 NTZ327743 ODV327743 ONR327743 OXN327743 PHJ327743 PRF327743 QBB327743 QKX327743 QUT327743 REP327743 ROL327743 RYH327743 SID327743 SRZ327743 TBV327743 TLR327743 TVN327743 UFJ327743 UPF327743 UZB327743 VIX327743 VST327743 WCP327743 WML327743 WWH327743 Z393279 JV393279 TR393279 ADN393279 ANJ393279 AXF393279 BHB393279 BQX393279 CAT393279 CKP393279 CUL393279 DEH393279 DOD393279 DXZ393279 EHV393279 ERR393279 FBN393279 FLJ393279 FVF393279 GFB393279 GOX393279 GYT393279 HIP393279 HSL393279 ICH393279 IMD393279 IVZ393279 JFV393279 JPR393279 JZN393279 KJJ393279 KTF393279 LDB393279 LMX393279 LWT393279 MGP393279 MQL393279 NAH393279 NKD393279 NTZ393279 ODV393279 ONR393279 OXN393279 PHJ393279 PRF393279 QBB393279 QKX393279 QUT393279 REP393279 ROL393279 RYH393279 SID393279 SRZ393279 TBV393279 TLR393279 TVN393279 UFJ393279 UPF393279 UZB393279 VIX393279 VST393279 WCP393279 WML393279 WWH393279 Z458815 JV458815 TR458815 ADN458815 ANJ458815 AXF458815 BHB458815 BQX458815 CAT458815 CKP458815 CUL458815 DEH458815 DOD458815 DXZ458815 EHV458815 ERR458815 FBN458815 FLJ458815 FVF458815 GFB458815 GOX458815 GYT458815 HIP458815 HSL458815 ICH458815 IMD458815 IVZ458815 JFV458815 JPR458815 JZN458815 KJJ458815 KTF458815 LDB458815 LMX458815 LWT458815 MGP458815 MQL458815 NAH458815 NKD458815 NTZ458815 ODV458815 ONR458815 OXN458815 PHJ458815 PRF458815 QBB458815 QKX458815 QUT458815 REP458815 ROL458815 RYH458815 SID458815 SRZ458815 TBV458815 TLR458815 TVN458815 UFJ458815 UPF458815 UZB458815 VIX458815 VST458815 WCP458815 WML458815 WWH458815 Z524351 JV524351 TR524351 ADN524351 ANJ524351 AXF524351 BHB524351 BQX524351 CAT524351 CKP524351 CUL524351 DEH524351 DOD524351 DXZ524351 EHV524351 ERR524351 FBN524351 FLJ524351 FVF524351 GFB524351 GOX524351 GYT524351 HIP524351 HSL524351 ICH524351 IMD524351 IVZ524351 JFV524351 JPR524351 JZN524351 KJJ524351 KTF524351 LDB524351 LMX524351 LWT524351 MGP524351 MQL524351 NAH524351 NKD524351 NTZ524351 ODV524351 ONR524351 OXN524351 PHJ524351 PRF524351 QBB524351 QKX524351 QUT524351 REP524351 ROL524351 RYH524351 SID524351 SRZ524351 TBV524351 TLR524351 TVN524351 UFJ524351 UPF524351 UZB524351 VIX524351 VST524351 WCP524351 WML524351 WWH524351 Z589887 JV589887 TR589887 ADN589887 ANJ589887 AXF589887 BHB589887 BQX589887 CAT589887 CKP589887 CUL589887 DEH589887 DOD589887 DXZ589887 EHV589887 ERR589887 FBN589887 FLJ589887 FVF589887 GFB589887 GOX589887 GYT589887 HIP589887 HSL589887 ICH589887 IMD589887 IVZ589887 JFV589887 JPR589887 JZN589887 KJJ589887 KTF589887 LDB589887 LMX589887 LWT589887 MGP589887 MQL589887 NAH589887 NKD589887 NTZ589887 ODV589887 ONR589887 OXN589887 PHJ589887 PRF589887 QBB589887 QKX589887 QUT589887 REP589887 ROL589887 RYH589887 SID589887 SRZ589887 TBV589887 TLR589887 TVN589887 UFJ589887 UPF589887 UZB589887 VIX589887 VST589887 WCP589887 WML589887 WWH589887 Z655423 JV655423 TR655423 ADN655423 ANJ655423 AXF655423 BHB655423 BQX655423 CAT655423 CKP655423 CUL655423 DEH655423 DOD655423 DXZ655423 EHV655423 ERR655423 FBN655423 FLJ655423 FVF655423 GFB655423 GOX655423 GYT655423 HIP655423 HSL655423 ICH655423 IMD655423 IVZ655423 JFV655423 JPR655423 JZN655423 KJJ655423 KTF655423 LDB655423 LMX655423 LWT655423 MGP655423 MQL655423 NAH655423 NKD655423 NTZ655423 ODV655423 ONR655423 OXN655423 PHJ655423 PRF655423 QBB655423 QKX655423 QUT655423 REP655423 ROL655423 RYH655423 SID655423 SRZ655423 TBV655423 TLR655423 TVN655423 UFJ655423 UPF655423 UZB655423 VIX655423 VST655423 WCP655423 WML655423 WWH655423 Z720959 JV720959 TR720959 ADN720959 ANJ720959 AXF720959 BHB720959 BQX720959 CAT720959 CKP720959 CUL720959 DEH720959 DOD720959 DXZ720959 EHV720959 ERR720959 FBN720959 FLJ720959 FVF720959 GFB720959 GOX720959 GYT720959 HIP720959 HSL720959 ICH720959 IMD720959 IVZ720959 JFV720959 JPR720959 JZN720959 KJJ720959 KTF720959 LDB720959 LMX720959 LWT720959 MGP720959 MQL720959 NAH720959 NKD720959 NTZ720959 ODV720959 ONR720959 OXN720959 PHJ720959 PRF720959 QBB720959 QKX720959 QUT720959 REP720959 ROL720959 RYH720959 SID720959 SRZ720959 TBV720959 TLR720959 TVN720959 UFJ720959 UPF720959 UZB720959 VIX720959 VST720959 WCP720959 WML720959 WWH720959 Z786495 JV786495 TR786495 ADN786495 ANJ786495 AXF786495 BHB786495 BQX786495 CAT786495 CKP786495 CUL786495 DEH786495 DOD786495 DXZ786495 EHV786495 ERR786495 FBN786495 FLJ786495 FVF786495 GFB786495 GOX786495 GYT786495 HIP786495 HSL786495 ICH786495 IMD786495 IVZ786495 JFV786495 JPR786495 JZN786495 KJJ786495 KTF786495 LDB786495 LMX786495 LWT786495 MGP786495 MQL786495 NAH786495 NKD786495 NTZ786495 ODV786495 ONR786495 OXN786495 PHJ786495 PRF786495 QBB786495 QKX786495 QUT786495 REP786495 ROL786495 RYH786495 SID786495 SRZ786495 TBV786495 TLR786495 TVN786495 UFJ786495 UPF786495 UZB786495 VIX786495 VST786495 WCP786495 WML786495 WWH786495 Z852031 JV852031 TR852031 ADN852031 ANJ852031 AXF852031 BHB852031 BQX852031 CAT852031 CKP852031 CUL852031 DEH852031 DOD852031 DXZ852031 EHV852031 ERR852031 FBN852031 FLJ852031 FVF852031 GFB852031 GOX852031 GYT852031 HIP852031 HSL852031 ICH852031 IMD852031 IVZ852031 JFV852031 JPR852031 JZN852031 KJJ852031 KTF852031 LDB852031 LMX852031 LWT852031 MGP852031 MQL852031 NAH852031 NKD852031 NTZ852031 ODV852031 ONR852031 OXN852031 PHJ852031 PRF852031 QBB852031 QKX852031 QUT852031 REP852031 ROL852031 RYH852031 SID852031 SRZ852031 TBV852031 TLR852031 TVN852031 UFJ852031 UPF852031 UZB852031 VIX852031 VST852031 WCP852031 WML852031 WWH852031 Z917567 JV917567 TR917567 ADN917567 ANJ917567 AXF917567 BHB917567 BQX917567 CAT917567 CKP917567 CUL917567 DEH917567 DOD917567 DXZ917567 EHV917567 ERR917567 FBN917567 FLJ917567 FVF917567 GFB917567 GOX917567 GYT917567 HIP917567 HSL917567 ICH917567 IMD917567 IVZ917567 JFV917567 JPR917567 JZN917567 KJJ917567 KTF917567 LDB917567 LMX917567 LWT917567 MGP917567 MQL917567 NAH917567 NKD917567 NTZ917567 ODV917567 ONR917567 OXN917567 PHJ917567 PRF917567 QBB917567 QKX917567 QUT917567 REP917567 ROL917567 RYH917567 SID917567 SRZ917567 TBV917567 TLR917567 TVN917567 UFJ917567 UPF917567 UZB917567 VIX917567 VST917567 WCP917567 WML917567 WWH917567 Z983103 JV983103 TR983103 ADN983103 ANJ983103 AXF983103 BHB983103 BQX983103 CAT983103 CKP983103 CUL983103 DEH983103 DOD983103 DXZ983103 EHV983103 ERR983103 FBN983103 FLJ983103 FVF983103 GFB983103 GOX983103 GYT983103 HIP983103 HSL983103 ICH983103 IMD983103 IVZ983103 JFV983103 JPR983103 JZN983103 KJJ983103 KTF983103 LDB983103 LMX983103 LWT983103 MGP983103 MQL983103 NAH983103 NKD983103 NTZ983103 ODV983103 ONR983103 OXN983103 PHJ983103 PRF983103 QBB983103 QKX983103 QUT983103 REP983103 ROL983103 RYH983103 SID983103 SRZ983103 TBV983103 TLR983103 TVN983103 UFJ983103 UPF983103 UZB983103 VIX983103 VST983103 WCP983103 WML983103 WWH983103 AB63 JX63 TT63 ADP63 ANL63 AXH63 BHD63 BQZ63 CAV63 CKR63 CUN63 DEJ63 DOF63 DYB63 EHX63 ERT63 FBP63 FLL63 FVH63 GFD63 GOZ63 GYV63 HIR63 HSN63 ICJ63 IMF63 IWB63 JFX63 JPT63 JZP63 KJL63 KTH63 LDD63 LMZ63 LWV63 MGR63 MQN63 NAJ63 NKF63 NUB63 ODX63 ONT63 OXP63 PHL63 PRH63 QBD63 QKZ63 QUV63 RER63 RON63 RYJ63 SIF63 SSB63 TBX63 TLT63 TVP63 UFL63 UPH63 UZD63 VIZ63 VSV63 WCR63 WMN63 WWJ63 AB65599 JX65599 TT65599 ADP65599 ANL65599 AXH65599 BHD65599 BQZ65599 CAV65599 CKR65599 CUN65599 DEJ65599 DOF65599 DYB65599 EHX65599 ERT65599 FBP65599 FLL65599 FVH65599 GFD65599 GOZ65599 GYV65599 HIR65599 HSN65599 ICJ65599 IMF65599 IWB65599 JFX65599 JPT65599 JZP65599 KJL65599 KTH65599 LDD65599 LMZ65599 LWV65599 MGR65599 MQN65599 NAJ65599 NKF65599 NUB65599 ODX65599 ONT65599 OXP65599 PHL65599 PRH65599 QBD65599 QKZ65599 QUV65599 RER65599 RON65599 RYJ65599 SIF65599 SSB65599 TBX65599 TLT65599 TVP65599 UFL65599 UPH65599 UZD65599 VIZ65599 VSV65599 WCR65599 WMN65599 WWJ65599 AB131135 JX131135 TT131135 ADP131135 ANL131135 AXH131135 BHD131135 BQZ131135 CAV131135 CKR131135 CUN131135 DEJ131135 DOF131135 DYB131135 EHX131135 ERT131135 FBP131135 FLL131135 FVH131135 GFD131135 GOZ131135 GYV131135 HIR131135 HSN131135 ICJ131135 IMF131135 IWB131135 JFX131135 JPT131135 JZP131135 KJL131135 KTH131135 LDD131135 LMZ131135 LWV131135 MGR131135 MQN131135 NAJ131135 NKF131135 NUB131135 ODX131135 ONT131135 OXP131135 PHL131135 PRH131135 QBD131135 QKZ131135 QUV131135 RER131135 RON131135 RYJ131135 SIF131135 SSB131135 TBX131135 TLT131135 TVP131135 UFL131135 UPH131135 UZD131135 VIZ131135 VSV131135 WCR131135 WMN131135 WWJ131135 AB196671 JX196671 TT196671 ADP196671 ANL196671 AXH196671 BHD196671 BQZ196671 CAV196671 CKR196671 CUN196671 DEJ196671 DOF196671 DYB196671 EHX196671 ERT196671 FBP196671 FLL196671 FVH196671 GFD196671 GOZ196671 GYV196671 HIR196671 HSN196671 ICJ196671 IMF196671 IWB196671 JFX196671 JPT196671 JZP196671 KJL196671 KTH196671 LDD196671 LMZ196671 LWV196671 MGR196671 MQN196671 NAJ196671 NKF196671 NUB196671 ODX196671 ONT196671 OXP196671 PHL196671 PRH196671 QBD196671 QKZ196671 QUV196671 RER196671 RON196671 RYJ196671 SIF196671 SSB196671 TBX196671 TLT196671 TVP196671 UFL196671 UPH196671 UZD196671 VIZ196671 VSV196671 WCR196671 WMN196671 WWJ196671 AB262207 JX262207 TT262207 ADP262207 ANL262207 AXH262207 BHD262207 BQZ262207 CAV262207 CKR262207 CUN262207 DEJ262207 DOF262207 DYB262207 EHX262207 ERT262207 FBP262207 FLL262207 FVH262207 GFD262207 GOZ262207 GYV262207 HIR262207 HSN262207 ICJ262207 IMF262207 IWB262207 JFX262207 JPT262207 JZP262207 KJL262207 KTH262207 LDD262207 LMZ262207 LWV262207 MGR262207 MQN262207 NAJ262207 NKF262207 NUB262207 ODX262207 ONT262207 OXP262207 PHL262207 PRH262207 QBD262207 QKZ262207 QUV262207 RER262207 RON262207 RYJ262207 SIF262207 SSB262207 TBX262207 TLT262207 TVP262207 UFL262207 UPH262207 UZD262207 VIZ262207 VSV262207 WCR262207 WMN262207 WWJ262207 AB327743 JX327743 TT327743 ADP327743 ANL327743 AXH327743 BHD327743 BQZ327743 CAV327743 CKR327743 CUN327743 DEJ327743 DOF327743 DYB327743 EHX327743 ERT327743 FBP327743 FLL327743 FVH327743 GFD327743 GOZ327743 GYV327743 HIR327743 HSN327743 ICJ327743 IMF327743 IWB327743 JFX327743 JPT327743 JZP327743 KJL327743 KTH327743 LDD327743 LMZ327743 LWV327743 MGR327743 MQN327743 NAJ327743 NKF327743 NUB327743 ODX327743 ONT327743 OXP327743 PHL327743 PRH327743 QBD327743 QKZ327743 QUV327743 RER327743 RON327743 RYJ327743 SIF327743 SSB327743 TBX327743 TLT327743 TVP327743 UFL327743 UPH327743 UZD327743 VIZ327743 VSV327743 WCR327743 WMN327743 WWJ327743 AB393279 JX393279 TT393279 ADP393279 ANL393279 AXH393279 BHD393279 BQZ393279 CAV393279 CKR393279 CUN393279 DEJ393279 DOF393279 DYB393279 EHX393279 ERT393279 FBP393279 FLL393279 FVH393279 GFD393279 GOZ393279 GYV393279 HIR393279 HSN393279 ICJ393279 IMF393279 IWB393279 JFX393279 JPT393279 JZP393279 KJL393279 KTH393279 LDD393279 LMZ393279 LWV393279 MGR393279 MQN393279 NAJ393279 NKF393279 NUB393279 ODX393279 ONT393279 OXP393279 PHL393279 PRH393279 QBD393279 QKZ393279 QUV393279 RER393279 RON393279 RYJ393279 SIF393279 SSB393279 TBX393279 TLT393279 TVP393279 UFL393279 UPH393279 UZD393279 VIZ393279 VSV393279 WCR393279 WMN393279 WWJ393279 AB458815 JX458815 TT458815 ADP458815 ANL458815 AXH458815 BHD458815 BQZ458815 CAV458815 CKR458815 CUN458815 DEJ458815 DOF458815 DYB458815 EHX458815 ERT458815 FBP458815 FLL458815 FVH458815 GFD458815 GOZ458815 GYV458815 HIR458815 HSN458815 ICJ458815 IMF458815 IWB458815 JFX458815 JPT458815 JZP458815 KJL458815 KTH458815 LDD458815 LMZ458815 LWV458815 MGR458815 MQN458815 NAJ458815 NKF458815 NUB458815 ODX458815 ONT458815 OXP458815 PHL458815 PRH458815 QBD458815 QKZ458815 QUV458815 RER458815 RON458815 RYJ458815 SIF458815 SSB458815 TBX458815 TLT458815 TVP458815 UFL458815 UPH458815 UZD458815 VIZ458815 VSV458815 WCR458815 WMN458815 WWJ458815 AB524351 JX524351 TT524351 ADP524351 ANL524351 AXH524351 BHD524351 BQZ524351 CAV524351 CKR524351 CUN524351 DEJ524351 DOF524351 DYB524351 EHX524351 ERT524351 FBP524351 FLL524351 FVH524351 GFD524351 GOZ524351 GYV524351 HIR524351 HSN524351 ICJ524351 IMF524351 IWB524351 JFX524351 JPT524351 JZP524351 KJL524351 KTH524351 LDD524351 LMZ524351 LWV524351 MGR524351 MQN524351 NAJ524351 NKF524351 NUB524351 ODX524351 ONT524351 OXP524351 PHL524351 PRH524351 QBD524351 QKZ524351 QUV524351 RER524351 RON524351 RYJ524351 SIF524351 SSB524351 TBX524351 TLT524351 TVP524351 UFL524351 UPH524351 UZD524351 VIZ524351 VSV524351 WCR524351 WMN524351 WWJ524351 AB589887 JX589887 TT589887 ADP589887 ANL589887 AXH589887 BHD589887 BQZ589887 CAV589887 CKR589887 CUN589887 DEJ589887 DOF589887 DYB589887 EHX589887 ERT589887 FBP589887 FLL589887 FVH589887 GFD589887 GOZ589887 GYV589887 HIR589887 HSN589887 ICJ589887 IMF589887 IWB589887 JFX589887 JPT589887 JZP589887 KJL589887 KTH589887 LDD589887 LMZ589887 LWV589887 MGR589887 MQN589887 NAJ589887 NKF589887 NUB589887 ODX589887 ONT589887 OXP589887 PHL589887 PRH589887 QBD589887 QKZ589887 QUV589887 RER589887 RON589887 RYJ589887 SIF589887 SSB589887 TBX589887 TLT589887 TVP589887 UFL589887 UPH589887 UZD589887 VIZ589887 VSV589887 WCR589887 WMN589887 WWJ589887 AB655423 JX655423 TT655423 ADP655423 ANL655423 AXH655423 BHD655423 BQZ655423 CAV655423 CKR655423 CUN655423 DEJ655423 DOF655423 DYB655423 EHX655423 ERT655423 FBP655423 FLL655423 FVH655423 GFD655423 GOZ655423 GYV655423 HIR655423 HSN655423 ICJ655423 IMF655423 IWB655423 JFX655423 JPT655423 JZP655423 KJL655423 KTH655423 LDD655423 LMZ655423 LWV655423 MGR655423 MQN655423 NAJ655423 NKF655423 NUB655423 ODX655423 ONT655423 OXP655423 PHL655423 PRH655423 QBD655423 QKZ655423 QUV655423 RER655423 RON655423 RYJ655423 SIF655423 SSB655423 TBX655423 TLT655423 TVP655423 UFL655423 UPH655423 UZD655423 VIZ655423 VSV655423 WCR655423 WMN655423 WWJ655423 AB720959 JX720959 TT720959 ADP720959 ANL720959 AXH720959 BHD720959 BQZ720959 CAV720959 CKR720959 CUN720959 DEJ720959 DOF720959 DYB720959 EHX720959 ERT720959 FBP720959 FLL720959 FVH720959 GFD720959 GOZ720959 GYV720959 HIR720959 HSN720959 ICJ720959 IMF720959 IWB720959 JFX720959 JPT720959 JZP720959 KJL720959 KTH720959 LDD720959 LMZ720959 LWV720959 MGR720959 MQN720959 NAJ720959 NKF720959 NUB720959 ODX720959 ONT720959 OXP720959 PHL720959 PRH720959 QBD720959 QKZ720959 QUV720959 RER720959 RON720959 RYJ720959 SIF720959 SSB720959 TBX720959 TLT720959 TVP720959 UFL720959 UPH720959 UZD720959 VIZ720959 VSV720959 WCR720959 WMN720959 WWJ720959 AB786495 JX786495 TT786495 ADP786495 ANL786495 AXH786495 BHD786495 BQZ786495 CAV786495 CKR786495 CUN786495 DEJ786495 DOF786495 DYB786495 EHX786495 ERT786495 FBP786495 FLL786495 FVH786495 GFD786495 GOZ786495 GYV786495 HIR786495 HSN786495 ICJ786495 IMF786495 IWB786495 JFX786495 JPT786495 JZP786495 KJL786495 KTH786495 LDD786495 LMZ786495 LWV786495 MGR786495 MQN786495 NAJ786495 NKF786495 NUB786495 ODX786495 ONT786495 OXP786495 PHL786495 PRH786495 QBD786495 QKZ786495 QUV786495 RER786495 RON786495 RYJ786495 SIF786495 SSB786495 TBX786495 TLT786495 TVP786495 UFL786495 UPH786495 UZD786495 VIZ786495 VSV786495 WCR786495 WMN786495 WWJ786495 AB852031 JX852031 TT852031 ADP852031 ANL852031 AXH852031 BHD852031 BQZ852031 CAV852031 CKR852031 CUN852031 DEJ852031 DOF852031 DYB852031 EHX852031 ERT852031 FBP852031 FLL852031 FVH852031 GFD852031 GOZ852031 GYV852031 HIR852031 HSN852031 ICJ852031 IMF852031 IWB852031 JFX852031 JPT852031 JZP852031 KJL852031 KTH852031 LDD852031 LMZ852031 LWV852031 MGR852031 MQN852031 NAJ852031 NKF852031 NUB852031 ODX852031 ONT852031 OXP852031 PHL852031 PRH852031 QBD852031 QKZ852031 QUV852031 RER852031 RON852031 RYJ852031 SIF852031 SSB852031 TBX852031 TLT852031 TVP852031 UFL852031 UPH852031 UZD852031 VIZ852031 VSV852031 WCR852031 WMN852031 WWJ852031 AB917567 JX917567 TT917567 ADP917567 ANL917567 AXH917567 BHD917567 BQZ917567 CAV917567 CKR917567 CUN917567 DEJ917567 DOF917567 DYB917567 EHX917567 ERT917567 FBP917567 FLL917567 FVH917567 GFD917567 GOZ917567 GYV917567 HIR917567 HSN917567 ICJ917567 IMF917567 IWB917567 JFX917567 JPT917567 JZP917567 KJL917567 KTH917567 LDD917567 LMZ917567 LWV917567 MGR917567 MQN917567 NAJ917567 NKF917567 NUB917567 ODX917567 ONT917567 OXP917567 PHL917567 PRH917567 QBD917567 QKZ917567 QUV917567 RER917567 RON917567 RYJ917567 SIF917567 SSB917567 TBX917567 TLT917567 TVP917567 UFL917567 UPH917567 UZD917567 VIZ917567 VSV917567 WCR917567 WMN917567 WWJ917567 AB983103 JX983103 TT983103 ADP983103 ANL983103 AXH983103 BHD983103 BQZ983103 CAV983103 CKR983103 CUN983103 DEJ983103 DOF983103 DYB983103 EHX983103 ERT983103 FBP983103 FLL983103 FVH983103 GFD983103 GOZ983103 GYV983103 HIR983103 HSN983103 ICJ983103 IMF983103 IWB983103 JFX983103 JPT983103 JZP983103 KJL983103 KTH983103 LDD983103 LMZ983103 LWV983103 MGR983103 MQN983103 NAJ983103 NKF983103 NUB983103 ODX983103 ONT983103 OXP983103 PHL983103 PRH983103 QBD983103 QKZ983103 QUV983103 RER983103 RON983103 RYJ983103 SIF983103 SSB983103 TBX983103 TLT983103 TVP983103 UFL983103 UPH983103 UZD983103 VIZ983103 VSV983103 WCR983103 WMN983103 WWJ983103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C92C-7455-4E78-91EE-46B7908BDD10}">
  <sheetPr>
    <tabColor theme="1" tint="0.499984740745262"/>
  </sheetPr>
  <dimension ref="A1:AL45"/>
  <sheetViews>
    <sheetView view="pageBreakPreview" zoomScaleNormal="100" zoomScaleSheetLayoutView="100" workbookViewId="0">
      <selection activeCell="AK2" sqref="AK2:AL3"/>
    </sheetView>
  </sheetViews>
  <sheetFormatPr defaultColWidth="2.625" defaultRowHeight="15.2" customHeight="1" x14ac:dyDescent="0.15"/>
  <cols>
    <col min="1" max="36" width="2.625" style="381"/>
    <col min="37" max="37" width="25.875" style="486" customWidth="1"/>
    <col min="38" max="38" width="2.625" style="434"/>
    <col min="39" max="16384" width="2.625" style="381"/>
  </cols>
  <sheetData>
    <row r="1" spans="1:38" ht="15.2" customHeight="1" thickBot="1" x14ac:dyDescent="0.2">
      <c r="A1" s="1230"/>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K1" s="1"/>
    </row>
    <row r="2" spans="1:38" ht="18" thickTop="1" x14ac:dyDescent="0.15">
      <c r="A2" s="1267" t="s">
        <v>611</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K2" s="908" t="s">
        <v>755</v>
      </c>
      <c r="AL2" s="909"/>
    </row>
    <row r="3" spans="1:38" ht="15.2" customHeight="1" thickBot="1" x14ac:dyDescent="0.2">
      <c r="AK3" s="910"/>
      <c r="AL3" s="911"/>
    </row>
    <row r="4" spans="1:38" s="383" customFormat="1" ht="15.2" customHeight="1" thickTop="1" x14ac:dyDescent="0.15">
      <c r="A4" s="382"/>
      <c r="H4" s="384"/>
      <c r="I4" s="385"/>
      <c r="J4" s="385"/>
      <c r="K4" s="386"/>
      <c r="L4" s="386"/>
      <c r="M4" s="386"/>
      <c r="N4" s="386"/>
      <c r="O4" s="386"/>
      <c r="P4" s="386"/>
      <c r="Q4" s="386"/>
      <c r="R4" s="386"/>
      <c r="S4" s="386"/>
      <c r="T4" s="386"/>
      <c r="U4" s="1268" t="s">
        <v>552</v>
      </c>
      <c r="V4" s="1268"/>
      <c r="W4" s="1268"/>
      <c r="X4" s="1268"/>
      <c r="Y4" s="1268"/>
      <c r="Z4" s="387">
        <v>3</v>
      </c>
      <c r="AA4" s="388">
        <v>2</v>
      </c>
      <c r="AB4" s="388"/>
      <c r="AC4" s="388"/>
      <c r="AD4" s="388"/>
      <c r="AE4" s="388"/>
      <c r="AF4" s="388"/>
      <c r="AG4" s="388"/>
      <c r="AH4" s="388"/>
      <c r="AI4" s="389"/>
      <c r="AK4" s="485"/>
      <c r="AL4" s="434"/>
    </row>
    <row r="5" spans="1:38" s="383" customFormat="1" ht="15.2" customHeight="1" x14ac:dyDescent="0.15">
      <c r="A5" s="382"/>
      <c r="H5" s="384"/>
      <c r="I5" s="390"/>
      <c r="J5" s="390"/>
      <c r="L5" s="390"/>
      <c r="M5" s="390"/>
      <c r="N5" s="390"/>
      <c r="O5" s="390"/>
      <c r="P5" s="390"/>
      <c r="Q5" s="390"/>
      <c r="R5" s="390"/>
      <c r="S5" s="390"/>
      <c r="T5" s="390"/>
      <c r="U5" s="1268" t="s">
        <v>612</v>
      </c>
      <c r="V5" s="1268"/>
      <c r="W5" s="1268"/>
      <c r="X5" s="1268"/>
      <c r="Y5" s="1268"/>
      <c r="Z5" s="1269"/>
      <c r="AA5" s="1270"/>
      <c r="AB5" s="1270"/>
      <c r="AC5" s="1270"/>
      <c r="AD5" s="1270"/>
      <c r="AE5" s="1270"/>
      <c r="AF5" s="1270"/>
      <c r="AG5" s="1270"/>
      <c r="AH5" s="1270"/>
      <c r="AI5" s="1271"/>
      <c r="AK5" s="485"/>
      <c r="AL5" s="434"/>
    </row>
    <row r="6" spans="1:38" s="383" customFormat="1" ht="15.2" customHeight="1" x14ac:dyDescent="0.15">
      <c r="A6" s="382"/>
      <c r="H6" s="391"/>
      <c r="I6" s="392"/>
      <c r="J6" s="392"/>
      <c r="L6" s="390"/>
      <c r="M6" s="390"/>
      <c r="N6" s="390"/>
      <c r="O6" s="390"/>
      <c r="P6" s="390"/>
      <c r="Q6" s="390"/>
      <c r="R6" s="390"/>
      <c r="S6" s="390"/>
      <c r="T6" s="390"/>
      <c r="AK6" s="485"/>
      <c r="AL6" s="434"/>
    </row>
    <row r="7" spans="1:38" ht="15.2" customHeight="1" x14ac:dyDescent="0.15">
      <c r="A7" s="393" t="s">
        <v>613</v>
      </c>
      <c r="B7" s="394"/>
      <c r="C7" s="394"/>
      <c r="D7" s="394"/>
      <c r="E7" s="394"/>
      <c r="F7" s="394"/>
      <c r="G7" s="394"/>
      <c r="H7" s="395"/>
      <c r="I7" s="395"/>
      <c r="J7" s="395"/>
      <c r="K7" s="395"/>
      <c r="AK7" s="485"/>
    </row>
    <row r="8" spans="1:38" ht="15.2" customHeight="1" x14ac:dyDescent="0.15">
      <c r="A8" s="396"/>
      <c r="B8" s="397"/>
      <c r="C8" s="397"/>
      <c r="D8" s="397"/>
      <c r="E8" s="397"/>
      <c r="F8" s="397"/>
      <c r="G8" s="397"/>
      <c r="AK8" s="485"/>
    </row>
    <row r="9" spans="1:38" ht="15.2" customHeight="1" x14ac:dyDescent="0.15">
      <c r="B9" s="1233"/>
      <c r="C9" s="1226"/>
      <c r="D9" s="1236" t="s">
        <v>614</v>
      </c>
      <c r="E9" s="1236"/>
      <c r="F9" s="1236"/>
      <c r="G9" s="1236"/>
      <c r="H9" s="1236"/>
      <c r="I9" s="1236"/>
      <c r="J9" s="1236"/>
      <c r="K9" s="1236"/>
      <c r="L9" s="1236"/>
      <c r="M9" s="1236"/>
      <c r="N9" s="1236"/>
      <c r="O9" s="1236"/>
      <c r="P9" s="1236"/>
      <c r="Q9" s="1236"/>
      <c r="R9" s="1237"/>
      <c r="S9" s="398"/>
      <c r="T9" s="399"/>
      <c r="U9" s="399"/>
      <c r="V9" s="399"/>
      <c r="W9" s="399"/>
      <c r="X9" s="399"/>
      <c r="Y9" s="399"/>
      <c r="Z9" s="1240"/>
      <c r="AA9" s="1240"/>
      <c r="AB9" s="1240"/>
      <c r="AC9" s="1225" t="s">
        <v>489</v>
      </c>
      <c r="AD9" s="1243" t="s">
        <v>615</v>
      </c>
      <c r="AE9" s="1243"/>
      <c r="AF9" s="1243"/>
      <c r="AG9" s="1244"/>
      <c r="AH9" s="1244"/>
      <c r="AI9" s="1245"/>
    </row>
    <row r="10" spans="1:38" ht="15.2" customHeight="1" x14ac:dyDescent="0.15">
      <c r="B10" s="1234"/>
      <c r="C10" s="1235"/>
      <c r="D10" s="1238"/>
      <c r="E10" s="1238"/>
      <c r="F10" s="1238"/>
      <c r="G10" s="1238"/>
      <c r="H10" s="1238"/>
      <c r="I10" s="1238"/>
      <c r="J10" s="1238"/>
      <c r="K10" s="1238"/>
      <c r="L10" s="1238"/>
      <c r="M10" s="1238"/>
      <c r="N10" s="1238"/>
      <c r="O10" s="1238"/>
      <c r="P10" s="1238"/>
      <c r="Q10" s="1238"/>
      <c r="R10" s="1239"/>
      <c r="S10" s="400"/>
      <c r="T10" s="401"/>
      <c r="U10" s="401"/>
      <c r="V10" s="401"/>
      <c r="W10" s="401"/>
      <c r="X10" s="401"/>
      <c r="Y10" s="401"/>
      <c r="Z10" s="1241"/>
      <c r="AA10" s="1241"/>
      <c r="AB10" s="1241"/>
      <c r="AC10" s="1242"/>
      <c r="AD10" s="1246"/>
      <c r="AE10" s="1246"/>
      <c r="AF10" s="1246"/>
      <c r="AG10" s="1247"/>
      <c r="AH10" s="1247"/>
      <c r="AI10" s="1248"/>
    </row>
    <row r="11" spans="1:38" ht="15.2" customHeight="1" x14ac:dyDescent="0.15">
      <c r="B11" s="402"/>
      <c r="C11" s="402"/>
      <c r="D11" s="402"/>
      <c r="E11" s="402"/>
      <c r="F11" s="402"/>
      <c r="G11" s="397"/>
      <c r="Q11" s="1265" t="s">
        <v>616</v>
      </c>
      <c r="R11" s="1266"/>
      <c r="S11" s="1266"/>
      <c r="T11" s="1266"/>
    </row>
    <row r="12" spans="1:38" ht="15.2" customHeight="1" x14ac:dyDescent="0.15">
      <c r="B12" s="1233"/>
      <c r="C12" s="1226"/>
      <c r="D12" s="1236" t="s">
        <v>617</v>
      </c>
      <c r="E12" s="1236"/>
      <c r="F12" s="1236"/>
      <c r="G12" s="1236"/>
      <c r="H12" s="1236"/>
      <c r="I12" s="1236"/>
      <c r="J12" s="1236"/>
      <c r="K12" s="1236"/>
      <c r="L12" s="1236"/>
      <c r="M12" s="1236"/>
      <c r="N12" s="1236"/>
      <c r="O12" s="1236"/>
      <c r="P12" s="1236"/>
      <c r="Q12" s="1236"/>
      <c r="R12" s="1237"/>
      <c r="S12" s="398"/>
      <c r="T12" s="399"/>
      <c r="U12" s="399"/>
      <c r="V12" s="399"/>
      <c r="W12" s="399"/>
      <c r="X12" s="399"/>
      <c r="Y12" s="399"/>
      <c r="Z12" s="399"/>
      <c r="AA12" s="399"/>
      <c r="AB12" s="399"/>
      <c r="AC12" s="399"/>
      <c r="AD12" s="1240"/>
      <c r="AE12" s="1240"/>
      <c r="AF12" s="1240"/>
      <c r="AG12" s="1225" t="s">
        <v>489</v>
      </c>
      <c r="AH12" s="399"/>
      <c r="AI12" s="403"/>
    </row>
    <row r="13" spans="1:38" ht="15.2" customHeight="1" x14ac:dyDescent="0.15">
      <c r="B13" s="1257"/>
      <c r="C13" s="1258"/>
      <c r="D13" s="1238"/>
      <c r="E13" s="1238"/>
      <c r="F13" s="1238"/>
      <c r="G13" s="1238"/>
      <c r="H13" s="1238"/>
      <c r="I13" s="1238"/>
      <c r="J13" s="1238"/>
      <c r="K13" s="1238"/>
      <c r="L13" s="1238"/>
      <c r="M13" s="1238"/>
      <c r="N13" s="1238"/>
      <c r="O13" s="1238"/>
      <c r="P13" s="1238"/>
      <c r="Q13" s="1238"/>
      <c r="R13" s="1239"/>
      <c r="S13" s="400"/>
      <c r="T13" s="401"/>
      <c r="U13" s="401"/>
      <c r="V13" s="401"/>
      <c r="W13" s="401"/>
      <c r="X13" s="401"/>
      <c r="Y13" s="401"/>
      <c r="Z13" s="401"/>
      <c r="AA13" s="401"/>
      <c r="AB13" s="401"/>
      <c r="AC13" s="401"/>
      <c r="AD13" s="1241"/>
      <c r="AE13" s="1241"/>
      <c r="AF13" s="1241"/>
      <c r="AG13" s="1242"/>
      <c r="AH13" s="401"/>
      <c r="AI13" s="404"/>
    </row>
    <row r="14" spans="1:38" ht="15.2" customHeight="1" x14ac:dyDescent="0.15">
      <c r="B14" s="1257"/>
      <c r="C14" s="1258"/>
      <c r="D14" s="1259" t="s">
        <v>618</v>
      </c>
      <c r="E14" s="1260"/>
      <c r="F14" s="1260"/>
      <c r="G14" s="1260"/>
      <c r="H14" s="1260"/>
      <c r="I14" s="1260"/>
      <c r="J14" s="1260"/>
      <c r="K14" s="1260"/>
      <c r="L14" s="1260"/>
      <c r="M14" s="1260"/>
      <c r="N14" s="1260"/>
      <c r="O14" s="1260"/>
      <c r="P14" s="1260"/>
      <c r="Q14" s="1260"/>
      <c r="R14" s="1261"/>
      <c r="S14" s="398"/>
      <c r="T14" s="399"/>
      <c r="U14" s="399"/>
      <c r="V14" s="399"/>
      <c r="W14" s="399"/>
      <c r="X14" s="399"/>
      <c r="Y14" s="399"/>
      <c r="Z14" s="399"/>
      <c r="AA14" s="399"/>
      <c r="AB14" s="399"/>
      <c r="AC14" s="399"/>
      <c r="AD14" s="1240"/>
      <c r="AE14" s="1240"/>
      <c r="AF14" s="1240"/>
      <c r="AG14" s="1225" t="s">
        <v>489</v>
      </c>
      <c r="AH14" s="399"/>
      <c r="AI14" s="403"/>
    </row>
    <row r="15" spans="1:38" ht="15.2" customHeight="1" thickBot="1" x14ac:dyDescent="0.2">
      <c r="B15" s="1257"/>
      <c r="C15" s="1258"/>
      <c r="D15" s="1262"/>
      <c r="E15" s="1263"/>
      <c r="F15" s="1263"/>
      <c r="G15" s="1263"/>
      <c r="H15" s="1263"/>
      <c r="I15" s="1263"/>
      <c r="J15" s="1263"/>
      <c r="K15" s="1263"/>
      <c r="L15" s="1263"/>
      <c r="M15" s="1263"/>
      <c r="N15" s="1263"/>
      <c r="O15" s="1263"/>
      <c r="P15" s="1263"/>
      <c r="Q15" s="1263"/>
      <c r="R15" s="1264"/>
      <c r="S15" s="400"/>
      <c r="T15" s="401"/>
      <c r="U15" s="401"/>
      <c r="V15" s="401"/>
      <c r="W15" s="401"/>
      <c r="X15" s="401"/>
      <c r="Y15" s="401"/>
      <c r="Z15" s="401"/>
      <c r="AA15" s="401"/>
      <c r="AB15" s="401"/>
      <c r="AC15" s="401"/>
      <c r="AD15" s="1241"/>
      <c r="AE15" s="1241"/>
      <c r="AF15" s="1241"/>
      <c r="AG15" s="1242"/>
      <c r="AH15" s="401"/>
      <c r="AI15" s="404"/>
    </row>
    <row r="16" spans="1:38" ht="15.2" customHeight="1" x14ac:dyDescent="0.15">
      <c r="B16" s="1249" t="s">
        <v>619</v>
      </c>
      <c r="C16" s="1249"/>
      <c r="D16" s="1249"/>
      <c r="E16" s="1249"/>
      <c r="F16" s="1249"/>
      <c r="G16" s="1249"/>
      <c r="H16" s="1249"/>
      <c r="I16" s="1249"/>
      <c r="J16" s="1249"/>
      <c r="K16" s="1249"/>
      <c r="L16" s="1249"/>
      <c r="M16" s="1249"/>
      <c r="N16" s="1249"/>
      <c r="O16" s="1249"/>
      <c r="P16" s="1249"/>
      <c r="Q16" s="1249"/>
      <c r="R16" s="1250"/>
      <c r="S16" s="405"/>
      <c r="T16" s="406"/>
      <c r="U16" s="406"/>
      <c r="V16" s="406"/>
      <c r="W16" s="406"/>
      <c r="X16" s="406"/>
      <c r="Y16" s="406"/>
      <c r="Z16" s="406"/>
      <c r="AA16" s="1251" t="e">
        <f>ROUNDDOWN(AD14/AD12,3)</f>
        <v>#DIV/0!</v>
      </c>
      <c r="AB16" s="1251"/>
      <c r="AC16" s="1251"/>
      <c r="AD16" s="1253" t="s">
        <v>620</v>
      </c>
      <c r="AE16" s="1253"/>
      <c r="AF16" s="1253"/>
      <c r="AG16" s="1253"/>
      <c r="AH16" s="1253"/>
      <c r="AI16" s="1254"/>
    </row>
    <row r="17" spans="1:35" ht="15.2" customHeight="1" thickBot="1" x14ac:dyDescent="0.2">
      <c r="B17" s="1249"/>
      <c r="C17" s="1249"/>
      <c r="D17" s="1249"/>
      <c r="E17" s="1249"/>
      <c r="F17" s="1249"/>
      <c r="G17" s="1249"/>
      <c r="H17" s="1249"/>
      <c r="I17" s="1249"/>
      <c r="J17" s="1249"/>
      <c r="K17" s="1249"/>
      <c r="L17" s="1249"/>
      <c r="M17" s="1249"/>
      <c r="N17" s="1249"/>
      <c r="O17" s="1249"/>
      <c r="P17" s="1249"/>
      <c r="Q17" s="1249"/>
      <c r="R17" s="1250"/>
      <c r="S17" s="407"/>
      <c r="T17" s="408"/>
      <c r="U17" s="408"/>
      <c r="V17" s="408"/>
      <c r="W17" s="408"/>
      <c r="X17" s="408"/>
      <c r="Y17" s="408"/>
      <c r="Z17" s="408"/>
      <c r="AA17" s="1252"/>
      <c r="AB17" s="1252"/>
      <c r="AC17" s="1252"/>
      <c r="AD17" s="1255"/>
      <c r="AE17" s="1255"/>
      <c r="AF17" s="1255"/>
      <c r="AG17" s="1255"/>
      <c r="AH17" s="1255"/>
      <c r="AI17" s="1256"/>
    </row>
    <row r="18" spans="1:35" ht="15.2" customHeight="1" x14ac:dyDescent="0.15">
      <c r="B18" s="402"/>
      <c r="C18" s="402"/>
      <c r="D18" s="402"/>
      <c r="E18" s="402"/>
      <c r="F18" s="402"/>
      <c r="G18" s="402"/>
      <c r="H18" s="402"/>
      <c r="I18" s="402"/>
      <c r="J18" s="402"/>
      <c r="K18" s="402"/>
      <c r="L18" s="402"/>
      <c r="M18" s="402"/>
      <c r="N18" s="402"/>
      <c r="O18" s="402"/>
      <c r="P18" s="402"/>
      <c r="Q18" s="402"/>
      <c r="R18" s="402"/>
      <c r="AA18" s="409"/>
      <c r="AB18" s="409"/>
      <c r="AC18" s="409"/>
      <c r="AD18" s="410"/>
      <c r="AE18" s="410"/>
      <c r="AF18" s="410"/>
      <c r="AG18" s="410"/>
      <c r="AH18" s="410"/>
      <c r="AI18" s="410"/>
    </row>
    <row r="20" spans="1:35" ht="15.2" customHeight="1" x14ac:dyDescent="0.15">
      <c r="A20" s="393" t="s">
        <v>621</v>
      </c>
      <c r="B20" s="394"/>
      <c r="C20" s="394"/>
      <c r="D20" s="394"/>
      <c r="E20" s="394"/>
      <c r="F20" s="394"/>
      <c r="G20" s="394"/>
      <c r="H20" s="395"/>
      <c r="I20" s="395"/>
      <c r="J20" s="395"/>
      <c r="K20" s="395"/>
    </row>
    <row r="21" spans="1:35" ht="15.2" customHeight="1" x14ac:dyDescent="0.15">
      <c r="A21" s="396"/>
      <c r="B21" s="397"/>
      <c r="C21" s="397"/>
      <c r="D21" s="397"/>
      <c r="E21" s="397"/>
      <c r="F21" s="397"/>
      <c r="G21" s="397"/>
    </row>
    <row r="22" spans="1:35" ht="15.2" customHeight="1" x14ac:dyDescent="0.15">
      <c r="B22" s="1233"/>
      <c r="C22" s="1226"/>
      <c r="D22" s="1236" t="s">
        <v>617</v>
      </c>
      <c r="E22" s="1236"/>
      <c r="F22" s="1236"/>
      <c r="G22" s="1236"/>
      <c r="H22" s="1236"/>
      <c r="I22" s="1236"/>
      <c r="J22" s="1236"/>
      <c r="K22" s="1236"/>
      <c r="L22" s="1236"/>
      <c r="M22" s="1236"/>
      <c r="N22" s="1236"/>
      <c r="O22" s="1236"/>
      <c r="P22" s="1236"/>
      <c r="Q22" s="1236"/>
      <c r="R22" s="1237"/>
      <c r="S22" s="398"/>
      <c r="T22" s="399"/>
      <c r="U22" s="399"/>
      <c r="V22" s="399"/>
      <c r="W22" s="399"/>
      <c r="X22" s="399"/>
      <c r="Y22" s="399"/>
      <c r="Z22" s="399"/>
      <c r="AA22" s="399"/>
      <c r="AB22" s="399"/>
      <c r="AC22" s="399"/>
      <c r="AD22" s="1240"/>
      <c r="AE22" s="1240"/>
      <c r="AF22" s="1240"/>
      <c r="AG22" s="1225" t="s">
        <v>489</v>
      </c>
      <c r="AH22" s="399"/>
      <c r="AI22" s="403"/>
    </row>
    <row r="23" spans="1:35" ht="15.2" customHeight="1" x14ac:dyDescent="0.15">
      <c r="B23" s="1257"/>
      <c r="C23" s="1258"/>
      <c r="D23" s="1238"/>
      <c r="E23" s="1238"/>
      <c r="F23" s="1238"/>
      <c r="G23" s="1238"/>
      <c r="H23" s="1238"/>
      <c r="I23" s="1238"/>
      <c r="J23" s="1238"/>
      <c r="K23" s="1238"/>
      <c r="L23" s="1238"/>
      <c r="M23" s="1238"/>
      <c r="N23" s="1238"/>
      <c r="O23" s="1238"/>
      <c r="P23" s="1238"/>
      <c r="Q23" s="1238"/>
      <c r="R23" s="1239"/>
      <c r="S23" s="400"/>
      <c r="T23" s="401"/>
      <c r="U23" s="401"/>
      <c r="V23" s="401"/>
      <c r="W23" s="401"/>
      <c r="X23" s="401"/>
      <c r="Y23" s="401"/>
      <c r="Z23" s="401"/>
      <c r="AA23" s="401"/>
      <c r="AB23" s="401"/>
      <c r="AC23" s="401"/>
      <c r="AD23" s="1241"/>
      <c r="AE23" s="1241"/>
      <c r="AF23" s="1241"/>
      <c r="AG23" s="1242"/>
      <c r="AH23" s="401"/>
      <c r="AI23" s="404"/>
    </row>
    <row r="24" spans="1:35" ht="15.2" customHeight="1" x14ac:dyDescent="0.15">
      <c r="B24" s="1257"/>
      <c r="C24" s="1258"/>
      <c r="D24" s="1259" t="s">
        <v>618</v>
      </c>
      <c r="E24" s="1260"/>
      <c r="F24" s="1260"/>
      <c r="G24" s="1260"/>
      <c r="H24" s="1260"/>
      <c r="I24" s="1260"/>
      <c r="J24" s="1260"/>
      <c r="K24" s="1260"/>
      <c r="L24" s="1260"/>
      <c r="M24" s="1260"/>
      <c r="N24" s="1260"/>
      <c r="O24" s="1260"/>
      <c r="P24" s="1260"/>
      <c r="Q24" s="1260"/>
      <c r="R24" s="1261"/>
      <c r="S24" s="398"/>
      <c r="T24" s="399"/>
      <c r="U24" s="399"/>
      <c r="V24" s="399"/>
      <c r="W24" s="399"/>
      <c r="X24" s="399"/>
      <c r="Y24" s="399"/>
      <c r="Z24" s="399"/>
      <c r="AA24" s="399"/>
      <c r="AB24" s="399"/>
      <c r="AC24" s="399"/>
      <c r="AD24" s="1240"/>
      <c r="AE24" s="1240"/>
      <c r="AF24" s="1240"/>
      <c r="AG24" s="1225" t="s">
        <v>489</v>
      </c>
      <c r="AH24" s="399"/>
      <c r="AI24" s="403"/>
    </row>
    <row r="25" spans="1:35" ht="15.2" customHeight="1" thickBot="1" x14ac:dyDescent="0.2">
      <c r="B25" s="1257"/>
      <c r="C25" s="1258"/>
      <c r="D25" s="1262"/>
      <c r="E25" s="1263"/>
      <c r="F25" s="1263"/>
      <c r="G25" s="1263"/>
      <c r="H25" s="1263"/>
      <c r="I25" s="1263"/>
      <c r="J25" s="1263"/>
      <c r="K25" s="1263"/>
      <c r="L25" s="1263"/>
      <c r="M25" s="1263"/>
      <c r="N25" s="1263"/>
      <c r="O25" s="1263"/>
      <c r="P25" s="1263"/>
      <c r="Q25" s="1263"/>
      <c r="R25" s="1264"/>
      <c r="S25" s="400"/>
      <c r="T25" s="401"/>
      <c r="U25" s="401"/>
      <c r="V25" s="401"/>
      <c r="W25" s="401"/>
      <c r="X25" s="401"/>
      <c r="Y25" s="401"/>
      <c r="Z25" s="401"/>
      <c r="AA25" s="401"/>
      <c r="AB25" s="401"/>
      <c r="AC25" s="401"/>
      <c r="AD25" s="1241"/>
      <c r="AE25" s="1241"/>
      <c r="AF25" s="1241"/>
      <c r="AG25" s="1242"/>
      <c r="AH25" s="401"/>
      <c r="AI25" s="404"/>
    </row>
    <row r="26" spans="1:35" ht="15.2" customHeight="1" x14ac:dyDescent="0.15">
      <c r="B26" s="1249" t="s">
        <v>619</v>
      </c>
      <c r="C26" s="1249"/>
      <c r="D26" s="1249"/>
      <c r="E26" s="1249"/>
      <c r="F26" s="1249"/>
      <c r="G26" s="1249"/>
      <c r="H26" s="1249"/>
      <c r="I26" s="1249"/>
      <c r="J26" s="1249"/>
      <c r="K26" s="1249"/>
      <c r="L26" s="1249"/>
      <c r="M26" s="1249"/>
      <c r="N26" s="1249"/>
      <c r="O26" s="1249"/>
      <c r="P26" s="1249"/>
      <c r="Q26" s="1249"/>
      <c r="R26" s="1250"/>
      <c r="S26" s="405"/>
      <c r="T26" s="406"/>
      <c r="U26" s="406"/>
      <c r="V26" s="406"/>
      <c r="W26" s="406"/>
      <c r="X26" s="406"/>
      <c r="Y26" s="406"/>
      <c r="Z26" s="406"/>
      <c r="AA26" s="1251" t="e">
        <f>ROUNDDOWN(AD24/AD22,3)</f>
        <v>#DIV/0!</v>
      </c>
      <c r="AB26" s="1251"/>
      <c r="AC26" s="1251"/>
      <c r="AD26" s="1253" t="s">
        <v>622</v>
      </c>
      <c r="AE26" s="1253"/>
      <c r="AF26" s="1253"/>
      <c r="AG26" s="1253"/>
      <c r="AH26" s="1253"/>
      <c r="AI26" s="1254"/>
    </row>
    <row r="27" spans="1:35" ht="15.2" customHeight="1" thickBot="1" x14ac:dyDescent="0.2">
      <c r="B27" s="1249"/>
      <c r="C27" s="1249"/>
      <c r="D27" s="1249"/>
      <c r="E27" s="1249"/>
      <c r="F27" s="1249"/>
      <c r="G27" s="1249"/>
      <c r="H27" s="1249"/>
      <c r="I27" s="1249"/>
      <c r="J27" s="1249"/>
      <c r="K27" s="1249"/>
      <c r="L27" s="1249"/>
      <c r="M27" s="1249"/>
      <c r="N27" s="1249"/>
      <c r="O27" s="1249"/>
      <c r="P27" s="1249"/>
      <c r="Q27" s="1249"/>
      <c r="R27" s="1250"/>
      <c r="S27" s="407"/>
      <c r="T27" s="408"/>
      <c r="U27" s="408"/>
      <c r="V27" s="408"/>
      <c r="W27" s="408"/>
      <c r="X27" s="408"/>
      <c r="Y27" s="408"/>
      <c r="Z27" s="408"/>
      <c r="AA27" s="1252"/>
      <c r="AB27" s="1252"/>
      <c r="AC27" s="1252"/>
      <c r="AD27" s="1255"/>
      <c r="AE27" s="1255"/>
      <c r="AF27" s="1255"/>
      <c r="AG27" s="1255"/>
      <c r="AH27" s="1255"/>
      <c r="AI27" s="1256"/>
    </row>
    <row r="28" spans="1:35" ht="15.2" customHeight="1" x14ac:dyDescent="0.15">
      <c r="B28" s="402"/>
      <c r="C28" s="402"/>
      <c r="D28" s="402"/>
      <c r="E28" s="402"/>
      <c r="F28" s="402"/>
      <c r="G28" s="402"/>
      <c r="H28" s="402"/>
      <c r="I28" s="402"/>
      <c r="J28" s="402"/>
      <c r="K28" s="402"/>
      <c r="L28" s="402"/>
      <c r="M28" s="402"/>
      <c r="N28" s="402"/>
      <c r="O28" s="402"/>
      <c r="P28" s="402"/>
      <c r="Q28" s="1231" t="s">
        <v>623</v>
      </c>
      <c r="R28" s="1232"/>
      <c r="S28" s="1232"/>
      <c r="T28" s="1232"/>
      <c r="AA28" s="409"/>
      <c r="AB28" s="409"/>
      <c r="AC28" s="409"/>
      <c r="AD28" s="410"/>
      <c r="AE28" s="410"/>
      <c r="AF28" s="410"/>
      <c r="AG28" s="410"/>
      <c r="AH28" s="410"/>
      <c r="AI28" s="410"/>
    </row>
    <row r="29" spans="1:35" ht="15.2" customHeight="1" x14ac:dyDescent="0.15">
      <c r="B29" s="411" t="s">
        <v>624</v>
      </c>
      <c r="C29" s="402"/>
      <c r="D29" s="402"/>
      <c r="E29" s="402"/>
      <c r="F29" s="402"/>
      <c r="G29" s="402"/>
      <c r="H29" s="402"/>
      <c r="I29" s="402"/>
      <c r="J29" s="402"/>
      <c r="K29" s="402"/>
      <c r="L29" s="402"/>
      <c r="M29" s="402"/>
      <c r="N29" s="402"/>
      <c r="O29" s="402"/>
      <c r="P29" s="402"/>
      <c r="Q29" s="412"/>
      <c r="R29" s="413"/>
      <c r="S29" s="413"/>
      <c r="T29" s="413"/>
      <c r="AA29" s="409"/>
      <c r="AB29" s="409"/>
      <c r="AC29" s="409"/>
      <c r="AD29" s="410"/>
      <c r="AE29" s="410"/>
      <c r="AF29" s="410"/>
      <c r="AG29" s="410"/>
      <c r="AH29" s="410"/>
      <c r="AI29" s="410"/>
    </row>
    <row r="30" spans="1:35" ht="15.2" customHeight="1" x14ac:dyDescent="0.15">
      <c r="B30" s="1233"/>
      <c r="C30" s="1226"/>
      <c r="D30" s="1236" t="s">
        <v>625</v>
      </c>
      <c r="E30" s="1236"/>
      <c r="F30" s="1236"/>
      <c r="G30" s="1236"/>
      <c r="H30" s="1236"/>
      <c r="I30" s="1236"/>
      <c r="J30" s="1236"/>
      <c r="K30" s="1236"/>
      <c r="L30" s="1236"/>
      <c r="M30" s="1236"/>
      <c r="N30" s="1236"/>
      <c r="O30" s="1236"/>
      <c r="P30" s="1236"/>
      <c r="Q30" s="1236"/>
      <c r="R30" s="1237"/>
      <c r="S30" s="398"/>
      <c r="T30" s="399"/>
      <c r="U30" s="399"/>
      <c r="V30" s="399"/>
      <c r="W30" s="399"/>
      <c r="X30" s="399"/>
      <c r="Y30" s="399"/>
      <c r="Z30" s="1240"/>
      <c r="AA30" s="1240"/>
      <c r="AB30" s="1240"/>
      <c r="AC30" s="1225" t="s">
        <v>489</v>
      </c>
      <c r="AD30" s="1243" t="s">
        <v>626</v>
      </c>
      <c r="AE30" s="1243"/>
      <c r="AF30" s="1243"/>
      <c r="AG30" s="1244"/>
      <c r="AH30" s="1244"/>
      <c r="AI30" s="1245"/>
    </row>
    <row r="31" spans="1:35" ht="15.2" customHeight="1" x14ac:dyDescent="0.15">
      <c r="B31" s="1234"/>
      <c r="C31" s="1235"/>
      <c r="D31" s="1238"/>
      <c r="E31" s="1238"/>
      <c r="F31" s="1238"/>
      <c r="G31" s="1238"/>
      <c r="H31" s="1238"/>
      <c r="I31" s="1238"/>
      <c r="J31" s="1238"/>
      <c r="K31" s="1238"/>
      <c r="L31" s="1238"/>
      <c r="M31" s="1238"/>
      <c r="N31" s="1238"/>
      <c r="O31" s="1238"/>
      <c r="P31" s="1238"/>
      <c r="Q31" s="1238"/>
      <c r="R31" s="1239"/>
      <c r="S31" s="400"/>
      <c r="T31" s="401"/>
      <c r="U31" s="401"/>
      <c r="V31" s="401"/>
      <c r="W31" s="401"/>
      <c r="X31" s="401"/>
      <c r="Y31" s="401"/>
      <c r="Z31" s="1241"/>
      <c r="AA31" s="1241"/>
      <c r="AB31" s="1241"/>
      <c r="AC31" s="1242"/>
      <c r="AD31" s="1246"/>
      <c r="AE31" s="1246"/>
      <c r="AF31" s="1246"/>
      <c r="AG31" s="1247"/>
      <c r="AH31" s="1247"/>
      <c r="AI31" s="1248"/>
    </row>
    <row r="32" spans="1:35" ht="15.2" customHeight="1" x14ac:dyDescent="0.15">
      <c r="B32" s="402"/>
      <c r="C32" s="402"/>
      <c r="D32" s="402"/>
      <c r="E32" s="402"/>
      <c r="F32" s="402"/>
      <c r="G32" s="397"/>
      <c r="Q32" s="1231" t="s">
        <v>616</v>
      </c>
      <c r="R32" s="1232"/>
      <c r="S32" s="1232"/>
      <c r="T32" s="1232"/>
    </row>
    <row r="33" spans="2:38" ht="15.2" customHeight="1" x14ac:dyDescent="0.15">
      <c r="B33" s="411" t="s">
        <v>627</v>
      </c>
      <c r="C33" s="402"/>
      <c r="D33" s="402"/>
      <c r="E33" s="402"/>
      <c r="F33" s="402"/>
      <c r="G33" s="402"/>
      <c r="H33" s="402"/>
      <c r="I33" s="402"/>
      <c r="J33" s="402"/>
      <c r="K33" s="402"/>
      <c r="L33" s="402"/>
      <c r="M33" s="402"/>
      <c r="N33" s="402"/>
      <c r="O33" s="402"/>
      <c r="P33" s="402"/>
      <c r="Q33" s="412"/>
      <c r="R33" s="413"/>
      <c r="S33" s="413"/>
      <c r="T33" s="413"/>
      <c r="AA33" s="409"/>
      <c r="AB33" s="409"/>
      <c r="AC33" s="409"/>
      <c r="AD33" s="410"/>
      <c r="AE33" s="410"/>
      <c r="AF33" s="410"/>
      <c r="AG33" s="410"/>
      <c r="AH33" s="410"/>
      <c r="AI33" s="410"/>
    </row>
    <row r="34" spans="2:38" ht="15.2" customHeight="1" x14ac:dyDescent="0.15">
      <c r="B34" s="1233"/>
      <c r="C34" s="1226"/>
      <c r="D34" s="1236" t="s">
        <v>625</v>
      </c>
      <c r="E34" s="1236"/>
      <c r="F34" s="1236"/>
      <c r="G34" s="1236"/>
      <c r="H34" s="1236"/>
      <c r="I34" s="1236"/>
      <c r="J34" s="1236"/>
      <c r="K34" s="1236"/>
      <c r="L34" s="1236"/>
      <c r="M34" s="1236"/>
      <c r="N34" s="1236"/>
      <c r="O34" s="1236"/>
      <c r="P34" s="1236"/>
      <c r="Q34" s="1236"/>
      <c r="R34" s="1237"/>
      <c r="S34" s="398"/>
      <c r="T34" s="399"/>
      <c r="U34" s="399"/>
      <c r="V34" s="399"/>
      <c r="W34" s="399"/>
      <c r="X34" s="399"/>
      <c r="Y34" s="399"/>
      <c r="Z34" s="1240"/>
      <c r="AA34" s="1240"/>
      <c r="AB34" s="1240"/>
      <c r="AC34" s="1225" t="s">
        <v>489</v>
      </c>
      <c r="AD34" s="1243" t="s">
        <v>626</v>
      </c>
      <c r="AE34" s="1243"/>
      <c r="AF34" s="1243"/>
      <c r="AG34" s="1244"/>
      <c r="AH34" s="1244"/>
      <c r="AI34" s="1245"/>
      <c r="AL34" s="477"/>
    </row>
    <row r="35" spans="2:38" ht="15.2" customHeight="1" x14ac:dyDescent="0.15">
      <c r="B35" s="1234"/>
      <c r="C35" s="1235"/>
      <c r="D35" s="1238"/>
      <c r="E35" s="1238"/>
      <c r="F35" s="1238"/>
      <c r="G35" s="1238"/>
      <c r="H35" s="1238"/>
      <c r="I35" s="1238"/>
      <c r="J35" s="1238"/>
      <c r="K35" s="1238"/>
      <c r="L35" s="1238"/>
      <c r="M35" s="1238"/>
      <c r="N35" s="1238"/>
      <c r="O35" s="1238"/>
      <c r="P35" s="1238"/>
      <c r="Q35" s="1238"/>
      <c r="R35" s="1239"/>
      <c r="S35" s="400"/>
      <c r="T35" s="401"/>
      <c r="U35" s="401"/>
      <c r="V35" s="401"/>
      <c r="W35" s="401"/>
      <c r="X35" s="401"/>
      <c r="Y35" s="401"/>
      <c r="Z35" s="1241"/>
      <c r="AA35" s="1241"/>
      <c r="AB35" s="1241"/>
      <c r="AC35" s="1242"/>
      <c r="AD35" s="1246"/>
      <c r="AE35" s="1246"/>
      <c r="AF35" s="1246"/>
      <c r="AG35" s="1247"/>
      <c r="AH35" s="1247"/>
      <c r="AI35" s="1248"/>
      <c r="AL35" s="477"/>
    </row>
    <row r="36" spans="2:38" ht="15.2" customHeight="1" x14ac:dyDescent="0.15">
      <c r="B36" s="402"/>
      <c r="C36" s="402"/>
      <c r="D36" s="402"/>
      <c r="E36" s="402"/>
      <c r="F36" s="402"/>
      <c r="G36" s="397"/>
      <c r="Q36" s="1231" t="s">
        <v>623</v>
      </c>
      <c r="R36" s="1232"/>
      <c r="S36" s="1232"/>
      <c r="T36" s="1232"/>
      <c r="AL36" s="477"/>
    </row>
    <row r="37" spans="2:38" ht="15.2" customHeight="1" x14ac:dyDescent="0.15">
      <c r="B37" s="1233"/>
      <c r="C37" s="1226"/>
      <c r="D37" s="1236" t="s">
        <v>628</v>
      </c>
      <c r="E37" s="1236"/>
      <c r="F37" s="1236"/>
      <c r="G37" s="1236"/>
      <c r="H37" s="1236"/>
      <c r="I37" s="1236"/>
      <c r="J37" s="1236"/>
      <c r="K37" s="1236"/>
      <c r="L37" s="1236"/>
      <c r="M37" s="1236"/>
      <c r="N37" s="1236"/>
      <c r="O37" s="1236"/>
      <c r="P37" s="1236"/>
      <c r="Q37" s="1236"/>
      <c r="R37" s="1237"/>
      <c r="S37" s="398"/>
      <c r="T37" s="399"/>
      <c r="U37" s="399"/>
      <c r="V37" s="399"/>
      <c r="W37" s="399"/>
      <c r="X37" s="399"/>
      <c r="Y37" s="399"/>
      <c r="Z37" s="1240"/>
      <c r="AA37" s="1240"/>
      <c r="AB37" s="1240"/>
      <c r="AC37" s="1225" t="s">
        <v>489</v>
      </c>
      <c r="AD37" s="1243" t="s">
        <v>629</v>
      </c>
      <c r="AE37" s="1243"/>
      <c r="AF37" s="1243"/>
      <c r="AG37" s="1244"/>
      <c r="AH37" s="1244"/>
      <c r="AI37" s="1245"/>
      <c r="AL37" s="477"/>
    </row>
    <row r="38" spans="2:38" ht="15.2" customHeight="1" x14ac:dyDescent="0.15">
      <c r="B38" s="1234"/>
      <c r="C38" s="1235"/>
      <c r="D38" s="1238"/>
      <c r="E38" s="1238"/>
      <c r="F38" s="1238"/>
      <c r="G38" s="1238"/>
      <c r="H38" s="1238"/>
      <c r="I38" s="1238"/>
      <c r="J38" s="1238"/>
      <c r="K38" s="1238"/>
      <c r="L38" s="1238"/>
      <c r="M38" s="1238"/>
      <c r="N38" s="1238"/>
      <c r="O38" s="1238"/>
      <c r="P38" s="1238"/>
      <c r="Q38" s="1238"/>
      <c r="R38" s="1239"/>
      <c r="S38" s="400"/>
      <c r="T38" s="401"/>
      <c r="U38" s="401"/>
      <c r="V38" s="401"/>
      <c r="W38" s="401"/>
      <c r="X38" s="401"/>
      <c r="Y38" s="401"/>
      <c r="Z38" s="1241"/>
      <c r="AA38" s="1241"/>
      <c r="AB38" s="1241"/>
      <c r="AC38" s="1242"/>
      <c r="AD38" s="1246"/>
      <c r="AE38" s="1246"/>
      <c r="AF38" s="1246"/>
      <c r="AG38" s="1247"/>
      <c r="AH38" s="1247"/>
      <c r="AI38" s="1248"/>
      <c r="AL38" s="477"/>
    </row>
    <row r="39" spans="2:38" ht="15.2" customHeight="1" x14ac:dyDescent="0.15">
      <c r="B39" s="402"/>
      <c r="C39" s="402"/>
      <c r="D39" s="402"/>
      <c r="E39" s="402"/>
      <c r="F39" s="402"/>
      <c r="G39" s="397"/>
      <c r="Q39" s="1225"/>
      <c r="R39" s="1226"/>
      <c r="S39" s="1226"/>
      <c r="T39" s="1226"/>
      <c r="AL39" s="477"/>
    </row>
    <row r="40" spans="2:38" ht="15.2" customHeight="1" thickBot="1" x14ac:dyDescent="0.2">
      <c r="AL40" s="477"/>
    </row>
    <row r="41" spans="2:38" ht="15.2" customHeight="1" thickTop="1" x14ac:dyDescent="0.15">
      <c r="B41" s="414" t="s">
        <v>630</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6"/>
      <c r="AL41" s="477"/>
    </row>
    <row r="42" spans="2:38" ht="33.75" customHeight="1" x14ac:dyDescent="0.15">
      <c r="B42" s="1227" t="s">
        <v>631</v>
      </c>
      <c r="C42" s="1228"/>
      <c r="D42" s="1228"/>
      <c r="E42" s="1228"/>
      <c r="F42" s="1228"/>
      <c r="G42" s="1228"/>
      <c r="H42" s="1228"/>
      <c r="I42" s="1228"/>
      <c r="J42" s="1228"/>
      <c r="K42" s="1228"/>
      <c r="L42" s="1228"/>
      <c r="M42" s="1228"/>
      <c r="N42" s="1228"/>
      <c r="O42" s="1228"/>
      <c r="P42" s="1228"/>
      <c r="Q42" s="1228"/>
      <c r="R42" s="1228"/>
      <c r="S42" s="1228"/>
      <c r="T42" s="1228"/>
      <c r="U42" s="1228"/>
      <c r="V42" s="1228"/>
      <c r="W42" s="1228"/>
      <c r="X42" s="1228"/>
      <c r="Y42" s="1228"/>
      <c r="Z42" s="1228"/>
      <c r="AA42" s="1228"/>
      <c r="AB42" s="1228"/>
      <c r="AC42" s="1228"/>
      <c r="AD42" s="1228"/>
      <c r="AE42" s="1228"/>
      <c r="AF42" s="1228"/>
      <c r="AG42" s="1228"/>
      <c r="AH42" s="1228"/>
      <c r="AI42" s="1229"/>
      <c r="AL42" s="477"/>
    </row>
    <row r="43" spans="2:38" ht="15.2" customHeight="1" x14ac:dyDescent="0.15">
      <c r="B43" s="417" t="s">
        <v>632</v>
      </c>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9"/>
      <c r="AH43" s="419"/>
      <c r="AI43" s="420"/>
      <c r="AL43" s="477"/>
    </row>
    <row r="44" spans="2:38" ht="19.5" customHeight="1" thickBot="1" x14ac:dyDescent="0.2">
      <c r="B44" s="421" t="s">
        <v>633</v>
      </c>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3"/>
      <c r="AL44" s="477"/>
    </row>
    <row r="45" spans="2:38" ht="15.2" customHeight="1" thickTop="1" x14ac:dyDescent="0.15"/>
  </sheetData>
  <mergeCells count="52">
    <mergeCell ref="A2:AI2"/>
    <mergeCell ref="U4:Y4"/>
    <mergeCell ref="U5:Y5"/>
    <mergeCell ref="Z5:AI5"/>
    <mergeCell ref="B9:C10"/>
    <mergeCell ref="D9:R10"/>
    <mergeCell ref="Z9:AB10"/>
    <mergeCell ref="AC9:AC10"/>
    <mergeCell ref="AD9:AI10"/>
    <mergeCell ref="Q11:T11"/>
    <mergeCell ref="B12:C15"/>
    <mergeCell ref="D12:R13"/>
    <mergeCell ref="AD12:AF13"/>
    <mergeCell ref="AG12:AG13"/>
    <mergeCell ref="D14:R15"/>
    <mergeCell ref="AD14:AF15"/>
    <mergeCell ref="AG14:AG15"/>
    <mergeCell ref="B16:R17"/>
    <mergeCell ref="AA16:AC17"/>
    <mergeCell ref="AD16:AI17"/>
    <mergeCell ref="B22:C25"/>
    <mergeCell ref="D22:R23"/>
    <mergeCell ref="AD22:AF23"/>
    <mergeCell ref="AG22:AG23"/>
    <mergeCell ref="D24:R25"/>
    <mergeCell ref="AD24:AF25"/>
    <mergeCell ref="AG24:AG25"/>
    <mergeCell ref="B26:R27"/>
    <mergeCell ref="AA26:AC27"/>
    <mergeCell ref="AD26:AI27"/>
    <mergeCell ref="Q28:T28"/>
    <mergeCell ref="B30:C31"/>
    <mergeCell ref="D30:R31"/>
    <mergeCell ref="Z30:AB31"/>
    <mergeCell ref="AC30:AC31"/>
    <mergeCell ref="AD30:AI31"/>
    <mergeCell ref="AK2:AL3"/>
    <mergeCell ref="Q39:T39"/>
    <mergeCell ref="B42:AI42"/>
    <mergeCell ref="A1:AI1"/>
    <mergeCell ref="Q36:T36"/>
    <mergeCell ref="B37:C38"/>
    <mergeCell ref="D37:R38"/>
    <mergeCell ref="Z37:AB38"/>
    <mergeCell ref="AC37:AC38"/>
    <mergeCell ref="AD37:AI38"/>
    <mergeCell ref="Q32:T32"/>
    <mergeCell ref="B34:C35"/>
    <mergeCell ref="D34:R35"/>
    <mergeCell ref="Z34:AB35"/>
    <mergeCell ref="AC34:AC35"/>
    <mergeCell ref="AD34:AI35"/>
  </mergeCells>
  <phoneticPr fontId="2"/>
  <hyperlinks>
    <hyperlink ref="AK2" location="添付書類一覧!A1" display="添付書類一覧に戻る" xr:uid="{47CAD7B8-FFED-4E07-937A-0BBC3CE99FDC}"/>
  </hyperlinks>
  <pageMargins left="0.59055118110236227" right="0.59055118110236227" top="0.78740157480314965"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CC13C-B3C0-4798-BD4D-88E6AC71C1CC}">
  <sheetPr>
    <tabColor rgb="FFFF0000"/>
    <pageSetUpPr fitToPage="1"/>
  </sheetPr>
  <dimension ref="A1:AD123"/>
  <sheetViews>
    <sheetView view="pageBreakPreview" zoomScale="70" zoomScaleNormal="100" zoomScaleSheetLayoutView="70" workbookViewId="0">
      <selection activeCell="AC2" sqref="AC2:AD3"/>
    </sheetView>
  </sheetViews>
  <sheetFormatPr defaultColWidth="3.5" defaultRowHeight="13.5" x14ac:dyDescent="0.15"/>
  <cols>
    <col min="1" max="1" width="2.375" style="3" customWidth="1"/>
    <col min="2" max="2" width="3" style="85" customWidth="1"/>
    <col min="3" max="7" width="3.5" style="3"/>
    <col min="8" max="24" width="4.5" style="3" customWidth="1"/>
    <col min="25" max="25" width="5.125" style="3" customWidth="1"/>
    <col min="26" max="28" width="3.5" style="3"/>
    <col min="29" max="29" width="25.875" style="486" customWidth="1"/>
    <col min="30" max="30" width="3.5" style="434"/>
    <col min="31" max="256" width="3.5" style="3"/>
    <col min="257" max="257" width="2.375" style="3" customWidth="1"/>
    <col min="258" max="258" width="3" style="3" customWidth="1"/>
    <col min="259" max="263" width="3.5" style="3"/>
    <col min="264" max="280" width="4.5" style="3" customWidth="1"/>
    <col min="281" max="281" width="5.125" style="3" customWidth="1"/>
    <col min="282" max="512" width="3.5" style="3"/>
    <col min="513" max="513" width="2.375" style="3" customWidth="1"/>
    <col min="514" max="514" width="3" style="3" customWidth="1"/>
    <col min="515" max="519" width="3.5" style="3"/>
    <col min="520" max="536" width="4.5" style="3" customWidth="1"/>
    <col min="537" max="537" width="5.125" style="3" customWidth="1"/>
    <col min="538" max="768" width="3.5" style="3"/>
    <col min="769" max="769" width="2.375" style="3" customWidth="1"/>
    <col min="770" max="770" width="3" style="3" customWidth="1"/>
    <col min="771" max="775" width="3.5" style="3"/>
    <col min="776" max="792" width="4.5" style="3" customWidth="1"/>
    <col min="793" max="793" width="5.125" style="3" customWidth="1"/>
    <col min="794" max="1024" width="3.5" style="3"/>
    <col min="1025" max="1025" width="2.375" style="3" customWidth="1"/>
    <col min="1026" max="1026" width="3" style="3" customWidth="1"/>
    <col min="1027" max="1031" width="3.5" style="3"/>
    <col min="1032" max="1048" width="4.5" style="3" customWidth="1"/>
    <col min="1049" max="1049" width="5.125" style="3" customWidth="1"/>
    <col min="1050" max="1280" width="3.5" style="3"/>
    <col min="1281" max="1281" width="2.375" style="3" customWidth="1"/>
    <col min="1282" max="1282" width="3" style="3" customWidth="1"/>
    <col min="1283" max="1287" width="3.5" style="3"/>
    <col min="1288" max="1304" width="4.5" style="3" customWidth="1"/>
    <col min="1305" max="1305" width="5.125" style="3" customWidth="1"/>
    <col min="1306" max="1536" width="3.5" style="3"/>
    <col min="1537" max="1537" width="2.375" style="3" customWidth="1"/>
    <col min="1538" max="1538" width="3" style="3" customWidth="1"/>
    <col min="1539" max="1543" width="3.5" style="3"/>
    <col min="1544" max="1560" width="4.5" style="3" customWidth="1"/>
    <col min="1561" max="1561" width="5.125" style="3" customWidth="1"/>
    <col min="1562" max="1792" width="3.5" style="3"/>
    <col min="1793" max="1793" width="2.375" style="3" customWidth="1"/>
    <col min="1794" max="1794" width="3" style="3" customWidth="1"/>
    <col min="1795" max="1799" width="3.5" style="3"/>
    <col min="1800" max="1816" width="4.5" style="3" customWidth="1"/>
    <col min="1817" max="1817" width="5.125" style="3" customWidth="1"/>
    <col min="1818" max="2048" width="3.5" style="3"/>
    <col min="2049" max="2049" width="2.375" style="3" customWidth="1"/>
    <col min="2050" max="2050" width="3" style="3" customWidth="1"/>
    <col min="2051" max="2055" width="3.5" style="3"/>
    <col min="2056" max="2072" width="4.5" style="3" customWidth="1"/>
    <col min="2073" max="2073" width="5.125" style="3" customWidth="1"/>
    <col min="2074" max="2304" width="3.5" style="3"/>
    <col min="2305" max="2305" width="2.375" style="3" customWidth="1"/>
    <col min="2306" max="2306" width="3" style="3" customWidth="1"/>
    <col min="2307" max="2311" width="3.5" style="3"/>
    <col min="2312" max="2328" width="4.5" style="3" customWidth="1"/>
    <col min="2329" max="2329" width="5.125" style="3" customWidth="1"/>
    <col min="2330" max="2560" width="3.5" style="3"/>
    <col min="2561" max="2561" width="2.375" style="3" customWidth="1"/>
    <col min="2562" max="2562" width="3" style="3" customWidth="1"/>
    <col min="2563" max="2567" width="3.5" style="3"/>
    <col min="2568" max="2584" width="4.5" style="3" customWidth="1"/>
    <col min="2585" max="2585" width="5.125" style="3" customWidth="1"/>
    <col min="2586" max="2816" width="3.5" style="3"/>
    <col min="2817" max="2817" width="2.375" style="3" customWidth="1"/>
    <col min="2818" max="2818" width="3" style="3" customWidth="1"/>
    <col min="2819" max="2823" width="3.5" style="3"/>
    <col min="2824" max="2840" width="4.5" style="3" customWidth="1"/>
    <col min="2841" max="2841" width="5.125" style="3" customWidth="1"/>
    <col min="2842" max="3072" width="3.5" style="3"/>
    <col min="3073" max="3073" width="2.375" style="3" customWidth="1"/>
    <col min="3074" max="3074" width="3" style="3" customWidth="1"/>
    <col min="3075" max="3079" width="3.5" style="3"/>
    <col min="3080" max="3096" width="4.5" style="3" customWidth="1"/>
    <col min="3097" max="3097" width="5.125" style="3" customWidth="1"/>
    <col min="3098" max="3328" width="3.5" style="3"/>
    <col min="3329" max="3329" width="2.375" style="3" customWidth="1"/>
    <col min="3330" max="3330" width="3" style="3" customWidth="1"/>
    <col min="3331" max="3335" width="3.5" style="3"/>
    <col min="3336" max="3352" width="4.5" style="3" customWidth="1"/>
    <col min="3353" max="3353" width="5.125" style="3" customWidth="1"/>
    <col min="3354" max="3584" width="3.5" style="3"/>
    <col min="3585" max="3585" width="2.375" style="3" customWidth="1"/>
    <col min="3586" max="3586" width="3" style="3" customWidth="1"/>
    <col min="3587" max="3591" width="3.5" style="3"/>
    <col min="3592" max="3608" width="4.5" style="3" customWidth="1"/>
    <col min="3609" max="3609" width="5.125" style="3" customWidth="1"/>
    <col min="3610" max="3840" width="3.5" style="3"/>
    <col min="3841" max="3841" width="2.375" style="3" customWidth="1"/>
    <col min="3842" max="3842" width="3" style="3" customWidth="1"/>
    <col min="3843" max="3847" width="3.5" style="3"/>
    <col min="3848" max="3864" width="4.5" style="3" customWidth="1"/>
    <col min="3865" max="3865" width="5.125" style="3" customWidth="1"/>
    <col min="3866" max="4096" width="3.5" style="3"/>
    <col min="4097" max="4097" width="2.375" style="3" customWidth="1"/>
    <col min="4098" max="4098" width="3" style="3" customWidth="1"/>
    <col min="4099" max="4103" width="3.5" style="3"/>
    <col min="4104" max="4120" width="4.5" style="3" customWidth="1"/>
    <col min="4121" max="4121" width="5.125" style="3" customWidth="1"/>
    <col min="4122" max="4352" width="3.5" style="3"/>
    <col min="4353" max="4353" width="2.375" style="3" customWidth="1"/>
    <col min="4354" max="4354" width="3" style="3" customWidth="1"/>
    <col min="4355" max="4359" width="3.5" style="3"/>
    <col min="4360" max="4376" width="4.5" style="3" customWidth="1"/>
    <col min="4377" max="4377" width="5.125" style="3" customWidth="1"/>
    <col min="4378" max="4608" width="3.5" style="3"/>
    <col min="4609" max="4609" width="2.375" style="3" customWidth="1"/>
    <col min="4610" max="4610" width="3" style="3" customWidth="1"/>
    <col min="4611" max="4615" width="3.5" style="3"/>
    <col min="4616" max="4632" width="4.5" style="3" customWidth="1"/>
    <col min="4633" max="4633" width="5.125" style="3" customWidth="1"/>
    <col min="4634" max="4864" width="3.5" style="3"/>
    <col min="4865" max="4865" width="2.375" style="3" customWidth="1"/>
    <col min="4866" max="4866" width="3" style="3" customWidth="1"/>
    <col min="4867" max="4871" width="3.5" style="3"/>
    <col min="4872" max="4888" width="4.5" style="3" customWidth="1"/>
    <col min="4889" max="4889" width="5.125" style="3" customWidth="1"/>
    <col min="4890" max="5120" width="3.5" style="3"/>
    <col min="5121" max="5121" width="2.375" style="3" customWidth="1"/>
    <col min="5122" max="5122" width="3" style="3" customWidth="1"/>
    <col min="5123" max="5127" width="3.5" style="3"/>
    <col min="5128" max="5144" width="4.5" style="3" customWidth="1"/>
    <col min="5145" max="5145" width="5.125" style="3" customWidth="1"/>
    <col min="5146" max="5376" width="3.5" style="3"/>
    <col min="5377" max="5377" width="2.375" style="3" customWidth="1"/>
    <col min="5378" max="5378" width="3" style="3" customWidth="1"/>
    <col min="5379" max="5383" width="3.5" style="3"/>
    <col min="5384" max="5400" width="4.5" style="3" customWidth="1"/>
    <col min="5401" max="5401" width="5.125" style="3" customWidth="1"/>
    <col min="5402" max="5632" width="3.5" style="3"/>
    <col min="5633" max="5633" width="2.375" style="3" customWidth="1"/>
    <col min="5634" max="5634" width="3" style="3" customWidth="1"/>
    <col min="5635" max="5639" width="3.5" style="3"/>
    <col min="5640" max="5656" width="4.5" style="3" customWidth="1"/>
    <col min="5657" max="5657" width="5.125" style="3" customWidth="1"/>
    <col min="5658" max="5888" width="3.5" style="3"/>
    <col min="5889" max="5889" width="2.375" style="3" customWidth="1"/>
    <col min="5890" max="5890" width="3" style="3" customWidth="1"/>
    <col min="5891" max="5895" width="3.5" style="3"/>
    <col min="5896" max="5912" width="4.5" style="3" customWidth="1"/>
    <col min="5913" max="5913" width="5.125" style="3" customWidth="1"/>
    <col min="5914" max="6144" width="3.5" style="3"/>
    <col min="6145" max="6145" width="2.375" style="3" customWidth="1"/>
    <col min="6146" max="6146" width="3" style="3" customWidth="1"/>
    <col min="6147" max="6151" width="3.5" style="3"/>
    <col min="6152" max="6168" width="4.5" style="3" customWidth="1"/>
    <col min="6169" max="6169" width="5.125" style="3" customWidth="1"/>
    <col min="6170" max="6400" width="3.5" style="3"/>
    <col min="6401" max="6401" width="2.375" style="3" customWidth="1"/>
    <col min="6402" max="6402" width="3" style="3" customWidth="1"/>
    <col min="6403" max="6407" width="3.5" style="3"/>
    <col min="6408" max="6424" width="4.5" style="3" customWidth="1"/>
    <col min="6425" max="6425" width="5.125" style="3" customWidth="1"/>
    <col min="6426" max="6656" width="3.5" style="3"/>
    <col min="6657" max="6657" width="2.375" style="3" customWidth="1"/>
    <col min="6658" max="6658" width="3" style="3" customWidth="1"/>
    <col min="6659" max="6663" width="3.5" style="3"/>
    <col min="6664" max="6680" width="4.5" style="3" customWidth="1"/>
    <col min="6681" max="6681" width="5.125" style="3" customWidth="1"/>
    <col min="6682" max="6912" width="3.5" style="3"/>
    <col min="6913" max="6913" width="2.375" style="3" customWidth="1"/>
    <col min="6914" max="6914" width="3" style="3" customWidth="1"/>
    <col min="6915" max="6919" width="3.5" style="3"/>
    <col min="6920" max="6936" width="4.5" style="3" customWidth="1"/>
    <col min="6937" max="6937" width="5.125" style="3" customWidth="1"/>
    <col min="6938" max="7168" width="3.5" style="3"/>
    <col min="7169" max="7169" width="2.375" style="3" customWidth="1"/>
    <col min="7170" max="7170" width="3" style="3" customWidth="1"/>
    <col min="7171" max="7175" width="3.5" style="3"/>
    <col min="7176" max="7192" width="4.5" style="3" customWidth="1"/>
    <col min="7193" max="7193" width="5.125" style="3" customWidth="1"/>
    <col min="7194" max="7424" width="3.5" style="3"/>
    <col min="7425" max="7425" width="2.375" style="3" customWidth="1"/>
    <col min="7426" max="7426" width="3" style="3" customWidth="1"/>
    <col min="7427" max="7431" width="3.5" style="3"/>
    <col min="7432" max="7448" width="4.5" style="3" customWidth="1"/>
    <col min="7449" max="7449" width="5.125" style="3" customWidth="1"/>
    <col min="7450" max="7680" width="3.5" style="3"/>
    <col min="7681" max="7681" width="2.375" style="3" customWidth="1"/>
    <col min="7682" max="7682" width="3" style="3" customWidth="1"/>
    <col min="7683" max="7687" width="3.5" style="3"/>
    <col min="7688" max="7704" width="4.5" style="3" customWidth="1"/>
    <col min="7705" max="7705" width="5.125" style="3" customWidth="1"/>
    <col min="7706" max="7936" width="3.5" style="3"/>
    <col min="7937" max="7937" width="2.375" style="3" customWidth="1"/>
    <col min="7938" max="7938" width="3" style="3" customWidth="1"/>
    <col min="7939" max="7943" width="3.5" style="3"/>
    <col min="7944" max="7960" width="4.5" style="3" customWidth="1"/>
    <col min="7961" max="7961" width="5.125" style="3" customWidth="1"/>
    <col min="7962" max="8192" width="3.5" style="3"/>
    <col min="8193" max="8193" width="2.375" style="3" customWidth="1"/>
    <col min="8194" max="8194" width="3" style="3" customWidth="1"/>
    <col min="8195" max="8199" width="3.5" style="3"/>
    <col min="8200" max="8216" width="4.5" style="3" customWidth="1"/>
    <col min="8217" max="8217" width="5.125" style="3" customWidth="1"/>
    <col min="8218" max="8448" width="3.5" style="3"/>
    <col min="8449" max="8449" width="2.375" style="3" customWidth="1"/>
    <col min="8450" max="8450" width="3" style="3" customWidth="1"/>
    <col min="8451" max="8455" width="3.5" style="3"/>
    <col min="8456" max="8472" width="4.5" style="3" customWidth="1"/>
    <col min="8473" max="8473" width="5.125" style="3" customWidth="1"/>
    <col min="8474" max="8704" width="3.5" style="3"/>
    <col min="8705" max="8705" width="2.375" style="3" customWidth="1"/>
    <col min="8706" max="8706" width="3" style="3" customWidth="1"/>
    <col min="8707" max="8711" width="3.5" style="3"/>
    <col min="8712" max="8728" width="4.5" style="3" customWidth="1"/>
    <col min="8729" max="8729" width="5.125" style="3" customWidth="1"/>
    <col min="8730" max="8960" width="3.5" style="3"/>
    <col min="8961" max="8961" width="2.375" style="3" customWidth="1"/>
    <col min="8962" max="8962" width="3" style="3" customWidth="1"/>
    <col min="8963" max="8967" width="3.5" style="3"/>
    <col min="8968" max="8984" width="4.5" style="3" customWidth="1"/>
    <col min="8985" max="8985" width="5.125" style="3" customWidth="1"/>
    <col min="8986" max="9216" width="3.5" style="3"/>
    <col min="9217" max="9217" width="2.375" style="3" customWidth="1"/>
    <col min="9218" max="9218" width="3" style="3" customWidth="1"/>
    <col min="9219" max="9223" width="3.5" style="3"/>
    <col min="9224" max="9240" width="4.5" style="3" customWidth="1"/>
    <col min="9241" max="9241" width="5.125" style="3" customWidth="1"/>
    <col min="9242" max="9472" width="3.5" style="3"/>
    <col min="9473" max="9473" width="2.375" style="3" customWidth="1"/>
    <col min="9474" max="9474" width="3" style="3" customWidth="1"/>
    <col min="9475" max="9479" width="3.5" style="3"/>
    <col min="9480" max="9496" width="4.5" style="3" customWidth="1"/>
    <col min="9497" max="9497" width="5.125" style="3" customWidth="1"/>
    <col min="9498" max="9728" width="3.5" style="3"/>
    <col min="9729" max="9729" width="2.375" style="3" customWidth="1"/>
    <col min="9730" max="9730" width="3" style="3" customWidth="1"/>
    <col min="9731" max="9735" width="3.5" style="3"/>
    <col min="9736" max="9752" width="4.5" style="3" customWidth="1"/>
    <col min="9753" max="9753" width="5.125" style="3" customWidth="1"/>
    <col min="9754" max="9984" width="3.5" style="3"/>
    <col min="9985" max="9985" width="2.375" style="3" customWidth="1"/>
    <col min="9986" max="9986" width="3" style="3" customWidth="1"/>
    <col min="9987" max="9991" width="3.5" style="3"/>
    <col min="9992" max="10008" width="4.5" style="3" customWidth="1"/>
    <col min="10009" max="10009" width="5.125" style="3" customWidth="1"/>
    <col min="10010" max="10240" width="3.5" style="3"/>
    <col min="10241" max="10241" width="2.375" style="3" customWidth="1"/>
    <col min="10242" max="10242" width="3" style="3" customWidth="1"/>
    <col min="10243" max="10247" width="3.5" style="3"/>
    <col min="10248" max="10264" width="4.5" style="3" customWidth="1"/>
    <col min="10265" max="10265" width="5.125" style="3" customWidth="1"/>
    <col min="10266" max="10496" width="3.5" style="3"/>
    <col min="10497" max="10497" width="2.375" style="3" customWidth="1"/>
    <col min="10498" max="10498" width="3" style="3" customWidth="1"/>
    <col min="10499" max="10503" width="3.5" style="3"/>
    <col min="10504" max="10520" width="4.5" style="3" customWidth="1"/>
    <col min="10521" max="10521" width="5.125" style="3" customWidth="1"/>
    <col min="10522" max="10752" width="3.5" style="3"/>
    <col min="10753" max="10753" width="2.375" style="3" customWidth="1"/>
    <col min="10754" max="10754" width="3" style="3" customWidth="1"/>
    <col min="10755" max="10759" width="3.5" style="3"/>
    <col min="10760" max="10776" width="4.5" style="3" customWidth="1"/>
    <col min="10777" max="10777" width="5.125" style="3" customWidth="1"/>
    <col min="10778" max="11008" width="3.5" style="3"/>
    <col min="11009" max="11009" width="2.375" style="3" customWidth="1"/>
    <col min="11010" max="11010" width="3" style="3" customWidth="1"/>
    <col min="11011" max="11015" width="3.5" style="3"/>
    <col min="11016" max="11032" width="4.5" style="3" customWidth="1"/>
    <col min="11033" max="11033" width="5.125" style="3" customWidth="1"/>
    <col min="11034" max="11264" width="3.5" style="3"/>
    <col min="11265" max="11265" width="2.375" style="3" customWidth="1"/>
    <col min="11266" max="11266" width="3" style="3" customWidth="1"/>
    <col min="11267" max="11271" width="3.5" style="3"/>
    <col min="11272" max="11288" width="4.5" style="3" customWidth="1"/>
    <col min="11289" max="11289" width="5.125" style="3" customWidth="1"/>
    <col min="11290" max="11520" width="3.5" style="3"/>
    <col min="11521" max="11521" width="2.375" style="3" customWidth="1"/>
    <col min="11522" max="11522" width="3" style="3" customWidth="1"/>
    <col min="11523" max="11527" width="3.5" style="3"/>
    <col min="11528" max="11544" width="4.5" style="3" customWidth="1"/>
    <col min="11545" max="11545" width="5.125" style="3" customWidth="1"/>
    <col min="11546" max="11776" width="3.5" style="3"/>
    <col min="11777" max="11777" width="2.375" style="3" customWidth="1"/>
    <col min="11778" max="11778" width="3" style="3" customWidth="1"/>
    <col min="11779" max="11783" width="3.5" style="3"/>
    <col min="11784" max="11800" width="4.5" style="3" customWidth="1"/>
    <col min="11801" max="11801" width="5.125" style="3" customWidth="1"/>
    <col min="11802" max="12032" width="3.5" style="3"/>
    <col min="12033" max="12033" width="2.375" style="3" customWidth="1"/>
    <col min="12034" max="12034" width="3" style="3" customWidth="1"/>
    <col min="12035" max="12039" width="3.5" style="3"/>
    <col min="12040" max="12056" width="4.5" style="3" customWidth="1"/>
    <col min="12057" max="12057" width="5.125" style="3" customWidth="1"/>
    <col min="12058" max="12288" width="3.5" style="3"/>
    <col min="12289" max="12289" width="2.375" style="3" customWidth="1"/>
    <col min="12290" max="12290" width="3" style="3" customWidth="1"/>
    <col min="12291" max="12295" width="3.5" style="3"/>
    <col min="12296" max="12312" width="4.5" style="3" customWidth="1"/>
    <col min="12313" max="12313" width="5.125" style="3" customWidth="1"/>
    <col min="12314" max="12544" width="3.5" style="3"/>
    <col min="12545" max="12545" width="2.375" style="3" customWidth="1"/>
    <col min="12546" max="12546" width="3" style="3" customWidth="1"/>
    <col min="12547" max="12551" width="3.5" style="3"/>
    <col min="12552" max="12568" width="4.5" style="3" customWidth="1"/>
    <col min="12569" max="12569" width="5.125" style="3" customWidth="1"/>
    <col min="12570" max="12800" width="3.5" style="3"/>
    <col min="12801" max="12801" width="2.375" style="3" customWidth="1"/>
    <col min="12802" max="12802" width="3" style="3" customWidth="1"/>
    <col min="12803" max="12807" width="3.5" style="3"/>
    <col min="12808" max="12824" width="4.5" style="3" customWidth="1"/>
    <col min="12825" max="12825" width="5.125" style="3" customWidth="1"/>
    <col min="12826" max="13056" width="3.5" style="3"/>
    <col min="13057" max="13057" width="2.375" style="3" customWidth="1"/>
    <col min="13058" max="13058" width="3" style="3" customWidth="1"/>
    <col min="13059" max="13063" width="3.5" style="3"/>
    <col min="13064" max="13080" width="4.5" style="3" customWidth="1"/>
    <col min="13081" max="13081" width="5.125" style="3" customWidth="1"/>
    <col min="13082" max="13312" width="3.5" style="3"/>
    <col min="13313" max="13313" width="2.375" style="3" customWidth="1"/>
    <col min="13314" max="13314" width="3" style="3" customWidth="1"/>
    <col min="13315" max="13319" width="3.5" style="3"/>
    <col min="13320" max="13336" width="4.5" style="3" customWidth="1"/>
    <col min="13337" max="13337" width="5.125" style="3" customWidth="1"/>
    <col min="13338" max="13568" width="3.5" style="3"/>
    <col min="13569" max="13569" width="2.375" style="3" customWidth="1"/>
    <col min="13570" max="13570" width="3" style="3" customWidth="1"/>
    <col min="13571" max="13575" width="3.5" style="3"/>
    <col min="13576" max="13592" width="4.5" style="3" customWidth="1"/>
    <col min="13593" max="13593" width="5.125" style="3" customWidth="1"/>
    <col min="13594" max="13824" width="3.5" style="3"/>
    <col min="13825" max="13825" width="2.375" style="3" customWidth="1"/>
    <col min="13826" max="13826" width="3" style="3" customWidth="1"/>
    <col min="13827" max="13831" width="3.5" style="3"/>
    <col min="13832" max="13848" width="4.5" style="3" customWidth="1"/>
    <col min="13849" max="13849" width="5.125" style="3" customWidth="1"/>
    <col min="13850" max="14080" width="3.5" style="3"/>
    <col min="14081" max="14081" width="2.375" style="3" customWidth="1"/>
    <col min="14082" max="14082" width="3" style="3" customWidth="1"/>
    <col min="14083" max="14087" width="3.5" style="3"/>
    <col min="14088" max="14104" width="4.5" style="3" customWidth="1"/>
    <col min="14105" max="14105" width="5.125" style="3" customWidth="1"/>
    <col min="14106" max="14336" width="3.5" style="3"/>
    <col min="14337" max="14337" width="2.375" style="3" customWidth="1"/>
    <col min="14338" max="14338" width="3" style="3" customWidth="1"/>
    <col min="14339" max="14343" width="3.5" style="3"/>
    <col min="14344" max="14360" width="4.5" style="3" customWidth="1"/>
    <col min="14361" max="14361" width="5.125" style="3" customWidth="1"/>
    <col min="14362" max="14592" width="3.5" style="3"/>
    <col min="14593" max="14593" width="2.375" style="3" customWidth="1"/>
    <col min="14594" max="14594" width="3" style="3" customWidth="1"/>
    <col min="14595" max="14599" width="3.5" style="3"/>
    <col min="14600" max="14616" width="4.5" style="3" customWidth="1"/>
    <col min="14617" max="14617" width="5.125" style="3" customWidth="1"/>
    <col min="14618" max="14848" width="3.5" style="3"/>
    <col min="14849" max="14849" width="2.375" style="3" customWidth="1"/>
    <col min="14850" max="14850" width="3" style="3" customWidth="1"/>
    <col min="14851" max="14855" width="3.5" style="3"/>
    <col min="14856" max="14872" width="4.5" style="3" customWidth="1"/>
    <col min="14873" max="14873" width="5.125" style="3" customWidth="1"/>
    <col min="14874" max="15104" width="3.5" style="3"/>
    <col min="15105" max="15105" width="2.375" style="3" customWidth="1"/>
    <col min="15106" max="15106" width="3" style="3" customWidth="1"/>
    <col min="15107" max="15111" width="3.5" style="3"/>
    <col min="15112" max="15128" width="4.5" style="3" customWidth="1"/>
    <col min="15129" max="15129" width="5.125" style="3" customWidth="1"/>
    <col min="15130" max="15360" width="3.5" style="3"/>
    <col min="15361" max="15361" width="2.375" style="3" customWidth="1"/>
    <col min="15362" max="15362" width="3" style="3" customWidth="1"/>
    <col min="15363" max="15367" width="3.5" style="3"/>
    <col min="15368" max="15384" width="4.5" style="3" customWidth="1"/>
    <col min="15385" max="15385" width="5.125" style="3" customWidth="1"/>
    <col min="15386" max="15616" width="3.5" style="3"/>
    <col min="15617" max="15617" width="2.375" style="3" customWidth="1"/>
    <col min="15618" max="15618" width="3" style="3" customWidth="1"/>
    <col min="15619" max="15623" width="3.5" style="3"/>
    <col min="15624" max="15640" width="4.5" style="3" customWidth="1"/>
    <col min="15641" max="15641" width="5.125" style="3" customWidth="1"/>
    <col min="15642" max="15872" width="3.5" style="3"/>
    <col min="15873" max="15873" width="2.375" style="3" customWidth="1"/>
    <col min="15874" max="15874" width="3" style="3" customWidth="1"/>
    <col min="15875" max="15879" width="3.5" style="3"/>
    <col min="15880" max="15896" width="4.5" style="3" customWidth="1"/>
    <col min="15897" max="15897" width="5.125" style="3" customWidth="1"/>
    <col min="15898" max="16128" width="3.5" style="3"/>
    <col min="16129" max="16129" width="2.375" style="3" customWidth="1"/>
    <col min="16130" max="16130" width="3" style="3" customWidth="1"/>
    <col min="16131" max="16135" width="3.5" style="3"/>
    <col min="16136" max="16152" width="4.5" style="3" customWidth="1"/>
    <col min="16153" max="16153" width="5.125" style="3" customWidth="1"/>
    <col min="16154" max="16384" width="3.5" style="3"/>
  </cols>
  <sheetData>
    <row r="1" spans="2:30" ht="14.25" thickBot="1" x14ac:dyDescent="0.2">
      <c r="AC1" s="1"/>
    </row>
    <row r="2" spans="2:30" ht="14.25" thickTop="1" x14ac:dyDescent="0.15">
      <c r="B2" s="3" t="s">
        <v>877</v>
      </c>
      <c r="AC2" s="908" t="s">
        <v>755</v>
      </c>
      <c r="AD2" s="909"/>
    </row>
    <row r="3" spans="2:30" ht="14.25" thickBot="1" x14ac:dyDescent="0.2">
      <c r="AC3" s="910"/>
      <c r="AD3" s="911"/>
    </row>
    <row r="4" spans="2:30" ht="14.25" thickTop="1" x14ac:dyDescent="0.15">
      <c r="B4" s="1277" t="s">
        <v>458</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AC4" s="485"/>
    </row>
    <row r="5" spans="2:30" x14ac:dyDescent="0.15">
      <c r="AC5" s="485"/>
    </row>
    <row r="6" spans="2:30" ht="30" customHeight="1" x14ac:dyDescent="0.15">
      <c r="B6" s="94">
        <v>1</v>
      </c>
      <c r="C6" s="299" t="s">
        <v>459</v>
      </c>
      <c r="D6" s="16"/>
      <c r="E6" s="16"/>
      <c r="F6" s="16"/>
      <c r="G6" s="17"/>
      <c r="H6" s="826"/>
      <c r="I6" s="1173"/>
      <c r="J6" s="1173"/>
      <c r="K6" s="1173"/>
      <c r="L6" s="1173"/>
      <c r="M6" s="1173"/>
      <c r="N6" s="1173"/>
      <c r="O6" s="1173"/>
      <c r="P6" s="1173"/>
      <c r="Q6" s="1173"/>
      <c r="R6" s="1173"/>
      <c r="S6" s="1173"/>
      <c r="T6" s="1173"/>
      <c r="U6" s="1173"/>
      <c r="V6" s="1173"/>
      <c r="W6" s="1173"/>
      <c r="X6" s="1173"/>
      <c r="Y6" s="1174"/>
      <c r="AC6" s="485"/>
    </row>
    <row r="7" spans="2:30" ht="30" customHeight="1" x14ac:dyDescent="0.15">
      <c r="B7" s="94">
        <v>2</v>
      </c>
      <c r="C7" s="299" t="s">
        <v>460</v>
      </c>
      <c r="D7" s="299"/>
      <c r="E7" s="299"/>
      <c r="F7" s="299"/>
      <c r="G7" s="300"/>
      <c r="H7" s="592" t="s">
        <v>782</v>
      </c>
      <c r="I7" s="299" t="s">
        <v>878</v>
      </c>
      <c r="J7" s="299"/>
      <c r="K7" s="299"/>
      <c r="L7" s="299"/>
      <c r="M7" s="593" t="s">
        <v>782</v>
      </c>
      <c r="N7" s="299" t="s">
        <v>879</v>
      </c>
      <c r="O7" s="299"/>
      <c r="P7" s="299"/>
      <c r="Q7" s="299"/>
      <c r="R7" s="593" t="s">
        <v>782</v>
      </c>
      <c r="S7" s="299" t="s">
        <v>880</v>
      </c>
      <c r="T7" s="299"/>
      <c r="U7" s="299"/>
      <c r="V7" s="299"/>
      <c r="W7" s="299"/>
      <c r="X7" s="299"/>
      <c r="Y7" s="300"/>
      <c r="AC7" s="485"/>
    </row>
    <row r="8" spans="2:30" ht="30" customHeight="1" x14ac:dyDescent="0.15">
      <c r="B8" s="512">
        <v>3</v>
      </c>
      <c r="C8" s="2" t="s">
        <v>461</v>
      </c>
      <c r="D8" s="2"/>
      <c r="E8" s="2"/>
      <c r="F8" s="2"/>
      <c r="G8" s="513"/>
      <c r="H8" s="569" t="s">
        <v>782</v>
      </c>
      <c r="I8" s="1" t="s">
        <v>881</v>
      </c>
      <c r="J8" s="2"/>
      <c r="K8" s="2"/>
      <c r="L8" s="2"/>
      <c r="M8" s="2"/>
      <c r="N8" s="2"/>
      <c r="O8" s="2"/>
      <c r="P8" s="569" t="s">
        <v>782</v>
      </c>
      <c r="Q8" s="1" t="s">
        <v>882</v>
      </c>
      <c r="R8" s="2"/>
      <c r="S8" s="2"/>
      <c r="T8" s="2"/>
      <c r="U8" s="2"/>
      <c r="V8" s="2"/>
      <c r="W8" s="2"/>
      <c r="X8" s="2"/>
      <c r="Y8" s="513"/>
      <c r="AC8" s="485"/>
    </row>
    <row r="9" spans="2:30" ht="30" customHeight="1" x14ac:dyDescent="0.15">
      <c r="B9" s="512"/>
      <c r="C9" s="2"/>
      <c r="D9" s="2"/>
      <c r="E9" s="2"/>
      <c r="F9" s="2"/>
      <c r="G9" s="513"/>
      <c r="H9" s="569" t="s">
        <v>782</v>
      </c>
      <c r="I9" s="1" t="s">
        <v>883</v>
      </c>
      <c r="J9" s="2"/>
      <c r="K9" s="2"/>
      <c r="L9" s="2"/>
      <c r="M9" s="2"/>
      <c r="N9" s="2"/>
      <c r="O9" s="2"/>
      <c r="P9" s="569" t="s">
        <v>782</v>
      </c>
      <c r="Q9" s="1" t="s">
        <v>884</v>
      </c>
      <c r="R9" s="2"/>
      <c r="S9" s="2"/>
      <c r="T9" s="2"/>
      <c r="W9" s="2"/>
      <c r="X9" s="2"/>
      <c r="Y9" s="513"/>
    </row>
    <row r="10" spans="2:30" ht="30" customHeight="1" x14ac:dyDescent="0.15">
      <c r="B10" s="512"/>
      <c r="C10" s="2"/>
      <c r="D10" s="2"/>
      <c r="E10" s="2"/>
      <c r="F10" s="2"/>
      <c r="G10" s="513"/>
      <c r="M10" s="2"/>
      <c r="N10" s="2"/>
      <c r="O10" s="2"/>
      <c r="P10" s="2"/>
      <c r="Q10" s="1"/>
      <c r="R10" s="2"/>
      <c r="S10" s="2"/>
      <c r="T10" s="2"/>
      <c r="U10" s="2"/>
      <c r="V10" s="2"/>
      <c r="W10" s="2"/>
      <c r="X10" s="2"/>
      <c r="Y10" s="513"/>
    </row>
    <row r="11" spans="2:30" x14ac:dyDescent="0.15">
      <c r="B11" s="102"/>
      <c r="C11" s="57"/>
      <c r="D11" s="57"/>
      <c r="E11" s="57"/>
      <c r="F11" s="57"/>
      <c r="G11" s="58"/>
      <c r="H11" s="56"/>
      <c r="I11" s="57"/>
      <c r="J11" s="57"/>
      <c r="K11" s="57"/>
      <c r="L11" s="57"/>
      <c r="M11" s="57"/>
      <c r="N11" s="57"/>
      <c r="O11" s="57"/>
      <c r="P11" s="57"/>
      <c r="Q11" s="57"/>
      <c r="R11" s="57"/>
      <c r="S11" s="57"/>
      <c r="T11" s="57"/>
      <c r="U11" s="57"/>
      <c r="V11" s="57"/>
      <c r="W11" s="57"/>
      <c r="X11" s="57"/>
      <c r="Y11" s="58"/>
    </row>
    <row r="12" spans="2:30" ht="29.25" customHeight="1" x14ac:dyDescent="0.15">
      <c r="B12" s="594">
        <v>4</v>
      </c>
      <c r="C12" s="1278" t="s">
        <v>462</v>
      </c>
      <c r="D12" s="1278"/>
      <c r="E12" s="1278"/>
      <c r="F12" s="1278"/>
      <c r="G12" s="1279"/>
      <c r="H12" s="334" t="s">
        <v>463</v>
      </c>
      <c r="I12" s="2"/>
      <c r="Y12" s="427"/>
    </row>
    <row r="13" spans="2:30" ht="19.5" customHeight="1" x14ac:dyDescent="0.15">
      <c r="B13" s="426"/>
      <c r="G13" s="427"/>
      <c r="H13" s="430"/>
      <c r="I13" s="2" t="s">
        <v>464</v>
      </c>
      <c r="J13" s="2"/>
      <c r="K13" s="2"/>
      <c r="L13" s="2"/>
      <c r="M13" s="2"/>
      <c r="N13" s="2"/>
      <c r="O13" s="2"/>
      <c r="P13" s="2"/>
      <c r="Q13" s="2"/>
      <c r="R13" s="2"/>
      <c r="S13" s="2"/>
      <c r="T13" s="2"/>
      <c r="U13" s="2"/>
      <c r="Y13" s="427"/>
    </row>
    <row r="14" spans="2:30" ht="12" customHeight="1" x14ac:dyDescent="0.15">
      <c r="B14" s="426"/>
      <c r="G14" s="427"/>
      <c r="H14" s="430"/>
      <c r="I14" s="1172" t="s">
        <v>465</v>
      </c>
      <c r="J14" s="1172"/>
      <c r="K14" s="1172"/>
      <c r="L14" s="1172"/>
      <c r="M14" s="1172"/>
      <c r="N14" s="1172"/>
      <c r="O14" s="1172"/>
      <c r="P14" s="1172"/>
      <c r="Q14" s="1181" t="s">
        <v>466</v>
      </c>
      <c r="R14" s="1182"/>
      <c r="S14" s="1182"/>
      <c r="T14" s="1182"/>
      <c r="U14" s="1182"/>
      <c r="V14" s="1182"/>
      <c r="W14" s="1183"/>
      <c r="Y14" s="427"/>
    </row>
    <row r="15" spans="2:30" ht="12" customHeight="1" x14ac:dyDescent="0.15">
      <c r="B15" s="426"/>
      <c r="G15" s="427"/>
      <c r="H15" s="430"/>
      <c r="I15" s="1172"/>
      <c r="J15" s="1172"/>
      <c r="K15" s="1172"/>
      <c r="L15" s="1172"/>
      <c r="M15" s="1172"/>
      <c r="N15" s="1172"/>
      <c r="O15" s="1172"/>
      <c r="P15" s="1172"/>
      <c r="Q15" s="859"/>
      <c r="R15" s="860"/>
      <c r="S15" s="860"/>
      <c r="T15" s="860"/>
      <c r="U15" s="860"/>
      <c r="V15" s="860"/>
      <c r="W15" s="861"/>
      <c r="Y15" s="427"/>
    </row>
    <row r="16" spans="2:30" ht="12" customHeight="1" x14ac:dyDescent="0.15">
      <c r="B16" s="426"/>
      <c r="G16" s="427"/>
      <c r="H16" s="430"/>
      <c r="I16" s="1172" t="s">
        <v>467</v>
      </c>
      <c r="J16" s="1172"/>
      <c r="K16" s="1172"/>
      <c r="L16" s="1172"/>
      <c r="M16" s="1172"/>
      <c r="N16" s="1172"/>
      <c r="O16" s="1172"/>
      <c r="P16" s="1172"/>
      <c r="Q16" s="1175"/>
      <c r="R16" s="1176"/>
      <c r="S16" s="1176"/>
      <c r="T16" s="1176"/>
      <c r="U16" s="1176"/>
      <c r="V16" s="1176"/>
      <c r="W16" s="1177"/>
      <c r="Y16" s="427"/>
    </row>
    <row r="17" spans="2:30" ht="12" customHeight="1" x14ac:dyDescent="0.15">
      <c r="B17" s="426"/>
      <c r="G17" s="427"/>
      <c r="H17" s="430"/>
      <c r="I17" s="1172"/>
      <c r="J17" s="1172"/>
      <c r="K17" s="1172"/>
      <c r="L17" s="1172"/>
      <c r="M17" s="1172"/>
      <c r="N17" s="1172"/>
      <c r="O17" s="1172"/>
      <c r="P17" s="1172"/>
      <c r="Q17" s="1178"/>
      <c r="R17" s="1179"/>
      <c r="S17" s="1179"/>
      <c r="T17" s="1179"/>
      <c r="U17" s="1179"/>
      <c r="V17" s="1179"/>
      <c r="W17" s="1180"/>
      <c r="Y17" s="427"/>
    </row>
    <row r="18" spans="2:30" ht="12" customHeight="1" x14ac:dyDescent="0.15">
      <c r="B18" s="426"/>
      <c r="G18" s="427"/>
      <c r="H18" s="430"/>
      <c r="I18" s="1172" t="s">
        <v>468</v>
      </c>
      <c r="J18" s="1172"/>
      <c r="K18" s="1172"/>
      <c r="L18" s="1172"/>
      <c r="M18" s="1172"/>
      <c r="N18" s="1172"/>
      <c r="O18" s="1172"/>
      <c r="P18" s="1172"/>
      <c r="Q18" s="1175"/>
      <c r="R18" s="1176"/>
      <c r="S18" s="1176"/>
      <c r="T18" s="1176"/>
      <c r="U18" s="1176"/>
      <c r="V18" s="1176"/>
      <c r="W18" s="1177"/>
      <c r="Y18" s="427"/>
    </row>
    <row r="19" spans="2:30" ht="12" customHeight="1" x14ac:dyDescent="0.15">
      <c r="B19" s="426"/>
      <c r="G19" s="427"/>
      <c r="H19" s="430"/>
      <c r="I19" s="1172"/>
      <c r="J19" s="1172"/>
      <c r="K19" s="1172"/>
      <c r="L19" s="1172"/>
      <c r="M19" s="1172"/>
      <c r="N19" s="1172"/>
      <c r="O19" s="1172"/>
      <c r="P19" s="1172"/>
      <c r="Q19" s="1178"/>
      <c r="R19" s="1179"/>
      <c r="S19" s="1179"/>
      <c r="T19" s="1179"/>
      <c r="U19" s="1179"/>
      <c r="V19" s="1179"/>
      <c r="W19" s="1180"/>
      <c r="Y19" s="427"/>
    </row>
    <row r="20" spans="2:30" ht="12" customHeight="1" x14ac:dyDescent="0.15">
      <c r="B20" s="426"/>
      <c r="G20" s="427"/>
      <c r="H20" s="430"/>
      <c r="I20" s="1172" t="s">
        <v>469</v>
      </c>
      <c r="J20" s="1172"/>
      <c r="K20" s="1172"/>
      <c r="L20" s="1172"/>
      <c r="M20" s="1172"/>
      <c r="N20" s="1172"/>
      <c r="O20" s="1172"/>
      <c r="P20" s="1172"/>
      <c r="Q20" s="1175"/>
      <c r="R20" s="1176"/>
      <c r="S20" s="1176"/>
      <c r="T20" s="1176"/>
      <c r="U20" s="1176"/>
      <c r="V20" s="1176"/>
      <c r="W20" s="1177"/>
      <c r="Y20" s="427"/>
    </row>
    <row r="21" spans="2:30" ht="12" customHeight="1" x14ac:dyDescent="0.15">
      <c r="B21" s="426"/>
      <c r="G21" s="427"/>
      <c r="H21" s="430"/>
      <c r="I21" s="1172"/>
      <c r="J21" s="1172"/>
      <c r="K21" s="1172"/>
      <c r="L21" s="1172"/>
      <c r="M21" s="1172"/>
      <c r="N21" s="1172"/>
      <c r="O21" s="1172"/>
      <c r="P21" s="1172"/>
      <c r="Q21" s="1178"/>
      <c r="R21" s="1179"/>
      <c r="S21" s="1179"/>
      <c r="T21" s="1179"/>
      <c r="U21" s="1179"/>
      <c r="V21" s="1179"/>
      <c r="W21" s="1180"/>
      <c r="Y21" s="427"/>
    </row>
    <row r="22" spans="2:30" ht="12" customHeight="1" x14ac:dyDescent="0.15">
      <c r="B22" s="426"/>
      <c r="G22" s="427"/>
      <c r="H22" s="430"/>
      <c r="I22" s="1172" t="s">
        <v>470</v>
      </c>
      <c r="J22" s="1172"/>
      <c r="K22" s="1172"/>
      <c r="L22" s="1172"/>
      <c r="M22" s="1172"/>
      <c r="N22" s="1172"/>
      <c r="O22" s="1172"/>
      <c r="P22" s="1172"/>
      <c r="Q22" s="1175"/>
      <c r="R22" s="1176"/>
      <c r="S22" s="1176"/>
      <c r="T22" s="1176"/>
      <c r="U22" s="1176"/>
      <c r="V22" s="1176"/>
      <c r="W22" s="1177"/>
      <c r="Y22" s="427"/>
    </row>
    <row r="23" spans="2:30" ht="12" customHeight="1" x14ac:dyDescent="0.15">
      <c r="B23" s="426"/>
      <c r="G23" s="427"/>
      <c r="H23" s="430"/>
      <c r="I23" s="1172"/>
      <c r="J23" s="1172"/>
      <c r="K23" s="1172"/>
      <c r="L23" s="1172"/>
      <c r="M23" s="1172"/>
      <c r="N23" s="1172"/>
      <c r="O23" s="1172"/>
      <c r="P23" s="1172"/>
      <c r="Q23" s="1178"/>
      <c r="R23" s="1179"/>
      <c r="S23" s="1179"/>
      <c r="T23" s="1179"/>
      <c r="U23" s="1179"/>
      <c r="V23" s="1179"/>
      <c r="W23" s="1180"/>
      <c r="Y23" s="427"/>
    </row>
    <row r="24" spans="2:30" ht="12" customHeight="1" x14ac:dyDescent="0.15">
      <c r="B24" s="426"/>
      <c r="G24" s="427"/>
      <c r="H24" s="430"/>
      <c r="I24" s="1181" t="s">
        <v>471</v>
      </c>
      <c r="J24" s="1182"/>
      <c r="K24" s="1182"/>
      <c r="L24" s="1182"/>
      <c r="M24" s="1182"/>
      <c r="N24" s="1182"/>
      <c r="O24" s="1182"/>
      <c r="P24" s="1183"/>
      <c r="Q24" s="1175"/>
      <c r="R24" s="1176"/>
      <c r="S24" s="1176"/>
      <c r="T24" s="1176"/>
      <c r="U24" s="1176"/>
      <c r="V24" s="1176"/>
      <c r="W24" s="1177"/>
      <c r="Y24" s="427"/>
    </row>
    <row r="25" spans="2:30" ht="12" customHeight="1" x14ac:dyDescent="0.15">
      <c r="B25" s="426"/>
      <c r="G25" s="427"/>
      <c r="H25" s="430"/>
      <c r="I25" s="859"/>
      <c r="J25" s="860"/>
      <c r="K25" s="860"/>
      <c r="L25" s="860"/>
      <c r="M25" s="860"/>
      <c r="N25" s="860"/>
      <c r="O25" s="860"/>
      <c r="P25" s="861"/>
      <c r="Q25" s="1178"/>
      <c r="R25" s="1179"/>
      <c r="S25" s="1179"/>
      <c r="T25" s="1179"/>
      <c r="U25" s="1179"/>
      <c r="V25" s="1179"/>
      <c r="W25" s="1180"/>
      <c r="Y25" s="427"/>
    </row>
    <row r="26" spans="2:30" ht="12" customHeight="1" x14ac:dyDescent="0.15">
      <c r="B26" s="426"/>
      <c r="G26" s="427"/>
      <c r="H26" s="430"/>
      <c r="I26" s="1181"/>
      <c r="J26" s="1182"/>
      <c r="K26" s="1182"/>
      <c r="L26" s="1182"/>
      <c r="M26" s="1182"/>
      <c r="N26" s="1182"/>
      <c r="O26" s="1182"/>
      <c r="P26" s="1183"/>
      <c r="Q26" s="1175"/>
      <c r="R26" s="1176"/>
      <c r="S26" s="1176"/>
      <c r="T26" s="1176"/>
      <c r="U26" s="1176"/>
      <c r="V26" s="1176"/>
      <c r="W26" s="1177"/>
      <c r="Y26" s="427"/>
    </row>
    <row r="27" spans="2:30" ht="12" customHeight="1" x14ac:dyDescent="0.15">
      <c r="B27" s="426"/>
      <c r="G27" s="427"/>
      <c r="H27" s="430"/>
      <c r="I27" s="859"/>
      <c r="J27" s="860"/>
      <c r="K27" s="860"/>
      <c r="L27" s="860"/>
      <c r="M27" s="860"/>
      <c r="N27" s="860"/>
      <c r="O27" s="860"/>
      <c r="P27" s="861"/>
      <c r="Q27" s="1178"/>
      <c r="R27" s="1179"/>
      <c r="S27" s="1179"/>
      <c r="T27" s="1179"/>
      <c r="U27" s="1179"/>
      <c r="V27" s="1179"/>
      <c r="W27" s="1180"/>
      <c r="Y27" s="427"/>
    </row>
    <row r="28" spans="2:30" ht="12" customHeight="1" x14ac:dyDescent="0.15">
      <c r="B28" s="426"/>
      <c r="G28" s="427"/>
      <c r="H28" s="430"/>
      <c r="I28" s="1172"/>
      <c r="J28" s="1172"/>
      <c r="K28" s="1172"/>
      <c r="L28" s="1172"/>
      <c r="M28" s="1172"/>
      <c r="N28" s="1172"/>
      <c r="O28" s="1172"/>
      <c r="P28" s="1172"/>
      <c r="Q28" s="1175"/>
      <c r="R28" s="1176"/>
      <c r="S28" s="1176"/>
      <c r="T28" s="1176"/>
      <c r="U28" s="1176"/>
      <c r="V28" s="1176"/>
      <c r="W28" s="1177"/>
      <c r="Y28" s="427"/>
    </row>
    <row r="29" spans="2:30" s="425" customFormat="1" ht="12" customHeight="1" x14ac:dyDescent="0.15">
      <c r="B29" s="426"/>
      <c r="C29" s="3"/>
      <c r="D29" s="3"/>
      <c r="E29" s="3"/>
      <c r="F29" s="3"/>
      <c r="G29" s="427"/>
      <c r="H29" s="595"/>
      <c r="I29" s="1172"/>
      <c r="J29" s="1172"/>
      <c r="K29" s="1172"/>
      <c r="L29" s="1172"/>
      <c r="M29" s="1172"/>
      <c r="N29" s="1172"/>
      <c r="O29" s="1172"/>
      <c r="P29" s="1172"/>
      <c r="Q29" s="1178"/>
      <c r="R29" s="1179"/>
      <c r="S29" s="1179"/>
      <c r="T29" s="1179"/>
      <c r="U29" s="1179"/>
      <c r="V29" s="1179"/>
      <c r="W29" s="1180"/>
      <c r="Y29" s="596"/>
      <c r="AC29" s="486"/>
      <c r="AD29" s="434"/>
    </row>
    <row r="30" spans="2:30" ht="15" customHeight="1" x14ac:dyDescent="0.15">
      <c r="B30" s="426"/>
      <c r="G30" s="427"/>
      <c r="H30" s="430"/>
      <c r="I30" s="2"/>
      <c r="J30" s="2"/>
      <c r="K30" s="2"/>
      <c r="L30" s="2"/>
      <c r="M30" s="2"/>
      <c r="N30" s="2"/>
      <c r="O30" s="2"/>
      <c r="P30" s="2"/>
      <c r="Q30" s="2"/>
      <c r="R30" s="2"/>
      <c r="S30" s="2"/>
      <c r="T30" s="2"/>
      <c r="U30" s="2"/>
      <c r="Y30" s="597"/>
    </row>
    <row r="31" spans="2:30" ht="20.25" customHeight="1" x14ac:dyDescent="0.15">
      <c r="B31" s="426"/>
      <c r="G31" s="427"/>
      <c r="H31" s="334" t="s">
        <v>472</v>
      </c>
      <c r="I31" s="2"/>
      <c r="J31" s="2"/>
      <c r="K31" s="2"/>
      <c r="L31" s="2"/>
      <c r="M31" s="2"/>
      <c r="N31" s="2"/>
      <c r="O31" s="2"/>
      <c r="P31" s="2"/>
      <c r="Q31" s="2"/>
      <c r="R31" s="2"/>
      <c r="S31" s="2"/>
      <c r="T31" s="2"/>
      <c r="U31" s="2"/>
      <c r="Y31" s="597"/>
    </row>
    <row r="32" spans="2:30" ht="9.75" customHeight="1" x14ac:dyDescent="0.15">
      <c r="B32" s="426"/>
      <c r="G32" s="427"/>
      <c r="H32" s="334"/>
      <c r="I32" s="2"/>
      <c r="J32" s="2"/>
      <c r="K32" s="2"/>
      <c r="L32" s="2"/>
      <c r="M32" s="2"/>
      <c r="N32" s="2"/>
      <c r="O32" s="2"/>
      <c r="P32" s="2"/>
      <c r="Q32" s="2"/>
      <c r="R32" s="2"/>
      <c r="S32" s="2"/>
      <c r="T32" s="2"/>
      <c r="U32" s="2"/>
      <c r="Y32" s="597"/>
    </row>
    <row r="33" spans="1:30" ht="22.5" customHeight="1" x14ac:dyDescent="0.15">
      <c r="B33" s="426"/>
      <c r="G33" s="427"/>
      <c r="H33" s="430"/>
      <c r="I33" s="873" t="s">
        <v>885</v>
      </c>
      <c r="J33" s="874"/>
      <c r="K33" s="874"/>
      <c r="L33" s="874"/>
      <c r="M33" s="874"/>
      <c r="N33" s="874"/>
      <c r="O33" s="874"/>
      <c r="P33" s="874"/>
      <c r="Q33" s="874"/>
      <c r="R33" s="1276"/>
      <c r="S33" s="1181"/>
      <c r="T33" s="1182"/>
      <c r="U33" s="1183" t="s">
        <v>489</v>
      </c>
      <c r="Y33" s="427"/>
    </row>
    <row r="34" spans="1:30" ht="22.5" customHeight="1" x14ac:dyDescent="0.15">
      <c r="B34" s="426"/>
      <c r="G34" s="427"/>
      <c r="H34" s="430"/>
      <c r="I34" s="877"/>
      <c r="J34" s="878"/>
      <c r="K34" s="878"/>
      <c r="L34" s="878"/>
      <c r="M34" s="878"/>
      <c r="N34" s="878"/>
      <c r="O34" s="878"/>
      <c r="P34" s="878"/>
      <c r="Q34" s="878"/>
      <c r="R34" s="1159"/>
      <c r="S34" s="859"/>
      <c r="T34" s="860"/>
      <c r="U34" s="861"/>
      <c r="Y34" s="427"/>
      <c r="AD34" s="477"/>
    </row>
    <row r="35" spans="1:30" ht="11.25" customHeight="1" x14ac:dyDescent="0.15">
      <c r="B35" s="426"/>
      <c r="G35" s="427"/>
      <c r="H35" s="334"/>
      <c r="I35" s="2"/>
      <c r="J35" s="2"/>
      <c r="K35" s="2"/>
      <c r="L35" s="2"/>
      <c r="M35" s="2"/>
      <c r="N35" s="2"/>
      <c r="O35" s="2"/>
      <c r="P35" s="2"/>
      <c r="Q35" s="2"/>
      <c r="R35" s="2"/>
      <c r="S35" s="2"/>
      <c r="T35" s="2"/>
      <c r="U35" s="2"/>
      <c r="Y35" s="597"/>
      <c r="AD35" s="477"/>
    </row>
    <row r="36" spans="1:30" ht="27.75" customHeight="1" x14ac:dyDescent="0.15">
      <c r="B36" s="426"/>
      <c r="G36" s="427"/>
      <c r="H36" s="430"/>
      <c r="I36" s="873" t="s">
        <v>886</v>
      </c>
      <c r="J36" s="874"/>
      <c r="K36" s="874"/>
      <c r="L36" s="874"/>
      <c r="M36" s="874"/>
      <c r="N36" s="874"/>
      <c r="O36" s="874"/>
      <c r="P36" s="874"/>
      <c r="Q36" s="874"/>
      <c r="R36" s="1276"/>
      <c r="S36" s="1181"/>
      <c r="T36" s="1182"/>
      <c r="U36" s="1183" t="s">
        <v>489</v>
      </c>
      <c r="V36" s="1272" t="s">
        <v>473</v>
      </c>
      <c r="W36" s="1273" t="s">
        <v>474</v>
      </c>
      <c r="X36" s="1273"/>
      <c r="Y36" s="1274"/>
      <c r="AD36" s="477"/>
    </row>
    <row r="37" spans="1:30" ht="21.75" customHeight="1" x14ac:dyDescent="0.15">
      <c r="B37" s="426"/>
      <c r="G37" s="427"/>
      <c r="H37" s="430"/>
      <c r="I37" s="877"/>
      <c r="J37" s="878"/>
      <c r="K37" s="878"/>
      <c r="L37" s="878"/>
      <c r="M37" s="878"/>
      <c r="N37" s="878"/>
      <c r="O37" s="878"/>
      <c r="P37" s="878"/>
      <c r="Q37" s="878"/>
      <c r="R37" s="1159"/>
      <c r="S37" s="859"/>
      <c r="T37" s="860"/>
      <c r="U37" s="861"/>
      <c r="V37" s="1272"/>
      <c r="W37" s="1273"/>
      <c r="X37" s="1273"/>
      <c r="Y37" s="1274"/>
      <c r="AD37" s="477"/>
    </row>
    <row r="38" spans="1:30" ht="21.75" customHeight="1" x14ac:dyDescent="0.15">
      <c r="B38" s="426"/>
      <c r="G38" s="427"/>
      <c r="I38" s="517"/>
      <c r="J38" s="517"/>
      <c r="K38" s="517"/>
      <c r="L38" s="517"/>
      <c r="M38" s="517"/>
      <c r="N38" s="517"/>
      <c r="O38" s="517"/>
      <c r="P38" s="517"/>
      <c r="Q38" s="517"/>
      <c r="R38" s="517"/>
      <c r="S38" s="599"/>
      <c r="T38" s="599"/>
      <c r="U38" s="599"/>
      <c r="V38" s="12"/>
      <c r="W38" s="878" t="s">
        <v>475</v>
      </c>
      <c r="X38" s="878"/>
      <c r="Y38" s="1159"/>
      <c r="AD38" s="477"/>
    </row>
    <row r="39" spans="1:30" ht="21.75" customHeight="1" x14ac:dyDescent="0.15">
      <c r="A39" s="427"/>
      <c r="H39" s="600"/>
      <c r="I39" s="876" t="s">
        <v>887</v>
      </c>
      <c r="J39" s="876"/>
      <c r="K39" s="876"/>
      <c r="L39" s="876"/>
      <c r="M39" s="876"/>
      <c r="N39" s="876"/>
      <c r="O39" s="876"/>
      <c r="P39" s="876"/>
      <c r="Q39" s="876"/>
      <c r="R39" s="1158"/>
      <c r="S39" s="1272"/>
      <c r="T39" s="906"/>
      <c r="U39" s="1275" t="s">
        <v>489</v>
      </c>
      <c r="V39" s="12"/>
      <c r="W39" s="876"/>
      <c r="X39" s="876"/>
      <c r="Y39" s="1158"/>
      <c r="AD39" s="477"/>
    </row>
    <row r="40" spans="1:30" ht="21.75" customHeight="1" x14ac:dyDescent="0.15">
      <c r="B40" s="426"/>
      <c r="G40" s="427"/>
      <c r="H40" s="430"/>
      <c r="I40" s="877"/>
      <c r="J40" s="878"/>
      <c r="K40" s="878"/>
      <c r="L40" s="878"/>
      <c r="M40" s="878"/>
      <c r="N40" s="878"/>
      <c r="O40" s="878"/>
      <c r="P40" s="878"/>
      <c r="Q40" s="878"/>
      <c r="R40" s="1159"/>
      <c r="S40" s="859"/>
      <c r="T40" s="860"/>
      <c r="U40" s="861"/>
      <c r="V40" s="12"/>
      <c r="W40" s="876"/>
      <c r="X40" s="876"/>
      <c r="Y40" s="1158"/>
      <c r="AD40" s="477"/>
    </row>
    <row r="41" spans="1:30" ht="15" customHeight="1" x14ac:dyDescent="0.15">
      <c r="B41" s="426"/>
      <c r="G41" s="427"/>
      <c r="H41" s="430"/>
      <c r="I41" s="2"/>
      <c r="J41" s="2"/>
      <c r="K41" s="2"/>
      <c r="L41" s="2"/>
      <c r="M41" s="2"/>
      <c r="N41" s="2"/>
      <c r="O41" s="2"/>
      <c r="P41" s="2"/>
      <c r="Q41" s="2"/>
      <c r="R41" s="2"/>
      <c r="S41" s="2"/>
      <c r="T41" s="2"/>
      <c r="U41" s="2"/>
      <c r="W41" s="876"/>
      <c r="X41" s="876"/>
      <c r="Y41" s="1158"/>
      <c r="AD41" s="477"/>
    </row>
    <row r="42" spans="1:30" ht="15" customHeight="1" x14ac:dyDescent="0.15">
      <c r="B42" s="99"/>
      <c r="C42" s="59"/>
      <c r="D42" s="59"/>
      <c r="E42" s="59"/>
      <c r="F42" s="59"/>
      <c r="G42" s="60"/>
      <c r="H42" s="429"/>
      <c r="I42" s="59"/>
      <c r="J42" s="59"/>
      <c r="K42" s="59"/>
      <c r="L42" s="59"/>
      <c r="M42" s="59"/>
      <c r="N42" s="59"/>
      <c r="O42" s="59"/>
      <c r="P42" s="59"/>
      <c r="Q42" s="59"/>
      <c r="R42" s="59"/>
      <c r="S42" s="59"/>
      <c r="T42" s="59"/>
      <c r="U42" s="59"/>
      <c r="V42" s="59"/>
      <c r="W42" s="878"/>
      <c r="X42" s="878"/>
      <c r="Y42" s="1159"/>
      <c r="AD42" s="477"/>
    </row>
    <row r="43" spans="1:30" ht="15" customHeight="1" x14ac:dyDescent="0.15">
      <c r="Y43" s="598"/>
      <c r="AD43" s="477"/>
    </row>
    <row r="44" spans="1:30" x14ac:dyDescent="0.15">
      <c r="B44" s="601" t="s">
        <v>888</v>
      </c>
      <c r="D44" s="509"/>
      <c r="E44" s="509"/>
      <c r="F44" s="509"/>
      <c r="G44" s="509"/>
      <c r="H44" s="509"/>
      <c r="I44" s="509"/>
      <c r="J44" s="509"/>
      <c r="K44" s="509"/>
      <c r="L44" s="509"/>
      <c r="M44" s="509"/>
      <c r="N44" s="509"/>
      <c r="O44" s="509"/>
      <c r="P44" s="509"/>
      <c r="Q44" s="509"/>
      <c r="R44" s="509"/>
      <c r="S44" s="509"/>
      <c r="T44" s="509"/>
      <c r="U44" s="509"/>
      <c r="V44" s="509"/>
      <c r="W44" s="509"/>
      <c r="X44" s="509"/>
      <c r="Y44" s="509"/>
      <c r="AD44" s="477"/>
    </row>
    <row r="45" spans="1:30" x14ac:dyDescent="0.15">
      <c r="B45" s="601" t="s">
        <v>889</v>
      </c>
      <c r="D45" s="509"/>
      <c r="E45" s="509"/>
      <c r="F45" s="509"/>
      <c r="G45" s="509"/>
      <c r="H45" s="509"/>
      <c r="I45" s="509"/>
      <c r="J45" s="509"/>
      <c r="K45" s="509"/>
      <c r="L45" s="509"/>
      <c r="M45" s="509"/>
      <c r="N45" s="509"/>
      <c r="O45" s="509"/>
      <c r="P45" s="509"/>
      <c r="Q45" s="509"/>
      <c r="R45" s="509"/>
      <c r="S45" s="509"/>
      <c r="T45" s="509"/>
      <c r="U45" s="509"/>
      <c r="V45" s="509"/>
      <c r="W45" s="509"/>
      <c r="X45" s="509"/>
      <c r="Y45" s="509"/>
    </row>
    <row r="46" spans="1:30" x14ac:dyDescent="0.15">
      <c r="B46" s="601"/>
      <c r="D46" s="431"/>
      <c r="E46" s="431"/>
      <c r="F46" s="431"/>
      <c r="G46" s="431"/>
      <c r="H46" s="431"/>
      <c r="I46" s="431"/>
      <c r="J46" s="431"/>
      <c r="K46" s="431"/>
      <c r="L46" s="431"/>
      <c r="M46" s="431"/>
      <c r="N46" s="431"/>
      <c r="O46" s="431"/>
      <c r="P46" s="431"/>
      <c r="Q46" s="431"/>
      <c r="R46" s="431"/>
      <c r="S46" s="431"/>
      <c r="T46" s="431"/>
      <c r="U46" s="431"/>
      <c r="V46" s="431"/>
      <c r="W46" s="431"/>
      <c r="X46" s="431"/>
      <c r="Y46" s="431"/>
    </row>
    <row r="122" spans="3:7" x14ac:dyDescent="0.15">
      <c r="C122" s="59"/>
      <c r="D122" s="59"/>
      <c r="E122" s="59"/>
      <c r="F122" s="59"/>
      <c r="G122" s="59"/>
    </row>
    <row r="123" spans="3:7" x14ac:dyDescent="0.15">
      <c r="C123" s="57"/>
    </row>
  </sheetData>
  <mergeCells count="32">
    <mergeCell ref="I16:P17"/>
    <mergeCell ref="Q16:W17"/>
    <mergeCell ref="B4:Y4"/>
    <mergeCell ref="H6:Y6"/>
    <mergeCell ref="C12:G12"/>
    <mergeCell ref="I14:P15"/>
    <mergeCell ref="Q14:W15"/>
    <mergeCell ref="Q26:W27"/>
    <mergeCell ref="I28:P29"/>
    <mergeCell ref="Q28:W29"/>
    <mergeCell ref="I18:P19"/>
    <mergeCell ref="Q18:W19"/>
    <mergeCell ref="I20:P21"/>
    <mergeCell ref="Q20:W21"/>
    <mergeCell ref="I22:P23"/>
    <mergeCell ref="Q22:W23"/>
    <mergeCell ref="AC2:AD3"/>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s>
  <phoneticPr fontId="2"/>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xr:uid="{63D7A169-C9C3-4F20-B440-09BB74EA8996}">
      <formula1>"□,■"</formula1>
    </dataValidation>
  </dataValidations>
  <hyperlinks>
    <hyperlink ref="AC2" location="添付書類一覧!A1" display="添付書類一覧に戻る" xr:uid="{454D4EBC-1730-49B5-B801-837137367151}"/>
  </hyperlink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101F-E7AB-47E7-B6FA-9AFB6A1EEC17}">
  <sheetPr>
    <tabColor rgb="FFFF0000"/>
    <pageSetUpPr fitToPage="1"/>
  </sheetPr>
  <dimension ref="B1:AE123"/>
  <sheetViews>
    <sheetView view="pageBreakPreview" zoomScale="85" zoomScaleNormal="100" zoomScaleSheetLayoutView="85" workbookViewId="0">
      <selection activeCell="AD2" sqref="AD2:AE3"/>
    </sheetView>
  </sheetViews>
  <sheetFormatPr defaultColWidth="3.5" defaultRowHeight="13.5" x14ac:dyDescent="0.15"/>
  <cols>
    <col min="1" max="1" width="1.75" style="3" customWidth="1"/>
    <col min="2" max="2" width="3" style="85" customWidth="1"/>
    <col min="3" max="18" width="3.5" style="3"/>
    <col min="19" max="19" width="3.875" style="3" customWidth="1"/>
    <col min="20" max="26" width="3.5" style="3"/>
    <col min="27" max="27" width="1.375" style="3" customWidth="1"/>
    <col min="28" max="29" width="3.5" style="3"/>
    <col min="30" max="30" width="25.875" style="486" customWidth="1"/>
    <col min="31" max="31" width="3.5" style="434"/>
    <col min="32" max="256" width="3.5" style="3"/>
    <col min="257" max="257" width="1.75" style="3" customWidth="1"/>
    <col min="258" max="258" width="3" style="3" customWidth="1"/>
    <col min="259" max="274" width="3.5" style="3"/>
    <col min="275" max="275" width="3.875" style="3" customWidth="1"/>
    <col min="276" max="282" width="3.5" style="3"/>
    <col min="283" max="283" width="1.375" style="3" customWidth="1"/>
    <col min="284" max="512" width="3.5" style="3"/>
    <col min="513" max="513" width="1.75" style="3" customWidth="1"/>
    <col min="514" max="514" width="3" style="3" customWidth="1"/>
    <col min="515" max="530" width="3.5" style="3"/>
    <col min="531" max="531" width="3.875" style="3" customWidth="1"/>
    <col min="532" max="538" width="3.5" style="3"/>
    <col min="539" max="539" width="1.375" style="3" customWidth="1"/>
    <col min="540" max="768" width="3.5" style="3"/>
    <col min="769" max="769" width="1.75" style="3" customWidth="1"/>
    <col min="770" max="770" width="3" style="3" customWidth="1"/>
    <col min="771" max="786" width="3.5" style="3"/>
    <col min="787" max="787" width="3.875" style="3" customWidth="1"/>
    <col min="788" max="794" width="3.5" style="3"/>
    <col min="795" max="795" width="1.375" style="3" customWidth="1"/>
    <col min="796" max="1024" width="3.5" style="3"/>
    <col min="1025" max="1025" width="1.75" style="3" customWidth="1"/>
    <col min="1026" max="1026" width="3" style="3" customWidth="1"/>
    <col min="1027" max="1042" width="3.5" style="3"/>
    <col min="1043" max="1043" width="3.875" style="3" customWidth="1"/>
    <col min="1044" max="1050" width="3.5" style="3"/>
    <col min="1051" max="1051" width="1.375" style="3" customWidth="1"/>
    <col min="1052" max="1280" width="3.5" style="3"/>
    <col min="1281" max="1281" width="1.75" style="3" customWidth="1"/>
    <col min="1282" max="1282" width="3" style="3" customWidth="1"/>
    <col min="1283" max="1298" width="3.5" style="3"/>
    <col min="1299" max="1299" width="3.875" style="3" customWidth="1"/>
    <col min="1300" max="1306" width="3.5" style="3"/>
    <col min="1307" max="1307" width="1.375" style="3" customWidth="1"/>
    <col min="1308" max="1536" width="3.5" style="3"/>
    <col min="1537" max="1537" width="1.75" style="3" customWidth="1"/>
    <col min="1538" max="1538" width="3" style="3" customWidth="1"/>
    <col min="1539" max="1554" width="3.5" style="3"/>
    <col min="1555" max="1555" width="3.875" style="3" customWidth="1"/>
    <col min="1556" max="1562" width="3.5" style="3"/>
    <col min="1563" max="1563" width="1.375" style="3" customWidth="1"/>
    <col min="1564" max="1792" width="3.5" style="3"/>
    <col min="1793" max="1793" width="1.75" style="3" customWidth="1"/>
    <col min="1794" max="1794" width="3" style="3" customWidth="1"/>
    <col min="1795" max="1810" width="3.5" style="3"/>
    <col min="1811" max="1811" width="3.875" style="3" customWidth="1"/>
    <col min="1812" max="1818" width="3.5" style="3"/>
    <col min="1819" max="1819" width="1.375" style="3" customWidth="1"/>
    <col min="1820" max="2048" width="3.5" style="3"/>
    <col min="2049" max="2049" width="1.75" style="3" customWidth="1"/>
    <col min="2050" max="2050" width="3" style="3" customWidth="1"/>
    <col min="2051" max="2066" width="3.5" style="3"/>
    <col min="2067" max="2067" width="3.875" style="3" customWidth="1"/>
    <col min="2068" max="2074" width="3.5" style="3"/>
    <col min="2075" max="2075" width="1.375" style="3" customWidth="1"/>
    <col min="2076" max="2304" width="3.5" style="3"/>
    <col min="2305" max="2305" width="1.75" style="3" customWidth="1"/>
    <col min="2306" max="2306" width="3" style="3" customWidth="1"/>
    <col min="2307" max="2322" width="3.5" style="3"/>
    <col min="2323" max="2323" width="3.875" style="3" customWidth="1"/>
    <col min="2324" max="2330" width="3.5" style="3"/>
    <col min="2331" max="2331" width="1.375" style="3" customWidth="1"/>
    <col min="2332" max="2560" width="3.5" style="3"/>
    <col min="2561" max="2561" width="1.75" style="3" customWidth="1"/>
    <col min="2562" max="2562" width="3" style="3" customWidth="1"/>
    <col min="2563" max="2578" width="3.5" style="3"/>
    <col min="2579" max="2579" width="3.875" style="3" customWidth="1"/>
    <col min="2580" max="2586" width="3.5" style="3"/>
    <col min="2587" max="2587" width="1.375" style="3" customWidth="1"/>
    <col min="2588" max="2816" width="3.5" style="3"/>
    <col min="2817" max="2817" width="1.75" style="3" customWidth="1"/>
    <col min="2818" max="2818" width="3" style="3" customWidth="1"/>
    <col min="2819" max="2834" width="3.5" style="3"/>
    <col min="2835" max="2835" width="3.875" style="3" customWidth="1"/>
    <col min="2836" max="2842" width="3.5" style="3"/>
    <col min="2843" max="2843" width="1.375" style="3" customWidth="1"/>
    <col min="2844" max="3072" width="3.5" style="3"/>
    <col min="3073" max="3073" width="1.75" style="3" customWidth="1"/>
    <col min="3074" max="3074" width="3" style="3" customWidth="1"/>
    <col min="3075" max="3090" width="3.5" style="3"/>
    <col min="3091" max="3091" width="3.875" style="3" customWidth="1"/>
    <col min="3092" max="3098" width="3.5" style="3"/>
    <col min="3099" max="3099" width="1.375" style="3" customWidth="1"/>
    <col min="3100" max="3328" width="3.5" style="3"/>
    <col min="3329" max="3329" width="1.75" style="3" customWidth="1"/>
    <col min="3330" max="3330" width="3" style="3" customWidth="1"/>
    <col min="3331" max="3346" width="3.5" style="3"/>
    <col min="3347" max="3347" width="3.875" style="3" customWidth="1"/>
    <col min="3348" max="3354" width="3.5" style="3"/>
    <col min="3355" max="3355" width="1.375" style="3" customWidth="1"/>
    <col min="3356" max="3584" width="3.5" style="3"/>
    <col min="3585" max="3585" width="1.75" style="3" customWidth="1"/>
    <col min="3586" max="3586" width="3" style="3" customWidth="1"/>
    <col min="3587" max="3602" width="3.5" style="3"/>
    <col min="3603" max="3603" width="3.875" style="3" customWidth="1"/>
    <col min="3604" max="3610" width="3.5" style="3"/>
    <col min="3611" max="3611" width="1.375" style="3" customWidth="1"/>
    <col min="3612" max="3840" width="3.5" style="3"/>
    <col min="3841" max="3841" width="1.75" style="3" customWidth="1"/>
    <col min="3842" max="3842" width="3" style="3" customWidth="1"/>
    <col min="3843" max="3858" width="3.5" style="3"/>
    <col min="3859" max="3859" width="3.875" style="3" customWidth="1"/>
    <col min="3860" max="3866" width="3.5" style="3"/>
    <col min="3867" max="3867" width="1.375" style="3" customWidth="1"/>
    <col min="3868" max="4096" width="3.5" style="3"/>
    <col min="4097" max="4097" width="1.75" style="3" customWidth="1"/>
    <col min="4098" max="4098" width="3" style="3" customWidth="1"/>
    <col min="4099" max="4114" width="3.5" style="3"/>
    <col min="4115" max="4115" width="3.875" style="3" customWidth="1"/>
    <col min="4116" max="4122" width="3.5" style="3"/>
    <col min="4123" max="4123" width="1.375" style="3" customWidth="1"/>
    <col min="4124" max="4352" width="3.5" style="3"/>
    <col min="4353" max="4353" width="1.75" style="3" customWidth="1"/>
    <col min="4354" max="4354" width="3" style="3" customWidth="1"/>
    <col min="4355" max="4370" width="3.5" style="3"/>
    <col min="4371" max="4371" width="3.875" style="3" customWidth="1"/>
    <col min="4372" max="4378" width="3.5" style="3"/>
    <col min="4379" max="4379" width="1.375" style="3" customWidth="1"/>
    <col min="4380" max="4608" width="3.5" style="3"/>
    <col min="4609" max="4609" width="1.75" style="3" customWidth="1"/>
    <col min="4610" max="4610" width="3" style="3" customWidth="1"/>
    <col min="4611" max="4626" width="3.5" style="3"/>
    <col min="4627" max="4627" width="3.875" style="3" customWidth="1"/>
    <col min="4628" max="4634" width="3.5" style="3"/>
    <col min="4635" max="4635" width="1.375" style="3" customWidth="1"/>
    <col min="4636" max="4864" width="3.5" style="3"/>
    <col min="4865" max="4865" width="1.75" style="3" customWidth="1"/>
    <col min="4866" max="4866" width="3" style="3" customWidth="1"/>
    <col min="4867" max="4882" width="3.5" style="3"/>
    <col min="4883" max="4883" width="3.875" style="3" customWidth="1"/>
    <col min="4884" max="4890" width="3.5" style="3"/>
    <col min="4891" max="4891" width="1.375" style="3" customWidth="1"/>
    <col min="4892" max="5120" width="3.5" style="3"/>
    <col min="5121" max="5121" width="1.75" style="3" customWidth="1"/>
    <col min="5122" max="5122" width="3" style="3" customWidth="1"/>
    <col min="5123" max="5138" width="3.5" style="3"/>
    <col min="5139" max="5139" width="3.875" style="3" customWidth="1"/>
    <col min="5140" max="5146" width="3.5" style="3"/>
    <col min="5147" max="5147" width="1.375" style="3" customWidth="1"/>
    <col min="5148" max="5376" width="3.5" style="3"/>
    <col min="5377" max="5377" width="1.75" style="3" customWidth="1"/>
    <col min="5378" max="5378" width="3" style="3" customWidth="1"/>
    <col min="5379" max="5394" width="3.5" style="3"/>
    <col min="5395" max="5395" width="3.875" style="3" customWidth="1"/>
    <col min="5396" max="5402" width="3.5" style="3"/>
    <col min="5403" max="5403" width="1.375" style="3" customWidth="1"/>
    <col min="5404" max="5632" width="3.5" style="3"/>
    <col min="5633" max="5633" width="1.75" style="3" customWidth="1"/>
    <col min="5634" max="5634" width="3" style="3" customWidth="1"/>
    <col min="5635" max="5650" width="3.5" style="3"/>
    <col min="5651" max="5651" width="3.875" style="3" customWidth="1"/>
    <col min="5652" max="5658" width="3.5" style="3"/>
    <col min="5659" max="5659" width="1.375" style="3" customWidth="1"/>
    <col min="5660" max="5888" width="3.5" style="3"/>
    <col min="5889" max="5889" width="1.75" style="3" customWidth="1"/>
    <col min="5890" max="5890" width="3" style="3" customWidth="1"/>
    <col min="5891" max="5906" width="3.5" style="3"/>
    <col min="5907" max="5907" width="3.875" style="3" customWidth="1"/>
    <col min="5908" max="5914" width="3.5" style="3"/>
    <col min="5915" max="5915" width="1.375" style="3" customWidth="1"/>
    <col min="5916" max="6144" width="3.5" style="3"/>
    <col min="6145" max="6145" width="1.75" style="3" customWidth="1"/>
    <col min="6146" max="6146" width="3" style="3" customWidth="1"/>
    <col min="6147" max="6162" width="3.5" style="3"/>
    <col min="6163" max="6163" width="3.875" style="3" customWidth="1"/>
    <col min="6164" max="6170" width="3.5" style="3"/>
    <col min="6171" max="6171" width="1.375" style="3" customWidth="1"/>
    <col min="6172" max="6400" width="3.5" style="3"/>
    <col min="6401" max="6401" width="1.75" style="3" customWidth="1"/>
    <col min="6402" max="6402" width="3" style="3" customWidth="1"/>
    <col min="6403" max="6418" width="3.5" style="3"/>
    <col min="6419" max="6419" width="3.875" style="3" customWidth="1"/>
    <col min="6420" max="6426" width="3.5" style="3"/>
    <col min="6427" max="6427" width="1.375" style="3" customWidth="1"/>
    <col min="6428" max="6656" width="3.5" style="3"/>
    <col min="6657" max="6657" width="1.75" style="3" customWidth="1"/>
    <col min="6658" max="6658" width="3" style="3" customWidth="1"/>
    <col min="6659" max="6674" width="3.5" style="3"/>
    <col min="6675" max="6675" width="3.875" style="3" customWidth="1"/>
    <col min="6676" max="6682" width="3.5" style="3"/>
    <col min="6683" max="6683" width="1.375" style="3" customWidth="1"/>
    <col min="6684" max="6912" width="3.5" style="3"/>
    <col min="6913" max="6913" width="1.75" style="3" customWidth="1"/>
    <col min="6914" max="6914" width="3" style="3" customWidth="1"/>
    <col min="6915" max="6930" width="3.5" style="3"/>
    <col min="6931" max="6931" width="3.875" style="3" customWidth="1"/>
    <col min="6932" max="6938" width="3.5" style="3"/>
    <col min="6939" max="6939" width="1.375" style="3" customWidth="1"/>
    <col min="6940" max="7168" width="3.5" style="3"/>
    <col min="7169" max="7169" width="1.75" style="3" customWidth="1"/>
    <col min="7170" max="7170" width="3" style="3" customWidth="1"/>
    <col min="7171" max="7186" width="3.5" style="3"/>
    <col min="7187" max="7187" width="3.875" style="3" customWidth="1"/>
    <col min="7188" max="7194" width="3.5" style="3"/>
    <col min="7195" max="7195" width="1.375" style="3" customWidth="1"/>
    <col min="7196" max="7424" width="3.5" style="3"/>
    <col min="7425" max="7425" width="1.75" style="3" customWidth="1"/>
    <col min="7426" max="7426" width="3" style="3" customWidth="1"/>
    <col min="7427" max="7442" width="3.5" style="3"/>
    <col min="7443" max="7443" width="3.875" style="3" customWidth="1"/>
    <col min="7444" max="7450" width="3.5" style="3"/>
    <col min="7451" max="7451" width="1.375" style="3" customWidth="1"/>
    <col min="7452" max="7680" width="3.5" style="3"/>
    <col min="7681" max="7681" width="1.75" style="3" customWidth="1"/>
    <col min="7682" max="7682" width="3" style="3" customWidth="1"/>
    <col min="7683" max="7698" width="3.5" style="3"/>
    <col min="7699" max="7699" width="3.875" style="3" customWidth="1"/>
    <col min="7700" max="7706" width="3.5" style="3"/>
    <col min="7707" max="7707" width="1.375" style="3" customWidth="1"/>
    <col min="7708" max="7936" width="3.5" style="3"/>
    <col min="7937" max="7937" width="1.75" style="3" customWidth="1"/>
    <col min="7938" max="7938" width="3" style="3" customWidth="1"/>
    <col min="7939" max="7954" width="3.5" style="3"/>
    <col min="7955" max="7955" width="3.875" style="3" customWidth="1"/>
    <col min="7956" max="7962" width="3.5" style="3"/>
    <col min="7963" max="7963" width="1.375" style="3" customWidth="1"/>
    <col min="7964" max="8192" width="3.5" style="3"/>
    <col min="8193" max="8193" width="1.75" style="3" customWidth="1"/>
    <col min="8194" max="8194" width="3" style="3" customWidth="1"/>
    <col min="8195" max="8210" width="3.5" style="3"/>
    <col min="8211" max="8211" width="3.875" style="3" customWidth="1"/>
    <col min="8212" max="8218" width="3.5" style="3"/>
    <col min="8219" max="8219" width="1.375" style="3" customWidth="1"/>
    <col min="8220" max="8448" width="3.5" style="3"/>
    <col min="8449" max="8449" width="1.75" style="3" customWidth="1"/>
    <col min="8450" max="8450" width="3" style="3" customWidth="1"/>
    <col min="8451" max="8466" width="3.5" style="3"/>
    <col min="8467" max="8467" width="3.875" style="3" customWidth="1"/>
    <col min="8468" max="8474" width="3.5" style="3"/>
    <col min="8475" max="8475" width="1.375" style="3" customWidth="1"/>
    <col min="8476" max="8704" width="3.5" style="3"/>
    <col min="8705" max="8705" width="1.75" style="3" customWidth="1"/>
    <col min="8706" max="8706" width="3" style="3" customWidth="1"/>
    <col min="8707" max="8722" width="3.5" style="3"/>
    <col min="8723" max="8723" width="3.875" style="3" customWidth="1"/>
    <col min="8724" max="8730" width="3.5" style="3"/>
    <col min="8731" max="8731" width="1.375" style="3" customWidth="1"/>
    <col min="8732" max="8960" width="3.5" style="3"/>
    <col min="8961" max="8961" width="1.75" style="3" customWidth="1"/>
    <col min="8962" max="8962" width="3" style="3" customWidth="1"/>
    <col min="8963" max="8978" width="3.5" style="3"/>
    <col min="8979" max="8979" width="3.875" style="3" customWidth="1"/>
    <col min="8980" max="8986" width="3.5" style="3"/>
    <col min="8987" max="8987" width="1.375" style="3" customWidth="1"/>
    <col min="8988" max="9216" width="3.5" style="3"/>
    <col min="9217" max="9217" width="1.75" style="3" customWidth="1"/>
    <col min="9218" max="9218" width="3" style="3" customWidth="1"/>
    <col min="9219" max="9234" width="3.5" style="3"/>
    <col min="9235" max="9235" width="3.875" style="3" customWidth="1"/>
    <col min="9236" max="9242" width="3.5" style="3"/>
    <col min="9243" max="9243" width="1.375" style="3" customWidth="1"/>
    <col min="9244" max="9472" width="3.5" style="3"/>
    <col min="9473" max="9473" width="1.75" style="3" customWidth="1"/>
    <col min="9474" max="9474" width="3" style="3" customWidth="1"/>
    <col min="9475" max="9490" width="3.5" style="3"/>
    <col min="9491" max="9491" width="3.875" style="3" customWidth="1"/>
    <col min="9492" max="9498" width="3.5" style="3"/>
    <col min="9499" max="9499" width="1.375" style="3" customWidth="1"/>
    <col min="9500" max="9728" width="3.5" style="3"/>
    <col min="9729" max="9729" width="1.75" style="3" customWidth="1"/>
    <col min="9730" max="9730" width="3" style="3" customWidth="1"/>
    <col min="9731" max="9746" width="3.5" style="3"/>
    <col min="9747" max="9747" width="3.875" style="3" customWidth="1"/>
    <col min="9748" max="9754" width="3.5" style="3"/>
    <col min="9755" max="9755" width="1.375" style="3" customWidth="1"/>
    <col min="9756" max="9984" width="3.5" style="3"/>
    <col min="9985" max="9985" width="1.75" style="3" customWidth="1"/>
    <col min="9986" max="9986" width="3" style="3" customWidth="1"/>
    <col min="9987" max="10002" width="3.5" style="3"/>
    <col min="10003" max="10003" width="3.875" style="3" customWidth="1"/>
    <col min="10004" max="10010" width="3.5" style="3"/>
    <col min="10011" max="10011" width="1.375" style="3" customWidth="1"/>
    <col min="10012" max="10240" width="3.5" style="3"/>
    <col min="10241" max="10241" width="1.75" style="3" customWidth="1"/>
    <col min="10242" max="10242" width="3" style="3" customWidth="1"/>
    <col min="10243" max="10258" width="3.5" style="3"/>
    <col min="10259" max="10259" width="3.875" style="3" customWidth="1"/>
    <col min="10260" max="10266" width="3.5" style="3"/>
    <col min="10267" max="10267" width="1.375" style="3" customWidth="1"/>
    <col min="10268" max="10496" width="3.5" style="3"/>
    <col min="10497" max="10497" width="1.75" style="3" customWidth="1"/>
    <col min="10498" max="10498" width="3" style="3" customWidth="1"/>
    <col min="10499" max="10514" width="3.5" style="3"/>
    <col min="10515" max="10515" width="3.875" style="3" customWidth="1"/>
    <col min="10516" max="10522" width="3.5" style="3"/>
    <col min="10523" max="10523" width="1.375" style="3" customWidth="1"/>
    <col min="10524" max="10752" width="3.5" style="3"/>
    <col min="10753" max="10753" width="1.75" style="3" customWidth="1"/>
    <col min="10754" max="10754" width="3" style="3" customWidth="1"/>
    <col min="10755" max="10770" width="3.5" style="3"/>
    <col min="10771" max="10771" width="3.875" style="3" customWidth="1"/>
    <col min="10772" max="10778" width="3.5" style="3"/>
    <col min="10779" max="10779" width="1.375" style="3" customWidth="1"/>
    <col min="10780" max="11008" width="3.5" style="3"/>
    <col min="11009" max="11009" width="1.75" style="3" customWidth="1"/>
    <col min="11010" max="11010" width="3" style="3" customWidth="1"/>
    <col min="11011" max="11026" width="3.5" style="3"/>
    <col min="11027" max="11027" width="3.875" style="3" customWidth="1"/>
    <col min="11028" max="11034" width="3.5" style="3"/>
    <col min="11035" max="11035" width="1.375" style="3" customWidth="1"/>
    <col min="11036" max="11264" width="3.5" style="3"/>
    <col min="11265" max="11265" width="1.75" style="3" customWidth="1"/>
    <col min="11266" max="11266" width="3" style="3" customWidth="1"/>
    <col min="11267" max="11282" width="3.5" style="3"/>
    <col min="11283" max="11283" width="3.875" style="3" customWidth="1"/>
    <col min="11284" max="11290" width="3.5" style="3"/>
    <col min="11291" max="11291" width="1.375" style="3" customWidth="1"/>
    <col min="11292" max="11520" width="3.5" style="3"/>
    <col min="11521" max="11521" width="1.75" style="3" customWidth="1"/>
    <col min="11522" max="11522" width="3" style="3" customWidth="1"/>
    <col min="11523" max="11538" width="3.5" style="3"/>
    <col min="11539" max="11539" width="3.875" style="3" customWidth="1"/>
    <col min="11540" max="11546" width="3.5" style="3"/>
    <col min="11547" max="11547" width="1.375" style="3" customWidth="1"/>
    <col min="11548" max="11776" width="3.5" style="3"/>
    <col min="11777" max="11777" width="1.75" style="3" customWidth="1"/>
    <col min="11778" max="11778" width="3" style="3" customWidth="1"/>
    <col min="11779" max="11794" width="3.5" style="3"/>
    <col min="11795" max="11795" width="3.875" style="3" customWidth="1"/>
    <col min="11796" max="11802" width="3.5" style="3"/>
    <col min="11803" max="11803" width="1.375" style="3" customWidth="1"/>
    <col min="11804" max="12032" width="3.5" style="3"/>
    <col min="12033" max="12033" width="1.75" style="3" customWidth="1"/>
    <col min="12034" max="12034" width="3" style="3" customWidth="1"/>
    <col min="12035" max="12050" width="3.5" style="3"/>
    <col min="12051" max="12051" width="3.875" style="3" customWidth="1"/>
    <col min="12052" max="12058" width="3.5" style="3"/>
    <col min="12059" max="12059" width="1.375" style="3" customWidth="1"/>
    <col min="12060" max="12288" width="3.5" style="3"/>
    <col min="12289" max="12289" width="1.75" style="3" customWidth="1"/>
    <col min="12290" max="12290" width="3" style="3" customWidth="1"/>
    <col min="12291" max="12306" width="3.5" style="3"/>
    <col min="12307" max="12307" width="3.875" style="3" customWidth="1"/>
    <col min="12308" max="12314" width="3.5" style="3"/>
    <col min="12315" max="12315" width="1.375" style="3" customWidth="1"/>
    <col min="12316" max="12544" width="3.5" style="3"/>
    <col min="12545" max="12545" width="1.75" style="3" customWidth="1"/>
    <col min="12546" max="12546" width="3" style="3" customWidth="1"/>
    <col min="12547" max="12562" width="3.5" style="3"/>
    <col min="12563" max="12563" width="3.875" style="3" customWidth="1"/>
    <col min="12564" max="12570" width="3.5" style="3"/>
    <col min="12571" max="12571" width="1.375" style="3" customWidth="1"/>
    <col min="12572" max="12800" width="3.5" style="3"/>
    <col min="12801" max="12801" width="1.75" style="3" customWidth="1"/>
    <col min="12802" max="12802" width="3" style="3" customWidth="1"/>
    <col min="12803" max="12818" width="3.5" style="3"/>
    <col min="12819" max="12819" width="3.875" style="3" customWidth="1"/>
    <col min="12820" max="12826" width="3.5" style="3"/>
    <col min="12827" max="12827" width="1.375" style="3" customWidth="1"/>
    <col min="12828" max="13056" width="3.5" style="3"/>
    <col min="13057" max="13057" width="1.75" style="3" customWidth="1"/>
    <col min="13058" max="13058" width="3" style="3" customWidth="1"/>
    <col min="13059" max="13074" width="3.5" style="3"/>
    <col min="13075" max="13075" width="3.875" style="3" customWidth="1"/>
    <col min="13076" max="13082" width="3.5" style="3"/>
    <col min="13083" max="13083" width="1.375" style="3" customWidth="1"/>
    <col min="13084" max="13312" width="3.5" style="3"/>
    <col min="13313" max="13313" width="1.75" style="3" customWidth="1"/>
    <col min="13314" max="13314" width="3" style="3" customWidth="1"/>
    <col min="13315" max="13330" width="3.5" style="3"/>
    <col min="13331" max="13331" width="3.875" style="3" customWidth="1"/>
    <col min="13332" max="13338" width="3.5" style="3"/>
    <col min="13339" max="13339" width="1.375" style="3" customWidth="1"/>
    <col min="13340" max="13568" width="3.5" style="3"/>
    <col min="13569" max="13569" width="1.75" style="3" customWidth="1"/>
    <col min="13570" max="13570" width="3" style="3" customWidth="1"/>
    <col min="13571" max="13586" width="3.5" style="3"/>
    <col min="13587" max="13587" width="3.875" style="3" customWidth="1"/>
    <col min="13588" max="13594" width="3.5" style="3"/>
    <col min="13595" max="13595" width="1.375" style="3" customWidth="1"/>
    <col min="13596" max="13824" width="3.5" style="3"/>
    <col min="13825" max="13825" width="1.75" style="3" customWidth="1"/>
    <col min="13826" max="13826" width="3" style="3" customWidth="1"/>
    <col min="13827" max="13842" width="3.5" style="3"/>
    <col min="13843" max="13843" width="3.875" style="3" customWidth="1"/>
    <col min="13844" max="13850" width="3.5" style="3"/>
    <col min="13851" max="13851" width="1.375" style="3" customWidth="1"/>
    <col min="13852" max="14080" width="3.5" style="3"/>
    <col min="14081" max="14081" width="1.75" style="3" customWidth="1"/>
    <col min="14082" max="14082" width="3" style="3" customWidth="1"/>
    <col min="14083" max="14098" width="3.5" style="3"/>
    <col min="14099" max="14099" width="3.875" style="3" customWidth="1"/>
    <col min="14100" max="14106" width="3.5" style="3"/>
    <col min="14107" max="14107" width="1.375" style="3" customWidth="1"/>
    <col min="14108" max="14336" width="3.5" style="3"/>
    <col min="14337" max="14337" width="1.75" style="3" customWidth="1"/>
    <col min="14338" max="14338" width="3" style="3" customWidth="1"/>
    <col min="14339" max="14354" width="3.5" style="3"/>
    <col min="14355" max="14355" width="3.875" style="3" customWidth="1"/>
    <col min="14356" max="14362" width="3.5" style="3"/>
    <col min="14363" max="14363" width="1.375" style="3" customWidth="1"/>
    <col min="14364" max="14592" width="3.5" style="3"/>
    <col min="14593" max="14593" width="1.75" style="3" customWidth="1"/>
    <col min="14594" max="14594" width="3" style="3" customWidth="1"/>
    <col min="14595" max="14610" width="3.5" style="3"/>
    <col min="14611" max="14611" width="3.875" style="3" customWidth="1"/>
    <col min="14612" max="14618" width="3.5" style="3"/>
    <col min="14619" max="14619" width="1.375" style="3" customWidth="1"/>
    <col min="14620" max="14848" width="3.5" style="3"/>
    <col min="14849" max="14849" width="1.75" style="3" customWidth="1"/>
    <col min="14850" max="14850" width="3" style="3" customWidth="1"/>
    <col min="14851" max="14866" width="3.5" style="3"/>
    <col min="14867" max="14867" width="3.875" style="3" customWidth="1"/>
    <col min="14868" max="14874" width="3.5" style="3"/>
    <col min="14875" max="14875" width="1.375" style="3" customWidth="1"/>
    <col min="14876" max="15104" width="3.5" style="3"/>
    <col min="15105" max="15105" width="1.75" style="3" customWidth="1"/>
    <col min="15106" max="15106" width="3" style="3" customWidth="1"/>
    <col min="15107" max="15122" width="3.5" style="3"/>
    <col min="15123" max="15123" width="3.875" style="3" customWidth="1"/>
    <col min="15124" max="15130" width="3.5" style="3"/>
    <col min="15131" max="15131" width="1.375" style="3" customWidth="1"/>
    <col min="15132" max="15360" width="3.5" style="3"/>
    <col min="15361" max="15361" width="1.75" style="3" customWidth="1"/>
    <col min="15362" max="15362" width="3" style="3" customWidth="1"/>
    <col min="15363" max="15378" width="3.5" style="3"/>
    <col min="15379" max="15379" width="3.875" style="3" customWidth="1"/>
    <col min="15380" max="15386" width="3.5" style="3"/>
    <col min="15387" max="15387" width="1.375" style="3" customWidth="1"/>
    <col min="15388" max="15616" width="3.5" style="3"/>
    <col min="15617" max="15617" width="1.75" style="3" customWidth="1"/>
    <col min="15618" max="15618" width="3" style="3" customWidth="1"/>
    <col min="15619" max="15634" width="3.5" style="3"/>
    <col min="15635" max="15635" width="3.875" style="3" customWidth="1"/>
    <col min="15636" max="15642" width="3.5" style="3"/>
    <col min="15643" max="15643" width="1.375" style="3" customWidth="1"/>
    <col min="15644" max="15872" width="3.5" style="3"/>
    <col min="15873" max="15873" width="1.75" style="3" customWidth="1"/>
    <col min="15874" max="15874" width="3" style="3" customWidth="1"/>
    <col min="15875" max="15890" width="3.5" style="3"/>
    <col min="15891" max="15891" width="3.875" style="3" customWidth="1"/>
    <col min="15892" max="15898" width="3.5" style="3"/>
    <col min="15899" max="15899" width="1.375" style="3" customWidth="1"/>
    <col min="15900" max="16128" width="3.5" style="3"/>
    <col min="16129" max="16129" width="1.75" style="3" customWidth="1"/>
    <col min="16130" max="16130" width="3" style="3" customWidth="1"/>
    <col min="16131" max="16146" width="3.5" style="3"/>
    <col min="16147" max="16147" width="3.875" style="3" customWidth="1"/>
    <col min="16148" max="16154" width="3.5" style="3"/>
    <col min="16155" max="16155" width="1.375" style="3" customWidth="1"/>
    <col min="16156" max="16384" width="3.5" style="3"/>
  </cols>
  <sheetData>
    <row r="1" spans="2:31" s="1" customFormat="1" ht="14.25" thickBot="1" x14ac:dyDescent="0.2">
      <c r="AE1" s="434"/>
    </row>
    <row r="2" spans="2:31" s="1" customFormat="1" ht="14.25" thickTop="1" x14ac:dyDescent="0.15">
      <c r="B2" s="1" t="s">
        <v>920</v>
      </c>
      <c r="AD2" s="908" t="s">
        <v>755</v>
      </c>
      <c r="AE2" s="909"/>
    </row>
    <row r="3" spans="2:31" s="1" customFormat="1" ht="14.25" thickBot="1" x14ac:dyDescent="0.2">
      <c r="AD3" s="910"/>
      <c r="AE3" s="911"/>
    </row>
    <row r="4" spans="2:31" s="1" customFormat="1" ht="14.25" thickTop="1" x14ac:dyDescent="0.15">
      <c r="B4" s="906" t="s">
        <v>635</v>
      </c>
      <c r="C4" s="906"/>
      <c r="D4" s="906"/>
      <c r="E4" s="906"/>
      <c r="F4" s="906"/>
      <c r="G4" s="906"/>
      <c r="H4" s="906"/>
      <c r="I4" s="906"/>
      <c r="J4" s="906"/>
      <c r="K4" s="906"/>
      <c r="L4" s="906"/>
      <c r="M4" s="906"/>
      <c r="N4" s="906"/>
      <c r="O4" s="906"/>
      <c r="P4" s="906"/>
      <c r="Q4" s="906"/>
      <c r="R4" s="906"/>
      <c r="S4" s="906"/>
      <c r="T4" s="906"/>
      <c r="U4" s="906"/>
      <c r="V4" s="906"/>
      <c r="W4" s="906"/>
      <c r="X4" s="906"/>
      <c r="Y4" s="906"/>
      <c r="Z4" s="906"/>
      <c r="AD4" s="485"/>
      <c r="AE4" s="434"/>
    </row>
    <row r="5" spans="2:31" s="1" customFormat="1" x14ac:dyDescent="0.15">
      <c r="AD5" s="485"/>
      <c r="AE5" s="434"/>
    </row>
    <row r="6" spans="2:31" s="1" customFormat="1" ht="31.5" customHeight="1" x14ac:dyDescent="0.15">
      <c r="B6" s="1172" t="s">
        <v>535</v>
      </c>
      <c r="C6" s="1172"/>
      <c r="D6" s="1172"/>
      <c r="E6" s="1172"/>
      <c r="F6" s="1172"/>
      <c r="G6" s="826"/>
      <c r="H6" s="1173"/>
      <c r="I6" s="1173"/>
      <c r="J6" s="1173"/>
      <c r="K6" s="1173"/>
      <c r="L6" s="1173"/>
      <c r="M6" s="1173"/>
      <c r="N6" s="1173"/>
      <c r="O6" s="1173"/>
      <c r="P6" s="1173"/>
      <c r="Q6" s="1173"/>
      <c r="R6" s="1173"/>
      <c r="S6" s="1173"/>
      <c r="T6" s="1173"/>
      <c r="U6" s="1173"/>
      <c r="V6" s="1173"/>
      <c r="W6" s="1173"/>
      <c r="X6" s="1173"/>
      <c r="Y6" s="1173"/>
      <c r="Z6" s="1174"/>
      <c r="AD6" s="485"/>
      <c r="AE6" s="434"/>
    </row>
    <row r="7" spans="2:31" s="1" customFormat="1" ht="31.5" customHeight="1" x14ac:dyDescent="0.15">
      <c r="B7" s="856" t="s">
        <v>536</v>
      </c>
      <c r="C7" s="857"/>
      <c r="D7" s="857"/>
      <c r="E7" s="857"/>
      <c r="F7" s="858"/>
      <c r="G7" s="592" t="s">
        <v>782</v>
      </c>
      <c r="H7" s="299" t="s">
        <v>878</v>
      </c>
      <c r="I7" s="299"/>
      <c r="J7" s="299"/>
      <c r="K7" s="299"/>
      <c r="L7" s="593" t="s">
        <v>782</v>
      </c>
      <c r="M7" s="299" t="s">
        <v>879</v>
      </c>
      <c r="N7" s="299"/>
      <c r="O7" s="299"/>
      <c r="P7" s="299"/>
      <c r="Q7" s="593" t="s">
        <v>782</v>
      </c>
      <c r="R7" s="299" t="s">
        <v>880</v>
      </c>
      <c r="S7" s="299"/>
      <c r="T7" s="299"/>
      <c r="U7" s="299"/>
      <c r="V7" s="299"/>
      <c r="W7" s="299"/>
      <c r="X7" s="299"/>
      <c r="Y7" s="299"/>
      <c r="Z7" s="300"/>
      <c r="AD7" s="485"/>
      <c r="AE7" s="434"/>
    </row>
    <row r="8" spans="2:31" s="1" customFormat="1" ht="31.5" customHeight="1" x14ac:dyDescent="0.15">
      <c r="B8" s="856" t="s">
        <v>537</v>
      </c>
      <c r="C8" s="857"/>
      <c r="D8" s="857"/>
      <c r="E8" s="857"/>
      <c r="F8" s="858"/>
      <c r="G8" s="592" t="s">
        <v>782</v>
      </c>
      <c r="H8" s="299" t="s">
        <v>893</v>
      </c>
      <c r="I8" s="299"/>
      <c r="J8" s="299"/>
      <c r="K8" s="299"/>
      <c r="L8" s="299"/>
      <c r="M8" s="299"/>
      <c r="N8" s="299"/>
      <c r="O8" s="299"/>
      <c r="P8" s="299"/>
      <c r="Q8" s="593" t="s">
        <v>782</v>
      </c>
      <c r="R8" s="299" t="s">
        <v>894</v>
      </c>
      <c r="S8" s="299"/>
      <c r="T8" s="299"/>
      <c r="U8" s="299"/>
      <c r="V8" s="299"/>
      <c r="W8" s="424"/>
      <c r="X8" s="424"/>
      <c r="Y8" s="424"/>
      <c r="Z8" s="627"/>
      <c r="AD8" s="485"/>
      <c r="AE8" s="434"/>
    </row>
    <row r="9" spans="2:31" s="1" customFormat="1" x14ac:dyDescent="0.15">
      <c r="AD9" s="486"/>
      <c r="AE9" s="434"/>
    </row>
    <row r="10" spans="2:31"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c r="AD10" s="486"/>
      <c r="AE10" s="434"/>
    </row>
    <row r="11" spans="2:31" s="1" customFormat="1" x14ac:dyDescent="0.15">
      <c r="B11" s="301" t="s">
        <v>636</v>
      </c>
      <c r="Z11" s="302"/>
      <c r="AD11" s="486"/>
      <c r="AE11" s="434"/>
    </row>
    <row r="12" spans="2:31" s="1" customFormat="1" x14ac:dyDescent="0.15">
      <c r="B12" s="301"/>
      <c r="L12" s="12"/>
      <c r="Q12" s="12"/>
      <c r="V12" s="12"/>
      <c r="Z12" s="302"/>
      <c r="AD12" s="486"/>
      <c r="AE12" s="434"/>
    </row>
    <row r="13" spans="2:31" s="1" customFormat="1" x14ac:dyDescent="0.15">
      <c r="B13" s="301"/>
      <c r="C13" s="1" t="s">
        <v>637</v>
      </c>
      <c r="Z13" s="302"/>
      <c r="AD13" s="486"/>
      <c r="AE13" s="434"/>
    </row>
    <row r="14" spans="2:31" s="1" customFormat="1" ht="4.5" customHeight="1" x14ac:dyDescent="0.15">
      <c r="B14" s="301"/>
      <c r="Z14" s="302"/>
      <c r="AD14" s="486"/>
      <c r="AE14" s="434"/>
    </row>
    <row r="15" spans="2:31" s="1" customFormat="1" ht="24" customHeight="1" x14ac:dyDescent="0.15">
      <c r="B15" s="301"/>
      <c r="C15" s="826"/>
      <c r="D15" s="1173"/>
      <c r="E15" s="1173"/>
      <c r="F15" s="1173"/>
      <c r="G15" s="1173"/>
      <c r="H15" s="1173"/>
      <c r="I15" s="1173"/>
      <c r="J15" s="1173"/>
      <c r="K15" s="1173"/>
      <c r="L15" s="1173"/>
      <c r="M15" s="1173"/>
      <c r="N15" s="1173"/>
      <c r="O15" s="1173"/>
      <c r="P15" s="1173"/>
      <c r="Q15" s="1173"/>
      <c r="R15" s="1173"/>
      <c r="S15" s="1173"/>
      <c r="T15" s="1173"/>
      <c r="U15" s="1173"/>
      <c r="V15" s="1173"/>
      <c r="W15" s="1173"/>
      <c r="X15" s="1173"/>
      <c r="Y15" s="1174"/>
      <c r="Z15" s="92"/>
      <c r="AD15" s="486"/>
      <c r="AE15" s="434"/>
    </row>
    <row r="16" spans="2:31" s="1" customFormat="1" ht="21" customHeight="1" x14ac:dyDescent="0.15">
      <c r="B16" s="301"/>
      <c r="C16" s="826"/>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4"/>
      <c r="Z16" s="302"/>
      <c r="AD16" s="486"/>
      <c r="AE16" s="434"/>
    </row>
    <row r="17" spans="2:31" s="1" customFormat="1" ht="21" customHeight="1" x14ac:dyDescent="0.15">
      <c r="B17" s="301"/>
      <c r="C17" s="826"/>
      <c r="D17" s="1173"/>
      <c r="E17" s="1173"/>
      <c r="F17" s="1173"/>
      <c r="G17" s="1173"/>
      <c r="H17" s="1173"/>
      <c r="I17" s="1173"/>
      <c r="J17" s="1173"/>
      <c r="K17" s="1173"/>
      <c r="L17" s="1173"/>
      <c r="M17" s="1173"/>
      <c r="N17" s="1173"/>
      <c r="O17" s="1173"/>
      <c r="P17" s="1173"/>
      <c r="Q17" s="1173"/>
      <c r="R17" s="1173"/>
      <c r="S17" s="1173"/>
      <c r="T17" s="1173"/>
      <c r="U17" s="1173"/>
      <c r="V17" s="1173"/>
      <c r="W17" s="1173"/>
      <c r="X17" s="1173"/>
      <c r="Y17" s="1174"/>
      <c r="Z17" s="302"/>
      <c r="AD17" s="486"/>
      <c r="AE17" s="434"/>
    </row>
    <row r="18" spans="2:31" s="1" customFormat="1" x14ac:dyDescent="0.15">
      <c r="B18" s="301"/>
      <c r="C18" s="1" t="s">
        <v>638</v>
      </c>
      <c r="Z18" s="302"/>
      <c r="AD18" s="486"/>
      <c r="AE18" s="434"/>
    </row>
    <row r="19" spans="2:31" s="1" customFormat="1" ht="4.5" customHeight="1" x14ac:dyDescent="0.15">
      <c r="B19" s="301"/>
      <c r="Z19" s="302"/>
      <c r="AD19" s="486"/>
      <c r="AE19" s="434"/>
    </row>
    <row r="20" spans="2:31" s="1" customFormat="1" ht="24" customHeight="1" x14ac:dyDescent="0.15">
      <c r="B20" s="301"/>
      <c r="C20" s="1172" t="s">
        <v>639</v>
      </c>
      <c r="D20" s="1172"/>
      <c r="E20" s="1172"/>
      <c r="F20" s="1172"/>
      <c r="G20" s="1172"/>
      <c r="H20" s="1172"/>
      <c r="I20" s="1172"/>
      <c r="J20" s="1172"/>
      <c r="K20" s="1172"/>
      <c r="L20" s="1172"/>
      <c r="M20" s="1172"/>
      <c r="N20" s="1172"/>
      <c r="O20" s="1172"/>
      <c r="P20" s="1172"/>
      <c r="Q20" s="1172"/>
      <c r="R20" s="1172"/>
      <c r="S20" s="857" t="s">
        <v>640</v>
      </c>
      <c r="T20" s="857"/>
      <c r="U20" s="857"/>
      <c r="V20" s="857"/>
      <c r="W20" s="857"/>
      <c r="X20" s="857"/>
      <c r="Y20" s="858"/>
      <c r="Z20" s="92"/>
      <c r="AD20" s="486"/>
      <c r="AE20" s="434"/>
    </row>
    <row r="21" spans="2:31" s="1" customFormat="1" ht="21" customHeight="1" x14ac:dyDescent="0.15">
      <c r="B21" s="301"/>
      <c r="C21" s="856"/>
      <c r="D21" s="857"/>
      <c r="E21" s="857"/>
      <c r="F21" s="857"/>
      <c r="G21" s="857"/>
      <c r="H21" s="857"/>
      <c r="I21" s="857"/>
      <c r="J21" s="857"/>
      <c r="K21" s="857"/>
      <c r="L21" s="857"/>
      <c r="M21" s="857"/>
      <c r="N21" s="857"/>
      <c r="O21" s="857"/>
      <c r="P21" s="857"/>
      <c r="Q21" s="857"/>
      <c r="R21" s="858"/>
      <c r="S21" s="93"/>
      <c r="T21" s="93"/>
      <c r="U21" s="93"/>
      <c r="V21" s="93"/>
      <c r="W21" s="93"/>
      <c r="X21" s="93"/>
      <c r="Y21" s="93"/>
      <c r="Z21" s="302"/>
      <c r="AD21" s="486"/>
      <c r="AE21" s="434"/>
    </row>
    <row r="22" spans="2:31" s="1" customFormat="1" ht="12" customHeight="1" x14ac:dyDescent="0.15">
      <c r="B22" s="301"/>
      <c r="C22" s="100"/>
      <c r="D22" s="100"/>
      <c r="E22" s="100"/>
      <c r="F22" s="100"/>
      <c r="G22" s="100"/>
      <c r="H22" s="100"/>
      <c r="I22" s="100"/>
      <c r="J22" s="100"/>
      <c r="K22" s="100"/>
      <c r="L22" s="100"/>
      <c r="M22" s="100"/>
      <c r="N22" s="100"/>
      <c r="O22" s="100"/>
      <c r="P22" s="7"/>
      <c r="Q22" s="7"/>
      <c r="R22" s="7"/>
      <c r="S22" s="7"/>
      <c r="T22" s="8"/>
      <c r="U22" s="8"/>
      <c r="V22" s="8"/>
      <c r="W22" s="8"/>
      <c r="X22" s="8"/>
      <c r="Y22" s="8"/>
      <c r="Z22" s="302"/>
      <c r="AD22" s="486"/>
      <c r="AE22" s="434"/>
    </row>
    <row r="23" spans="2:31" s="1" customFormat="1" ht="21" customHeight="1" x14ac:dyDescent="0.15">
      <c r="B23" s="301"/>
      <c r="C23" s="101"/>
      <c r="D23" s="101"/>
      <c r="E23" s="101"/>
      <c r="F23" s="101"/>
      <c r="G23" s="101"/>
      <c r="H23" s="101"/>
      <c r="I23" s="101"/>
      <c r="J23" s="101"/>
      <c r="K23" s="101"/>
      <c r="L23" s="101"/>
      <c r="M23" s="101"/>
      <c r="N23" s="101"/>
      <c r="O23" s="101"/>
      <c r="P23" s="8"/>
      <c r="Q23" s="8"/>
      <c r="R23" s="8"/>
      <c r="S23" s="8"/>
      <c r="T23" s="1286" t="s">
        <v>897</v>
      </c>
      <c r="U23" s="1282"/>
      <c r="V23" s="1282" t="s">
        <v>898</v>
      </c>
      <c r="W23" s="1282"/>
      <c r="X23" s="1282" t="s">
        <v>899</v>
      </c>
      <c r="Y23" s="1287"/>
      <c r="Z23" s="302"/>
      <c r="AD23" s="486"/>
      <c r="AE23" s="434"/>
    </row>
    <row r="24" spans="2:31" s="1" customFormat="1" ht="26.25" customHeight="1" x14ac:dyDescent="0.15">
      <c r="B24" s="301"/>
      <c r="C24" s="797" t="s">
        <v>641</v>
      </c>
      <c r="D24" s="798"/>
      <c r="E24" s="798"/>
      <c r="F24" s="798"/>
      <c r="G24" s="798"/>
      <c r="H24" s="798"/>
      <c r="I24" s="798"/>
      <c r="J24" s="798"/>
      <c r="K24" s="798"/>
      <c r="L24" s="798"/>
      <c r="M24" s="798"/>
      <c r="N24" s="798"/>
      <c r="O24" s="798"/>
      <c r="P24" s="798"/>
      <c r="Q24" s="798"/>
      <c r="R24" s="798"/>
      <c r="S24" s="799"/>
      <c r="T24" s="856" t="s">
        <v>782</v>
      </c>
      <c r="U24" s="857"/>
      <c r="V24" s="1282" t="s">
        <v>898</v>
      </c>
      <c r="W24" s="1282"/>
      <c r="X24" s="857" t="s">
        <v>782</v>
      </c>
      <c r="Y24" s="858"/>
      <c r="Z24" s="302"/>
      <c r="AD24" s="486"/>
      <c r="AE24" s="434"/>
    </row>
    <row r="25" spans="2:31" s="1" customFormat="1" ht="58.5" customHeight="1" x14ac:dyDescent="0.15">
      <c r="B25" s="301"/>
      <c r="C25" s="1283" t="s">
        <v>642</v>
      </c>
      <c r="D25" s="1284"/>
      <c r="E25" s="1284"/>
      <c r="F25" s="1284"/>
      <c r="G25" s="1284"/>
      <c r="H25" s="1284"/>
      <c r="I25" s="1284"/>
      <c r="J25" s="1284"/>
      <c r="K25" s="1284"/>
      <c r="L25" s="1284"/>
      <c r="M25" s="1284"/>
      <c r="N25" s="1284"/>
      <c r="O25" s="1284"/>
      <c r="P25" s="1284"/>
      <c r="Q25" s="1284"/>
      <c r="R25" s="1284"/>
      <c r="S25" s="1285"/>
      <c r="T25" s="856" t="s">
        <v>782</v>
      </c>
      <c r="U25" s="857"/>
      <c r="V25" s="1282" t="s">
        <v>898</v>
      </c>
      <c r="W25" s="1282"/>
      <c r="X25" s="857" t="s">
        <v>782</v>
      </c>
      <c r="Y25" s="858"/>
      <c r="Z25" s="302"/>
      <c r="AD25" s="486"/>
      <c r="AE25" s="434"/>
    </row>
    <row r="26" spans="2:31" s="1" customFormat="1" ht="46.5" customHeight="1" x14ac:dyDescent="0.15">
      <c r="B26" s="301"/>
      <c r="C26" s="797" t="s">
        <v>643</v>
      </c>
      <c r="D26" s="798"/>
      <c r="E26" s="798"/>
      <c r="F26" s="798"/>
      <c r="G26" s="798"/>
      <c r="H26" s="798"/>
      <c r="I26" s="798"/>
      <c r="J26" s="798"/>
      <c r="K26" s="798"/>
      <c r="L26" s="798"/>
      <c r="M26" s="798"/>
      <c r="N26" s="798"/>
      <c r="O26" s="798"/>
      <c r="P26" s="798"/>
      <c r="Q26" s="798"/>
      <c r="R26" s="798"/>
      <c r="S26" s="799"/>
      <c r="T26" s="856" t="s">
        <v>782</v>
      </c>
      <c r="U26" s="857"/>
      <c r="V26" s="1282" t="s">
        <v>898</v>
      </c>
      <c r="W26" s="1282"/>
      <c r="X26" s="857" t="s">
        <v>782</v>
      </c>
      <c r="Y26" s="858"/>
      <c r="Z26" s="302"/>
      <c r="AD26" s="486"/>
      <c r="AE26" s="434"/>
    </row>
    <row r="27" spans="2:31" s="1" customFormat="1" ht="26.25" customHeight="1" x14ac:dyDescent="0.15">
      <c r="B27" s="301"/>
      <c r="C27" s="797" t="s">
        <v>644</v>
      </c>
      <c r="D27" s="798"/>
      <c r="E27" s="798"/>
      <c r="F27" s="798"/>
      <c r="G27" s="798"/>
      <c r="H27" s="798"/>
      <c r="I27" s="798"/>
      <c r="J27" s="798"/>
      <c r="K27" s="798"/>
      <c r="L27" s="798"/>
      <c r="M27" s="798"/>
      <c r="N27" s="798"/>
      <c r="O27" s="798"/>
      <c r="P27" s="798"/>
      <c r="Q27" s="798"/>
      <c r="R27" s="798"/>
      <c r="S27" s="799"/>
      <c r="T27" s="856" t="s">
        <v>782</v>
      </c>
      <c r="U27" s="857"/>
      <c r="V27" s="1282" t="s">
        <v>898</v>
      </c>
      <c r="W27" s="1282"/>
      <c r="X27" s="857" t="s">
        <v>782</v>
      </c>
      <c r="Y27" s="858"/>
      <c r="Z27" s="302"/>
      <c r="AD27" s="486"/>
      <c r="AE27" s="434"/>
    </row>
    <row r="28" spans="2:31" s="1" customFormat="1" ht="9" customHeight="1" x14ac:dyDescent="0.15">
      <c r="B28" s="315"/>
      <c r="C28" s="8"/>
      <c r="D28" s="8"/>
      <c r="E28" s="8"/>
      <c r="F28" s="8"/>
      <c r="G28" s="8"/>
      <c r="H28" s="8"/>
      <c r="I28" s="8"/>
      <c r="J28" s="8"/>
      <c r="K28" s="8"/>
      <c r="L28" s="8"/>
      <c r="M28" s="8"/>
      <c r="N28" s="8"/>
      <c r="O28" s="8"/>
      <c r="P28" s="8"/>
      <c r="Q28" s="8"/>
      <c r="R28" s="8"/>
      <c r="S28" s="8"/>
      <c r="T28" s="8"/>
      <c r="U28" s="8"/>
      <c r="V28" s="8"/>
      <c r="W28" s="8"/>
      <c r="X28" s="8"/>
      <c r="Y28" s="8"/>
      <c r="Z28" s="318"/>
      <c r="AD28" s="486"/>
      <c r="AE28" s="434"/>
    </row>
    <row r="29" spans="2:31" s="1" customFormat="1" x14ac:dyDescent="0.15">
      <c r="AD29" s="486"/>
      <c r="AE29" s="434"/>
    </row>
    <row r="30" spans="2:31" s="1" customFormat="1" ht="13.5" customHeight="1" x14ac:dyDescent="0.15">
      <c r="B30" s="1280" t="s">
        <v>645</v>
      </c>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D30" s="486"/>
      <c r="AE30" s="434"/>
    </row>
    <row r="31" spans="2:31" s="14" customFormat="1" ht="73.5" customHeight="1" x14ac:dyDescent="0.15">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D31" s="486"/>
      <c r="AE31" s="434"/>
    </row>
    <row r="32" spans="2:31" s="14" customFormat="1" x14ac:dyDescent="0.15">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D32" s="486"/>
      <c r="AE32" s="434"/>
    </row>
    <row r="33" spans="2:31" s="14" customFormat="1" x14ac:dyDescent="0.15">
      <c r="B33" s="425"/>
      <c r="C33" s="425"/>
      <c r="D33" s="425"/>
      <c r="E33" s="425"/>
      <c r="F33" s="425"/>
      <c r="G33" s="425"/>
      <c r="H33" s="425"/>
      <c r="I33" s="425"/>
      <c r="J33" s="425"/>
      <c r="K33" s="425"/>
      <c r="L33" s="425"/>
      <c r="M33" s="425"/>
      <c r="N33" s="425"/>
      <c r="O33" s="425"/>
      <c r="P33" s="425"/>
      <c r="Q33" s="425"/>
      <c r="R33" s="425"/>
      <c r="S33" s="425"/>
      <c r="T33" s="425"/>
      <c r="U33" s="425"/>
      <c r="V33" s="425"/>
      <c r="W33" s="425"/>
      <c r="X33" s="425"/>
      <c r="Y33" s="425"/>
      <c r="Z33" s="425"/>
      <c r="AD33" s="486"/>
      <c r="AE33" s="434"/>
    </row>
    <row r="34" spans="2:31" x14ac:dyDescent="0.15">
      <c r="AE34" s="477"/>
    </row>
    <row r="35" spans="2:31" x14ac:dyDescent="0.15">
      <c r="AE35" s="477"/>
    </row>
    <row r="36" spans="2:31" x14ac:dyDescent="0.15">
      <c r="AE36" s="477"/>
    </row>
    <row r="37" spans="2:31" x14ac:dyDescent="0.15">
      <c r="AE37" s="477"/>
    </row>
    <row r="38" spans="2:31" x14ac:dyDescent="0.15">
      <c r="AE38" s="477"/>
    </row>
    <row r="39" spans="2:31" x14ac:dyDescent="0.15">
      <c r="AE39" s="477"/>
    </row>
    <row r="40" spans="2:31" x14ac:dyDescent="0.15">
      <c r="AE40" s="477"/>
    </row>
    <row r="41" spans="2:31" x14ac:dyDescent="0.15">
      <c r="AE41" s="477"/>
    </row>
    <row r="42" spans="2:31" x14ac:dyDescent="0.15">
      <c r="AE42" s="477"/>
    </row>
    <row r="43" spans="2:31" x14ac:dyDescent="0.15">
      <c r="AE43" s="477"/>
    </row>
    <row r="44" spans="2:31" x14ac:dyDescent="0.15">
      <c r="AE44" s="477"/>
    </row>
    <row r="122" spans="3:7" x14ac:dyDescent="0.15">
      <c r="C122" s="59"/>
      <c r="D122" s="59"/>
      <c r="E122" s="59"/>
      <c r="F122" s="59"/>
      <c r="G122" s="59"/>
    </row>
    <row r="123" spans="3:7" x14ac:dyDescent="0.15">
      <c r="C123" s="57"/>
    </row>
  </sheetData>
  <mergeCells count="32">
    <mergeCell ref="C15:Y15"/>
    <mergeCell ref="B4:Z4"/>
    <mergeCell ref="B6:F6"/>
    <mergeCell ref="G6:Z6"/>
    <mergeCell ref="B7:F7"/>
    <mergeCell ref="B8:F8"/>
    <mergeCell ref="V25:W25"/>
    <mergeCell ref="X25:Y25"/>
    <mergeCell ref="C16:Y16"/>
    <mergeCell ref="C17:Y17"/>
    <mergeCell ref="C20:R20"/>
    <mergeCell ref="S20:Y20"/>
    <mergeCell ref="C21:R21"/>
    <mergeCell ref="T23:U23"/>
    <mergeCell ref="V23:W23"/>
    <mergeCell ref="X23:Y23"/>
    <mergeCell ref="B30:Z31"/>
    <mergeCell ref="AD2:AE3"/>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s>
  <phoneticPr fontId="2"/>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xr:uid="{4918CB23-03B6-474C-A6FE-B13C1B6ABE2A}">
      <formula1>"□,■"</formula1>
    </dataValidation>
  </dataValidations>
  <hyperlinks>
    <hyperlink ref="AD2" location="添付書類一覧!A1" display="添付書類一覧に戻る" xr:uid="{78D80CF7-5C96-43F4-A443-43625B38F41C}"/>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1EED-4276-4175-BA4F-CC1593789CA0}">
  <sheetPr>
    <tabColor rgb="FFFF0000"/>
    <pageSetUpPr fitToPage="1"/>
  </sheetPr>
  <dimension ref="B1:AD119"/>
  <sheetViews>
    <sheetView view="pageBreakPreview" zoomScale="85" zoomScaleNormal="70" zoomScaleSheetLayoutView="85" workbookViewId="0">
      <selection activeCell="AC2" sqref="AC2:AD3"/>
    </sheetView>
  </sheetViews>
  <sheetFormatPr defaultColWidth="3.5" defaultRowHeight="13.5" x14ac:dyDescent="0.15"/>
  <cols>
    <col min="1" max="1" width="3.5" style="3"/>
    <col min="2" max="2" width="3" style="85" customWidth="1"/>
    <col min="3" max="7" width="3.5" style="3"/>
    <col min="8" max="8" width="2.5" style="3" customWidth="1"/>
    <col min="9" max="17" width="3.5" style="3"/>
    <col min="18" max="18" width="4.25" style="3" customWidth="1"/>
    <col min="19" max="19" width="5.375" style="3" customWidth="1"/>
    <col min="20" max="28" width="3.5" style="3"/>
    <col min="29" max="29" width="25.875" style="486" customWidth="1"/>
    <col min="30" max="30" width="3.5" style="434"/>
    <col min="31" max="257" width="3.5" style="3"/>
    <col min="258" max="258" width="3" style="3" customWidth="1"/>
    <col min="259" max="263" width="3.5" style="3"/>
    <col min="264" max="264" width="2.5" style="3" customWidth="1"/>
    <col min="265" max="273" width="3.5" style="3"/>
    <col min="274" max="274" width="4.25" style="3" customWidth="1"/>
    <col min="275" max="275" width="5.375" style="3" customWidth="1"/>
    <col min="276" max="513" width="3.5" style="3"/>
    <col min="514" max="514" width="3" style="3" customWidth="1"/>
    <col min="515" max="519" width="3.5" style="3"/>
    <col min="520" max="520" width="2.5" style="3" customWidth="1"/>
    <col min="521" max="529" width="3.5" style="3"/>
    <col min="530" max="530" width="4.25" style="3" customWidth="1"/>
    <col min="531" max="531" width="5.375" style="3" customWidth="1"/>
    <col min="532" max="769" width="3.5" style="3"/>
    <col min="770" max="770" width="3" style="3" customWidth="1"/>
    <col min="771" max="775" width="3.5" style="3"/>
    <col min="776" max="776" width="2.5" style="3" customWidth="1"/>
    <col min="777" max="785" width="3.5" style="3"/>
    <col min="786" max="786" width="4.25" style="3" customWidth="1"/>
    <col min="787" max="787" width="5.375" style="3" customWidth="1"/>
    <col min="788" max="1025" width="3.5" style="3"/>
    <col min="1026" max="1026" width="3" style="3" customWidth="1"/>
    <col min="1027" max="1031" width="3.5" style="3"/>
    <col min="1032" max="1032" width="2.5" style="3" customWidth="1"/>
    <col min="1033" max="1041" width="3.5" style="3"/>
    <col min="1042" max="1042" width="4.25" style="3" customWidth="1"/>
    <col min="1043" max="1043" width="5.375" style="3" customWidth="1"/>
    <col min="1044" max="1281" width="3.5" style="3"/>
    <col min="1282" max="1282" width="3" style="3" customWidth="1"/>
    <col min="1283" max="1287" width="3.5" style="3"/>
    <col min="1288" max="1288" width="2.5" style="3" customWidth="1"/>
    <col min="1289" max="1297" width="3.5" style="3"/>
    <col min="1298" max="1298" width="4.25" style="3" customWidth="1"/>
    <col min="1299" max="1299" width="5.375" style="3" customWidth="1"/>
    <col min="1300" max="1537" width="3.5" style="3"/>
    <col min="1538" max="1538" width="3" style="3" customWidth="1"/>
    <col min="1539" max="1543" width="3.5" style="3"/>
    <col min="1544" max="1544" width="2.5" style="3" customWidth="1"/>
    <col min="1545" max="1553" width="3.5" style="3"/>
    <col min="1554" max="1554" width="4.25" style="3" customWidth="1"/>
    <col min="1555" max="1555" width="5.375" style="3" customWidth="1"/>
    <col min="1556" max="1793" width="3.5" style="3"/>
    <col min="1794" max="1794" width="3" style="3" customWidth="1"/>
    <col min="1795" max="1799" width="3.5" style="3"/>
    <col min="1800" max="1800" width="2.5" style="3" customWidth="1"/>
    <col min="1801" max="1809" width="3.5" style="3"/>
    <col min="1810" max="1810" width="4.25" style="3" customWidth="1"/>
    <col min="1811" max="1811" width="5.375" style="3" customWidth="1"/>
    <col min="1812" max="2049" width="3.5" style="3"/>
    <col min="2050" max="2050" width="3" style="3" customWidth="1"/>
    <col min="2051" max="2055" width="3.5" style="3"/>
    <col min="2056" max="2056" width="2.5" style="3" customWidth="1"/>
    <col min="2057" max="2065" width="3.5" style="3"/>
    <col min="2066" max="2066" width="4.25" style="3" customWidth="1"/>
    <col min="2067" max="2067" width="5.375" style="3" customWidth="1"/>
    <col min="2068" max="2305" width="3.5" style="3"/>
    <col min="2306" max="2306" width="3" style="3" customWidth="1"/>
    <col min="2307" max="2311" width="3.5" style="3"/>
    <col min="2312" max="2312" width="2.5" style="3" customWidth="1"/>
    <col min="2313" max="2321" width="3.5" style="3"/>
    <col min="2322" max="2322" width="4.25" style="3" customWidth="1"/>
    <col min="2323" max="2323" width="5.375" style="3" customWidth="1"/>
    <col min="2324" max="2561" width="3.5" style="3"/>
    <col min="2562" max="2562" width="3" style="3" customWidth="1"/>
    <col min="2563" max="2567" width="3.5" style="3"/>
    <col min="2568" max="2568" width="2.5" style="3" customWidth="1"/>
    <col min="2569" max="2577" width="3.5" style="3"/>
    <col min="2578" max="2578" width="4.25" style="3" customWidth="1"/>
    <col min="2579" max="2579" width="5.375" style="3" customWidth="1"/>
    <col min="2580" max="2817" width="3.5" style="3"/>
    <col min="2818" max="2818" width="3" style="3" customWidth="1"/>
    <col min="2819" max="2823" width="3.5" style="3"/>
    <col min="2824" max="2824" width="2.5" style="3" customWidth="1"/>
    <col min="2825" max="2833" width="3.5" style="3"/>
    <col min="2834" max="2834" width="4.25" style="3" customWidth="1"/>
    <col min="2835" max="2835" width="5.375" style="3" customWidth="1"/>
    <col min="2836" max="3073" width="3.5" style="3"/>
    <col min="3074" max="3074" width="3" style="3" customWidth="1"/>
    <col min="3075" max="3079" width="3.5" style="3"/>
    <col min="3080" max="3080" width="2.5" style="3" customWidth="1"/>
    <col min="3081" max="3089" width="3.5" style="3"/>
    <col min="3090" max="3090" width="4.25" style="3" customWidth="1"/>
    <col min="3091" max="3091" width="5.375" style="3" customWidth="1"/>
    <col min="3092" max="3329" width="3.5" style="3"/>
    <col min="3330" max="3330" width="3" style="3" customWidth="1"/>
    <col min="3331" max="3335" width="3.5" style="3"/>
    <col min="3336" max="3336" width="2.5" style="3" customWidth="1"/>
    <col min="3337" max="3345" width="3.5" style="3"/>
    <col min="3346" max="3346" width="4.25" style="3" customWidth="1"/>
    <col min="3347" max="3347" width="5.375" style="3" customWidth="1"/>
    <col min="3348" max="3585" width="3.5" style="3"/>
    <col min="3586" max="3586" width="3" style="3" customWidth="1"/>
    <col min="3587" max="3591" width="3.5" style="3"/>
    <col min="3592" max="3592" width="2.5" style="3" customWidth="1"/>
    <col min="3593" max="3601" width="3.5" style="3"/>
    <col min="3602" max="3602" width="4.25" style="3" customWidth="1"/>
    <col min="3603" max="3603" width="5.375" style="3" customWidth="1"/>
    <col min="3604" max="3841" width="3.5" style="3"/>
    <col min="3842" max="3842" width="3" style="3" customWidth="1"/>
    <col min="3843" max="3847" width="3.5" style="3"/>
    <col min="3848" max="3848" width="2.5" style="3" customWidth="1"/>
    <col min="3849" max="3857" width="3.5" style="3"/>
    <col min="3858" max="3858" width="4.25" style="3" customWidth="1"/>
    <col min="3859" max="3859" width="5.375" style="3" customWidth="1"/>
    <col min="3860" max="4097" width="3.5" style="3"/>
    <col min="4098" max="4098" width="3" style="3" customWidth="1"/>
    <col min="4099" max="4103" width="3.5" style="3"/>
    <col min="4104" max="4104" width="2.5" style="3" customWidth="1"/>
    <col min="4105" max="4113" width="3.5" style="3"/>
    <col min="4114" max="4114" width="4.25" style="3" customWidth="1"/>
    <col min="4115" max="4115" width="5.375" style="3" customWidth="1"/>
    <col min="4116" max="4353" width="3.5" style="3"/>
    <col min="4354" max="4354" width="3" style="3" customWidth="1"/>
    <col min="4355" max="4359" width="3.5" style="3"/>
    <col min="4360" max="4360" width="2.5" style="3" customWidth="1"/>
    <col min="4361" max="4369" width="3.5" style="3"/>
    <col min="4370" max="4370" width="4.25" style="3" customWidth="1"/>
    <col min="4371" max="4371" width="5.375" style="3" customWidth="1"/>
    <col min="4372" max="4609" width="3.5" style="3"/>
    <col min="4610" max="4610" width="3" style="3" customWidth="1"/>
    <col min="4611" max="4615" width="3.5" style="3"/>
    <col min="4616" max="4616" width="2.5" style="3" customWidth="1"/>
    <col min="4617" max="4625" width="3.5" style="3"/>
    <col min="4626" max="4626" width="4.25" style="3" customWidth="1"/>
    <col min="4627" max="4627" width="5.375" style="3" customWidth="1"/>
    <col min="4628" max="4865" width="3.5" style="3"/>
    <col min="4866" max="4866" width="3" style="3" customWidth="1"/>
    <col min="4867" max="4871" width="3.5" style="3"/>
    <col min="4872" max="4872" width="2.5" style="3" customWidth="1"/>
    <col min="4873" max="4881" width="3.5" style="3"/>
    <col min="4882" max="4882" width="4.25" style="3" customWidth="1"/>
    <col min="4883" max="4883" width="5.375" style="3" customWidth="1"/>
    <col min="4884" max="5121" width="3.5" style="3"/>
    <col min="5122" max="5122" width="3" style="3" customWidth="1"/>
    <col min="5123" max="5127" width="3.5" style="3"/>
    <col min="5128" max="5128" width="2.5" style="3" customWidth="1"/>
    <col min="5129" max="5137" width="3.5" style="3"/>
    <col min="5138" max="5138" width="4.25" style="3" customWidth="1"/>
    <col min="5139" max="5139" width="5.375" style="3" customWidth="1"/>
    <col min="5140" max="5377" width="3.5" style="3"/>
    <col min="5378" max="5378" width="3" style="3" customWidth="1"/>
    <col min="5379" max="5383" width="3.5" style="3"/>
    <col min="5384" max="5384" width="2.5" style="3" customWidth="1"/>
    <col min="5385" max="5393" width="3.5" style="3"/>
    <col min="5394" max="5394" width="4.25" style="3" customWidth="1"/>
    <col min="5395" max="5395" width="5.375" style="3" customWidth="1"/>
    <col min="5396" max="5633" width="3.5" style="3"/>
    <col min="5634" max="5634" width="3" style="3" customWidth="1"/>
    <col min="5635" max="5639" width="3.5" style="3"/>
    <col min="5640" max="5640" width="2.5" style="3" customWidth="1"/>
    <col min="5641" max="5649" width="3.5" style="3"/>
    <col min="5650" max="5650" width="4.25" style="3" customWidth="1"/>
    <col min="5651" max="5651" width="5.375" style="3" customWidth="1"/>
    <col min="5652" max="5889" width="3.5" style="3"/>
    <col min="5890" max="5890" width="3" style="3" customWidth="1"/>
    <col min="5891" max="5895" width="3.5" style="3"/>
    <col min="5896" max="5896" width="2.5" style="3" customWidth="1"/>
    <col min="5897" max="5905" width="3.5" style="3"/>
    <col min="5906" max="5906" width="4.25" style="3" customWidth="1"/>
    <col min="5907" max="5907" width="5.375" style="3" customWidth="1"/>
    <col min="5908" max="6145" width="3.5" style="3"/>
    <col min="6146" max="6146" width="3" style="3" customWidth="1"/>
    <col min="6147" max="6151" width="3.5" style="3"/>
    <col min="6152" max="6152" width="2.5" style="3" customWidth="1"/>
    <col min="6153" max="6161" width="3.5" style="3"/>
    <col min="6162" max="6162" width="4.25" style="3" customWidth="1"/>
    <col min="6163" max="6163" width="5.375" style="3" customWidth="1"/>
    <col min="6164" max="6401" width="3.5" style="3"/>
    <col min="6402" max="6402" width="3" style="3" customWidth="1"/>
    <col min="6403" max="6407" width="3.5" style="3"/>
    <col min="6408" max="6408" width="2.5" style="3" customWidth="1"/>
    <col min="6409" max="6417" width="3.5" style="3"/>
    <col min="6418" max="6418" width="4.25" style="3" customWidth="1"/>
    <col min="6419" max="6419" width="5.375" style="3" customWidth="1"/>
    <col min="6420" max="6657" width="3.5" style="3"/>
    <col min="6658" max="6658" width="3" style="3" customWidth="1"/>
    <col min="6659" max="6663" width="3.5" style="3"/>
    <col min="6664" max="6664" width="2.5" style="3" customWidth="1"/>
    <col min="6665" max="6673" width="3.5" style="3"/>
    <col min="6674" max="6674" width="4.25" style="3" customWidth="1"/>
    <col min="6675" max="6675" width="5.375" style="3" customWidth="1"/>
    <col min="6676" max="6913" width="3.5" style="3"/>
    <col min="6914" max="6914" width="3" style="3" customWidth="1"/>
    <col min="6915" max="6919" width="3.5" style="3"/>
    <col min="6920" max="6920" width="2.5" style="3" customWidth="1"/>
    <col min="6921" max="6929" width="3.5" style="3"/>
    <col min="6930" max="6930" width="4.25" style="3" customWidth="1"/>
    <col min="6931" max="6931" width="5.375" style="3" customWidth="1"/>
    <col min="6932" max="7169" width="3.5" style="3"/>
    <col min="7170" max="7170" width="3" style="3" customWidth="1"/>
    <col min="7171" max="7175" width="3.5" style="3"/>
    <col min="7176" max="7176" width="2.5" style="3" customWidth="1"/>
    <col min="7177" max="7185" width="3.5" style="3"/>
    <col min="7186" max="7186" width="4.25" style="3" customWidth="1"/>
    <col min="7187" max="7187" width="5.375" style="3" customWidth="1"/>
    <col min="7188" max="7425" width="3.5" style="3"/>
    <col min="7426" max="7426" width="3" style="3" customWidth="1"/>
    <col min="7427" max="7431" width="3.5" style="3"/>
    <col min="7432" max="7432" width="2.5" style="3" customWidth="1"/>
    <col min="7433" max="7441" width="3.5" style="3"/>
    <col min="7442" max="7442" width="4.25" style="3" customWidth="1"/>
    <col min="7443" max="7443" width="5.375" style="3" customWidth="1"/>
    <col min="7444" max="7681" width="3.5" style="3"/>
    <col min="7682" max="7682" width="3" style="3" customWidth="1"/>
    <col min="7683" max="7687" width="3.5" style="3"/>
    <col min="7688" max="7688" width="2.5" style="3" customWidth="1"/>
    <col min="7689" max="7697" width="3.5" style="3"/>
    <col min="7698" max="7698" width="4.25" style="3" customWidth="1"/>
    <col min="7699" max="7699" width="5.375" style="3" customWidth="1"/>
    <col min="7700" max="7937" width="3.5" style="3"/>
    <col min="7938" max="7938" width="3" style="3" customWidth="1"/>
    <col min="7939" max="7943" width="3.5" style="3"/>
    <col min="7944" max="7944" width="2.5" style="3" customWidth="1"/>
    <col min="7945" max="7953" width="3.5" style="3"/>
    <col min="7954" max="7954" width="4.25" style="3" customWidth="1"/>
    <col min="7955" max="7955" width="5.375" style="3" customWidth="1"/>
    <col min="7956" max="8193" width="3.5" style="3"/>
    <col min="8194" max="8194" width="3" style="3" customWidth="1"/>
    <col min="8195" max="8199" width="3.5" style="3"/>
    <col min="8200" max="8200" width="2.5" style="3" customWidth="1"/>
    <col min="8201" max="8209" width="3.5" style="3"/>
    <col min="8210" max="8210" width="4.25" style="3" customWidth="1"/>
    <col min="8211" max="8211" width="5.375" style="3" customWidth="1"/>
    <col min="8212" max="8449" width="3.5" style="3"/>
    <col min="8450" max="8450" width="3" style="3" customWidth="1"/>
    <col min="8451" max="8455" width="3.5" style="3"/>
    <col min="8456" max="8456" width="2.5" style="3" customWidth="1"/>
    <col min="8457" max="8465" width="3.5" style="3"/>
    <col min="8466" max="8466" width="4.25" style="3" customWidth="1"/>
    <col min="8467" max="8467" width="5.375" style="3" customWidth="1"/>
    <col min="8468" max="8705" width="3.5" style="3"/>
    <col min="8706" max="8706" width="3" style="3" customWidth="1"/>
    <col min="8707" max="8711" width="3.5" style="3"/>
    <col min="8712" max="8712" width="2.5" style="3" customWidth="1"/>
    <col min="8713" max="8721" width="3.5" style="3"/>
    <col min="8722" max="8722" width="4.25" style="3" customWidth="1"/>
    <col min="8723" max="8723" width="5.375" style="3" customWidth="1"/>
    <col min="8724" max="8961" width="3.5" style="3"/>
    <col min="8962" max="8962" width="3" style="3" customWidth="1"/>
    <col min="8963" max="8967" width="3.5" style="3"/>
    <col min="8968" max="8968" width="2.5" style="3" customWidth="1"/>
    <col min="8969" max="8977" width="3.5" style="3"/>
    <col min="8978" max="8978" width="4.25" style="3" customWidth="1"/>
    <col min="8979" max="8979" width="5.375" style="3" customWidth="1"/>
    <col min="8980" max="9217" width="3.5" style="3"/>
    <col min="9218" max="9218" width="3" style="3" customWidth="1"/>
    <col min="9219" max="9223" width="3.5" style="3"/>
    <col min="9224" max="9224" width="2.5" style="3" customWidth="1"/>
    <col min="9225" max="9233" width="3.5" style="3"/>
    <col min="9234" max="9234" width="4.25" style="3" customWidth="1"/>
    <col min="9235" max="9235" width="5.375" style="3" customWidth="1"/>
    <col min="9236" max="9473" width="3.5" style="3"/>
    <col min="9474" max="9474" width="3" style="3" customWidth="1"/>
    <col min="9475" max="9479" width="3.5" style="3"/>
    <col min="9480" max="9480" width="2.5" style="3" customWidth="1"/>
    <col min="9481" max="9489" width="3.5" style="3"/>
    <col min="9490" max="9490" width="4.25" style="3" customWidth="1"/>
    <col min="9491" max="9491" width="5.375" style="3" customWidth="1"/>
    <col min="9492" max="9729" width="3.5" style="3"/>
    <col min="9730" max="9730" width="3" style="3" customWidth="1"/>
    <col min="9731" max="9735" width="3.5" style="3"/>
    <col min="9736" max="9736" width="2.5" style="3" customWidth="1"/>
    <col min="9737" max="9745" width="3.5" style="3"/>
    <col min="9746" max="9746" width="4.25" style="3" customWidth="1"/>
    <col min="9747" max="9747" width="5.375" style="3" customWidth="1"/>
    <col min="9748" max="9985" width="3.5" style="3"/>
    <col min="9986" max="9986" width="3" style="3" customWidth="1"/>
    <col min="9987" max="9991" width="3.5" style="3"/>
    <col min="9992" max="9992" width="2.5" style="3" customWidth="1"/>
    <col min="9993" max="10001" width="3.5" style="3"/>
    <col min="10002" max="10002" width="4.25" style="3" customWidth="1"/>
    <col min="10003" max="10003" width="5.375" style="3" customWidth="1"/>
    <col min="10004" max="10241" width="3.5" style="3"/>
    <col min="10242" max="10242" width="3" style="3" customWidth="1"/>
    <col min="10243" max="10247" width="3.5" style="3"/>
    <col min="10248" max="10248" width="2.5" style="3" customWidth="1"/>
    <col min="10249" max="10257" width="3.5" style="3"/>
    <col min="10258" max="10258" width="4.25" style="3" customWidth="1"/>
    <col min="10259" max="10259" width="5.375" style="3" customWidth="1"/>
    <col min="10260" max="10497" width="3.5" style="3"/>
    <col min="10498" max="10498" width="3" style="3" customWidth="1"/>
    <col min="10499" max="10503" width="3.5" style="3"/>
    <col min="10504" max="10504" width="2.5" style="3" customWidth="1"/>
    <col min="10505" max="10513" width="3.5" style="3"/>
    <col min="10514" max="10514" width="4.25" style="3" customWidth="1"/>
    <col min="10515" max="10515" width="5.375" style="3" customWidth="1"/>
    <col min="10516" max="10753" width="3.5" style="3"/>
    <col min="10754" max="10754" width="3" style="3" customWidth="1"/>
    <col min="10755" max="10759" width="3.5" style="3"/>
    <col min="10760" max="10760" width="2.5" style="3" customWidth="1"/>
    <col min="10761" max="10769" width="3.5" style="3"/>
    <col min="10770" max="10770" width="4.25" style="3" customWidth="1"/>
    <col min="10771" max="10771" width="5.375" style="3" customWidth="1"/>
    <col min="10772" max="11009" width="3.5" style="3"/>
    <col min="11010" max="11010" width="3" style="3" customWidth="1"/>
    <col min="11011" max="11015" width="3.5" style="3"/>
    <col min="11016" max="11016" width="2.5" style="3" customWidth="1"/>
    <col min="11017" max="11025" width="3.5" style="3"/>
    <col min="11026" max="11026" width="4.25" style="3" customWidth="1"/>
    <col min="11027" max="11027" width="5.375" style="3" customWidth="1"/>
    <col min="11028" max="11265" width="3.5" style="3"/>
    <col min="11266" max="11266" width="3" style="3" customWidth="1"/>
    <col min="11267" max="11271" width="3.5" style="3"/>
    <col min="11272" max="11272" width="2.5" style="3" customWidth="1"/>
    <col min="11273" max="11281" width="3.5" style="3"/>
    <col min="11282" max="11282" width="4.25" style="3" customWidth="1"/>
    <col min="11283" max="11283" width="5.375" style="3" customWidth="1"/>
    <col min="11284" max="11521" width="3.5" style="3"/>
    <col min="11522" max="11522" width="3" style="3" customWidth="1"/>
    <col min="11523" max="11527" width="3.5" style="3"/>
    <col min="11528" max="11528" width="2.5" style="3" customWidth="1"/>
    <col min="11529" max="11537" width="3.5" style="3"/>
    <col min="11538" max="11538" width="4.25" style="3" customWidth="1"/>
    <col min="11539" max="11539" width="5.375" style="3" customWidth="1"/>
    <col min="11540" max="11777" width="3.5" style="3"/>
    <col min="11778" max="11778" width="3" style="3" customWidth="1"/>
    <col min="11779" max="11783" width="3.5" style="3"/>
    <col min="11784" max="11784" width="2.5" style="3" customWidth="1"/>
    <col min="11785" max="11793" width="3.5" style="3"/>
    <col min="11794" max="11794" width="4.25" style="3" customWidth="1"/>
    <col min="11795" max="11795" width="5.375" style="3" customWidth="1"/>
    <col min="11796" max="12033" width="3.5" style="3"/>
    <col min="12034" max="12034" width="3" style="3" customWidth="1"/>
    <col min="12035" max="12039" width="3.5" style="3"/>
    <col min="12040" max="12040" width="2.5" style="3" customWidth="1"/>
    <col min="12041" max="12049" width="3.5" style="3"/>
    <col min="12050" max="12050" width="4.25" style="3" customWidth="1"/>
    <col min="12051" max="12051" width="5.375" style="3" customWidth="1"/>
    <col min="12052" max="12289" width="3.5" style="3"/>
    <col min="12290" max="12290" width="3" style="3" customWidth="1"/>
    <col min="12291" max="12295" width="3.5" style="3"/>
    <col min="12296" max="12296" width="2.5" style="3" customWidth="1"/>
    <col min="12297" max="12305" width="3.5" style="3"/>
    <col min="12306" max="12306" width="4.25" style="3" customWidth="1"/>
    <col min="12307" max="12307" width="5.375" style="3" customWidth="1"/>
    <col min="12308" max="12545" width="3.5" style="3"/>
    <col min="12546" max="12546" width="3" style="3" customWidth="1"/>
    <col min="12547" max="12551" width="3.5" style="3"/>
    <col min="12552" max="12552" width="2.5" style="3" customWidth="1"/>
    <col min="12553" max="12561" width="3.5" style="3"/>
    <col min="12562" max="12562" width="4.25" style="3" customWidth="1"/>
    <col min="12563" max="12563" width="5.375" style="3" customWidth="1"/>
    <col min="12564" max="12801" width="3.5" style="3"/>
    <col min="12802" max="12802" width="3" style="3" customWidth="1"/>
    <col min="12803" max="12807" width="3.5" style="3"/>
    <col min="12808" max="12808" width="2.5" style="3" customWidth="1"/>
    <col min="12809" max="12817" width="3.5" style="3"/>
    <col min="12818" max="12818" width="4.25" style="3" customWidth="1"/>
    <col min="12819" max="12819" width="5.375" style="3" customWidth="1"/>
    <col min="12820" max="13057" width="3.5" style="3"/>
    <col min="13058" max="13058" width="3" style="3" customWidth="1"/>
    <col min="13059" max="13063" width="3.5" style="3"/>
    <col min="13064" max="13064" width="2.5" style="3" customWidth="1"/>
    <col min="13065" max="13073" width="3.5" style="3"/>
    <col min="13074" max="13074" width="4.25" style="3" customWidth="1"/>
    <col min="13075" max="13075" width="5.375" style="3" customWidth="1"/>
    <col min="13076" max="13313" width="3.5" style="3"/>
    <col min="13314" max="13314" width="3" style="3" customWidth="1"/>
    <col min="13315" max="13319" width="3.5" style="3"/>
    <col min="13320" max="13320" width="2.5" style="3" customWidth="1"/>
    <col min="13321" max="13329" width="3.5" style="3"/>
    <col min="13330" max="13330" width="4.25" style="3" customWidth="1"/>
    <col min="13331" max="13331" width="5.375" style="3" customWidth="1"/>
    <col min="13332" max="13569" width="3.5" style="3"/>
    <col min="13570" max="13570" width="3" style="3" customWidth="1"/>
    <col min="13571" max="13575" width="3.5" style="3"/>
    <col min="13576" max="13576" width="2.5" style="3" customWidth="1"/>
    <col min="13577" max="13585" width="3.5" style="3"/>
    <col min="13586" max="13586" width="4.25" style="3" customWidth="1"/>
    <col min="13587" max="13587" width="5.375" style="3" customWidth="1"/>
    <col min="13588" max="13825" width="3.5" style="3"/>
    <col min="13826" max="13826" width="3" style="3" customWidth="1"/>
    <col min="13827" max="13831" width="3.5" style="3"/>
    <col min="13832" max="13832" width="2.5" style="3" customWidth="1"/>
    <col min="13833" max="13841" width="3.5" style="3"/>
    <col min="13842" max="13842" width="4.25" style="3" customWidth="1"/>
    <col min="13843" max="13843" width="5.375" style="3" customWidth="1"/>
    <col min="13844" max="14081" width="3.5" style="3"/>
    <col min="14082" max="14082" width="3" style="3" customWidth="1"/>
    <col min="14083" max="14087" width="3.5" style="3"/>
    <col min="14088" max="14088" width="2.5" style="3" customWidth="1"/>
    <col min="14089" max="14097" width="3.5" style="3"/>
    <col min="14098" max="14098" width="4.25" style="3" customWidth="1"/>
    <col min="14099" max="14099" width="5.375" style="3" customWidth="1"/>
    <col min="14100" max="14337" width="3.5" style="3"/>
    <col min="14338" max="14338" width="3" style="3" customWidth="1"/>
    <col min="14339" max="14343" width="3.5" style="3"/>
    <col min="14344" max="14344" width="2.5" style="3" customWidth="1"/>
    <col min="14345" max="14353" width="3.5" style="3"/>
    <col min="14354" max="14354" width="4.25" style="3" customWidth="1"/>
    <col min="14355" max="14355" width="5.375" style="3" customWidth="1"/>
    <col min="14356" max="14593" width="3.5" style="3"/>
    <col min="14594" max="14594" width="3" style="3" customWidth="1"/>
    <col min="14595" max="14599" width="3.5" style="3"/>
    <col min="14600" max="14600" width="2.5" style="3" customWidth="1"/>
    <col min="14601" max="14609" width="3.5" style="3"/>
    <col min="14610" max="14610" width="4.25" style="3" customWidth="1"/>
    <col min="14611" max="14611" width="5.375" style="3" customWidth="1"/>
    <col min="14612" max="14849" width="3.5" style="3"/>
    <col min="14850" max="14850" width="3" style="3" customWidth="1"/>
    <col min="14851" max="14855" width="3.5" style="3"/>
    <col min="14856" max="14856" width="2.5" style="3" customWidth="1"/>
    <col min="14857" max="14865" width="3.5" style="3"/>
    <col min="14866" max="14866" width="4.25" style="3" customWidth="1"/>
    <col min="14867" max="14867" width="5.375" style="3" customWidth="1"/>
    <col min="14868" max="15105" width="3.5" style="3"/>
    <col min="15106" max="15106" width="3" style="3" customWidth="1"/>
    <col min="15107" max="15111" width="3.5" style="3"/>
    <col min="15112" max="15112" width="2.5" style="3" customWidth="1"/>
    <col min="15113" max="15121" width="3.5" style="3"/>
    <col min="15122" max="15122" width="4.25" style="3" customWidth="1"/>
    <col min="15123" max="15123" width="5.375" style="3" customWidth="1"/>
    <col min="15124" max="15361" width="3.5" style="3"/>
    <col min="15362" max="15362" width="3" style="3" customWidth="1"/>
    <col min="15363" max="15367" width="3.5" style="3"/>
    <col min="15368" max="15368" width="2.5" style="3" customWidth="1"/>
    <col min="15369" max="15377" width="3.5" style="3"/>
    <col min="15378" max="15378" width="4.25" style="3" customWidth="1"/>
    <col min="15379" max="15379" width="5.375" style="3" customWidth="1"/>
    <col min="15380" max="15617" width="3.5" style="3"/>
    <col min="15618" max="15618" width="3" style="3" customWidth="1"/>
    <col min="15619" max="15623" width="3.5" style="3"/>
    <col min="15624" max="15624" width="2.5" style="3" customWidth="1"/>
    <col min="15625" max="15633" width="3.5" style="3"/>
    <col min="15634" max="15634" width="4.25" style="3" customWidth="1"/>
    <col min="15635" max="15635" width="5.375" style="3" customWidth="1"/>
    <col min="15636" max="15873" width="3.5" style="3"/>
    <col min="15874" max="15874" width="3" style="3" customWidth="1"/>
    <col min="15875" max="15879" width="3.5" style="3"/>
    <col min="15880" max="15880" width="2.5" style="3" customWidth="1"/>
    <col min="15881" max="15889" width="3.5" style="3"/>
    <col min="15890" max="15890" width="4.25" style="3" customWidth="1"/>
    <col min="15891" max="15891" width="5.375" style="3" customWidth="1"/>
    <col min="15892" max="16129" width="3.5" style="3"/>
    <col min="16130" max="16130" width="3" style="3" customWidth="1"/>
    <col min="16131" max="16135" width="3.5" style="3"/>
    <col min="16136" max="16136" width="2.5" style="3" customWidth="1"/>
    <col min="16137" max="16145" width="3.5" style="3"/>
    <col min="16146" max="16146" width="4.25" style="3" customWidth="1"/>
    <col min="16147" max="16147" width="5.375" style="3" customWidth="1"/>
    <col min="16148" max="16384" width="3.5" style="3"/>
  </cols>
  <sheetData>
    <row r="1" spans="2:30" s="1" customFormat="1" ht="14.25" thickBot="1" x14ac:dyDescent="0.2">
      <c r="AD1" s="434"/>
    </row>
    <row r="2" spans="2:30" s="1" customFormat="1" ht="14.25" thickTop="1" x14ac:dyDescent="0.15">
      <c r="B2" s="1" t="s">
        <v>922</v>
      </c>
      <c r="AC2" s="908" t="s">
        <v>755</v>
      </c>
      <c r="AD2" s="909"/>
    </row>
    <row r="3" spans="2:30" s="1" customFormat="1" ht="14.25" thickBot="1" x14ac:dyDescent="0.2">
      <c r="AC3" s="910"/>
      <c r="AD3" s="911"/>
    </row>
    <row r="4" spans="2:30" s="1" customFormat="1" ht="14.25" thickTop="1" x14ac:dyDescent="0.15">
      <c r="B4" s="906" t="s">
        <v>646</v>
      </c>
      <c r="C4" s="906"/>
      <c r="D4" s="906"/>
      <c r="E4" s="906"/>
      <c r="F4" s="906"/>
      <c r="G4" s="906"/>
      <c r="H4" s="906"/>
      <c r="I4" s="906"/>
      <c r="J4" s="906"/>
      <c r="K4" s="906"/>
      <c r="L4" s="906"/>
      <c r="M4" s="906"/>
      <c r="N4" s="906"/>
      <c r="O4" s="906"/>
      <c r="P4" s="906"/>
      <c r="Q4" s="906"/>
      <c r="R4" s="906"/>
      <c r="S4" s="906"/>
      <c r="T4" s="906"/>
      <c r="U4" s="906"/>
      <c r="V4" s="906"/>
      <c r="W4" s="906"/>
      <c r="X4" s="906"/>
      <c r="Y4" s="906"/>
      <c r="Z4" s="906"/>
      <c r="AC4" s="485"/>
      <c r="AD4" s="434"/>
    </row>
    <row r="5" spans="2:30" s="1" customFormat="1" x14ac:dyDescent="0.15">
      <c r="AC5" s="485"/>
      <c r="AD5" s="434"/>
    </row>
    <row r="6" spans="2:30" s="1" customFormat="1" ht="31.5" customHeight="1" x14ac:dyDescent="0.15">
      <c r="B6" s="1172" t="s">
        <v>535</v>
      </c>
      <c r="C6" s="1172"/>
      <c r="D6" s="1172"/>
      <c r="E6" s="1172"/>
      <c r="F6" s="1172"/>
      <c r="G6" s="826"/>
      <c r="H6" s="1173"/>
      <c r="I6" s="1173"/>
      <c r="J6" s="1173"/>
      <c r="K6" s="1173"/>
      <c r="L6" s="1173"/>
      <c r="M6" s="1173"/>
      <c r="N6" s="1173"/>
      <c r="O6" s="1173"/>
      <c r="P6" s="1173"/>
      <c r="Q6" s="1173"/>
      <c r="R6" s="1173"/>
      <c r="S6" s="1173"/>
      <c r="T6" s="1173"/>
      <c r="U6" s="1173"/>
      <c r="V6" s="1173"/>
      <c r="W6" s="1173"/>
      <c r="X6" s="1173"/>
      <c r="Y6" s="1173"/>
      <c r="Z6" s="1174"/>
      <c r="AC6" s="485"/>
      <c r="AD6" s="434"/>
    </row>
    <row r="7" spans="2:30" s="1" customFormat="1" ht="31.5" customHeight="1" x14ac:dyDescent="0.15">
      <c r="B7" s="856" t="s">
        <v>536</v>
      </c>
      <c r="C7" s="857"/>
      <c r="D7" s="857"/>
      <c r="E7" s="857"/>
      <c r="F7" s="858"/>
      <c r="G7" s="592" t="s">
        <v>782</v>
      </c>
      <c r="H7" s="299" t="s">
        <v>878</v>
      </c>
      <c r="I7" s="299"/>
      <c r="J7" s="299"/>
      <c r="K7" s="299"/>
      <c r="L7" s="569" t="s">
        <v>782</v>
      </c>
      <c r="M7" s="299" t="s">
        <v>879</v>
      </c>
      <c r="N7" s="299"/>
      <c r="O7" s="299"/>
      <c r="P7" s="299"/>
      <c r="Q7" s="569" t="s">
        <v>782</v>
      </c>
      <c r="R7" s="299" t="s">
        <v>880</v>
      </c>
      <c r="S7" s="299"/>
      <c r="T7" s="299"/>
      <c r="U7" s="299"/>
      <c r="V7" s="299"/>
      <c r="W7" s="299"/>
      <c r="X7" s="299"/>
      <c r="Y7" s="299"/>
      <c r="Z7" s="300"/>
      <c r="AC7" s="485"/>
      <c r="AD7" s="434"/>
    </row>
    <row r="8" spans="2:30" ht="31.5" customHeight="1" x14ac:dyDescent="0.15">
      <c r="B8" s="856" t="s">
        <v>537</v>
      </c>
      <c r="C8" s="857"/>
      <c r="D8" s="857"/>
      <c r="E8" s="857"/>
      <c r="F8" s="858"/>
      <c r="G8" s="592" t="s">
        <v>782</v>
      </c>
      <c r="H8" s="10" t="s">
        <v>893</v>
      </c>
      <c r="I8" s="10"/>
      <c r="J8" s="10"/>
      <c r="K8" s="10"/>
      <c r="L8" s="10"/>
      <c r="M8" s="10"/>
      <c r="N8" s="10"/>
      <c r="O8" s="10"/>
      <c r="P8" s="593" t="s">
        <v>782</v>
      </c>
      <c r="Q8" s="10" t="s">
        <v>894</v>
      </c>
      <c r="R8" s="10"/>
      <c r="S8" s="619"/>
      <c r="T8" s="619"/>
      <c r="U8" s="619"/>
      <c r="V8" s="619"/>
      <c r="W8" s="619"/>
      <c r="X8" s="619"/>
      <c r="Y8" s="619"/>
      <c r="Z8" s="620"/>
      <c r="AC8" s="485"/>
    </row>
    <row r="9" spans="2:30" s="1" customFormat="1" x14ac:dyDescent="0.15">
      <c r="AC9" s="486"/>
      <c r="AD9" s="434"/>
    </row>
    <row r="10" spans="2:30"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c r="AC10" s="486"/>
      <c r="AD10" s="434"/>
    </row>
    <row r="11" spans="2:30" s="1" customFormat="1" x14ac:dyDescent="0.15">
      <c r="B11" s="301" t="s">
        <v>647</v>
      </c>
      <c r="Z11" s="302"/>
      <c r="AC11" s="486"/>
      <c r="AD11" s="434"/>
    </row>
    <row r="12" spans="2:30" s="1" customFormat="1" x14ac:dyDescent="0.15">
      <c r="B12" s="301"/>
      <c r="Z12" s="302"/>
      <c r="AC12" s="486"/>
      <c r="AD12" s="434"/>
    </row>
    <row r="13" spans="2:30" s="1" customFormat="1" x14ac:dyDescent="0.15">
      <c r="B13" s="301"/>
      <c r="C13" s="1" t="s">
        <v>544</v>
      </c>
      <c r="Z13" s="302"/>
      <c r="AC13" s="486"/>
      <c r="AD13" s="434"/>
    </row>
    <row r="14" spans="2:30" s="1" customFormat="1" ht="6.75" customHeight="1" x14ac:dyDescent="0.15">
      <c r="B14" s="301"/>
      <c r="Z14" s="302"/>
      <c r="AC14" s="486"/>
      <c r="AD14" s="434"/>
    </row>
    <row r="15" spans="2:30" s="1" customFormat="1" ht="26.25" customHeight="1" x14ac:dyDescent="0.15">
      <c r="B15" s="301"/>
      <c r="C15" s="9" t="s">
        <v>548</v>
      </c>
      <c r="D15" s="10"/>
      <c r="E15" s="10"/>
      <c r="F15" s="10"/>
      <c r="G15" s="11"/>
      <c r="H15" s="9" t="s">
        <v>546</v>
      </c>
      <c r="I15" s="10"/>
      <c r="J15" s="10"/>
      <c r="K15" s="857"/>
      <c r="L15" s="857"/>
      <c r="M15" s="857"/>
      <c r="N15" s="96" t="s">
        <v>542</v>
      </c>
      <c r="O15" s="301"/>
      <c r="U15" s="12"/>
      <c r="Z15" s="302"/>
      <c r="AC15" s="486"/>
      <c r="AD15" s="434"/>
    </row>
    <row r="16" spans="2:30" s="1" customFormat="1" x14ac:dyDescent="0.15">
      <c r="B16" s="301"/>
      <c r="L16" s="12"/>
      <c r="Q16" s="12"/>
      <c r="V16" s="12"/>
      <c r="Z16" s="302"/>
      <c r="AC16" s="486"/>
      <c r="AD16" s="434"/>
    </row>
    <row r="17" spans="2:30" s="1" customFormat="1" x14ac:dyDescent="0.15">
      <c r="B17" s="301"/>
      <c r="C17" s="1" t="s">
        <v>550</v>
      </c>
      <c r="Z17" s="302"/>
      <c r="AC17" s="486"/>
      <c r="AD17" s="434"/>
    </row>
    <row r="18" spans="2:30" s="1" customFormat="1" ht="4.5" customHeight="1" x14ac:dyDescent="0.15">
      <c r="B18" s="301"/>
      <c r="Z18" s="302"/>
      <c r="AC18" s="486"/>
      <c r="AD18" s="434"/>
    </row>
    <row r="19" spans="2:30" s="1" customFormat="1" ht="24" customHeight="1" x14ac:dyDescent="0.15">
      <c r="B19" s="301"/>
      <c r="C19" s="856" t="s">
        <v>551</v>
      </c>
      <c r="D19" s="857"/>
      <c r="E19" s="857"/>
      <c r="F19" s="857"/>
      <c r="G19" s="857"/>
      <c r="H19" s="857"/>
      <c r="I19" s="857"/>
      <c r="J19" s="857"/>
      <c r="K19" s="857"/>
      <c r="L19" s="857"/>
      <c r="M19" s="857"/>
      <c r="N19" s="857"/>
      <c r="O19" s="858"/>
      <c r="P19" s="856" t="s">
        <v>552</v>
      </c>
      <c r="Q19" s="857"/>
      <c r="R19" s="857"/>
      <c r="S19" s="857"/>
      <c r="T19" s="857"/>
      <c r="U19" s="857"/>
      <c r="V19" s="857"/>
      <c r="W19" s="857"/>
      <c r="X19" s="857"/>
      <c r="Y19" s="858"/>
      <c r="Z19" s="92"/>
      <c r="AC19" s="486"/>
      <c r="AD19" s="434"/>
    </row>
    <row r="20" spans="2:30" s="1" customFormat="1" ht="21" customHeight="1" x14ac:dyDescent="0.15">
      <c r="B20" s="301"/>
      <c r="C20" s="826"/>
      <c r="D20" s="1173"/>
      <c r="E20" s="1173"/>
      <c r="F20" s="1173"/>
      <c r="G20" s="1173"/>
      <c r="H20" s="1173"/>
      <c r="I20" s="1173"/>
      <c r="J20" s="1173"/>
      <c r="K20" s="1173"/>
      <c r="L20" s="1173"/>
      <c r="M20" s="1173"/>
      <c r="N20" s="1173"/>
      <c r="O20" s="1174"/>
      <c r="P20" s="826"/>
      <c r="Q20" s="1173"/>
      <c r="R20" s="1173"/>
      <c r="S20" s="1173"/>
      <c r="T20" s="1173"/>
      <c r="U20" s="1173"/>
      <c r="V20" s="1173"/>
      <c r="W20" s="1173"/>
      <c r="X20" s="1173"/>
      <c r="Y20" s="1174"/>
      <c r="Z20" s="302"/>
      <c r="AC20" s="486"/>
      <c r="AD20" s="434"/>
    </row>
    <row r="21" spans="2:30" s="1" customFormat="1" ht="21" customHeight="1" x14ac:dyDescent="0.15">
      <c r="B21" s="301"/>
      <c r="C21" s="826"/>
      <c r="D21" s="1173"/>
      <c r="E21" s="1173"/>
      <c r="F21" s="1173"/>
      <c r="G21" s="1173"/>
      <c r="H21" s="1173"/>
      <c r="I21" s="1173"/>
      <c r="J21" s="1173"/>
      <c r="K21" s="1173"/>
      <c r="L21" s="1173"/>
      <c r="M21" s="1173"/>
      <c r="N21" s="1173"/>
      <c r="O21" s="1174"/>
      <c r="P21" s="826"/>
      <c r="Q21" s="1173"/>
      <c r="R21" s="1173"/>
      <c r="S21" s="1173"/>
      <c r="T21" s="1173"/>
      <c r="U21" s="1173"/>
      <c r="V21" s="1173"/>
      <c r="W21" s="1173"/>
      <c r="X21" s="1173"/>
      <c r="Y21" s="1174"/>
      <c r="Z21" s="302"/>
      <c r="AC21" s="486"/>
      <c r="AD21" s="434"/>
    </row>
    <row r="22" spans="2:30" s="1" customFormat="1" ht="21" customHeight="1" x14ac:dyDescent="0.15">
      <c r="B22" s="301"/>
      <c r="C22" s="826"/>
      <c r="D22" s="1173"/>
      <c r="E22" s="1173"/>
      <c r="F22" s="1173"/>
      <c r="G22" s="1173"/>
      <c r="H22" s="1173"/>
      <c r="I22" s="1173"/>
      <c r="J22" s="1173"/>
      <c r="K22" s="1173"/>
      <c r="L22" s="1173"/>
      <c r="M22" s="1173"/>
      <c r="N22" s="1173"/>
      <c r="O22" s="1174"/>
      <c r="P22" s="826"/>
      <c r="Q22" s="1173"/>
      <c r="R22" s="1173"/>
      <c r="S22" s="1173"/>
      <c r="T22" s="1173"/>
      <c r="U22" s="1173"/>
      <c r="V22" s="1173"/>
      <c r="W22" s="1173"/>
      <c r="X22" s="1173"/>
      <c r="Y22" s="1174"/>
      <c r="Z22" s="302"/>
      <c r="AC22" s="486"/>
      <c r="AD22" s="434"/>
    </row>
    <row r="23" spans="2:30" s="1" customFormat="1" ht="21" customHeight="1" x14ac:dyDescent="0.15">
      <c r="B23" s="301"/>
      <c r="C23" s="826"/>
      <c r="D23" s="1173"/>
      <c r="E23" s="1173"/>
      <c r="F23" s="1173"/>
      <c r="G23" s="1173"/>
      <c r="H23" s="1173"/>
      <c r="I23" s="1173"/>
      <c r="J23" s="1173"/>
      <c r="K23" s="1173"/>
      <c r="L23" s="1173"/>
      <c r="M23" s="1173"/>
      <c r="N23" s="1173"/>
      <c r="O23" s="1174"/>
      <c r="P23" s="826"/>
      <c r="Q23" s="1173"/>
      <c r="R23" s="1173"/>
      <c r="S23" s="1173"/>
      <c r="T23" s="1173"/>
      <c r="U23" s="1173"/>
      <c r="V23" s="1173"/>
      <c r="W23" s="1173"/>
      <c r="X23" s="1173"/>
      <c r="Y23" s="1174"/>
      <c r="Z23" s="302"/>
      <c r="AC23" s="486"/>
      <c r="AD23" s="434"/>
    </row>
    <row r="24" spans="2:30" s="1" customFormat="1" ht="21" customHeight="1" x14ac:dyDescent="0.15">
      <c r="B24" s="301"/>
      <c r="C24" s="826"/>
      <c r="D24" s="1173"/>
      <c r="E24" s="1173"/>
      <c r="F24" s="1173"/>
      <c r="G24" s="1173"/>
      <c r="H24" s="1173"/>
      <c r="I24" s="1173"/>
      <c r="J24" s="1173"/>
      <c r="K24" s="1173"/>
      <c r="L24" s="1173"/>
      <c r="M24" s="1173"/>
      <c r="N24" s="1173"/>
      <c r="O24" s="1174"/>
      <c r="P24" s="826"/>
      <c r="Q24" s="1173"/>
      <c r="R24" s="1173"/>
      <c r="S24" s="1173"/>
      <c r="T24" s="1173"/>
      <c r="U24" s="1173"/>
      <c r="V24" s="1173"/>
      <c r="W24" s="1173"/>
      <c r="X24" s="1173"/>
      <c r="Y24" s="1174"/>
      <c r="Z24" s="302"/>
      <c r="AC24" s="486"/>
      <c r="AD24" s="434"/>
    </row>
    <row r="25" spans="2:30" s="1" customFormat="1" ht="21" customHeight="1" x14ac:dyDescent="0.15">
      <c r="B25" s="301"/>
      <c r="C25" s="100"/>
      <c r="D25" s="100"/>
      <c r="E25" s="100"/>
      <c r="F25" s="100"/>
      <c r="G25" s="100"/>
      <c r="H25" s="100"/>
      <c r="I25" s="100"/>
      <c r="J25" s="100"/>
      <c r="K25" s="100"/>
      <c r="L25" s="100"/>
      <c r="M25" s="100"/>
      <c r="N25" s="100"/>
      <c r="O25" s="100"/>
      <c r="P25" s="7"/>
      <c r="Q25" s="7"/>
      <c r="R25" s="7"/>
      <c r="S25" s="7"/>
      <c r="T25" s="7"/>
      <c r="U25" s="7"/>
      <c r="V25" s="7"/>
      <c r="W25" s="7"/>
      <c r="X25" s="7"/>
      <c r="Y25" s="7"/>
      <c r="Z25" s="302"/>
      <c r="AC25" s="486"/>
      <c r="AD25" s="434"/>
    </row>
    <row r="26" spans="2:30" s="1" customFormat="1" ht="21" customHeight="1" x14ac:dyDescent="0.15">
      <c r="B26" s="301"/>
      <c r="C26" s="101"/>
      <c r="D26" s="101"/>
      <c r="E26" s="101"/>
      <c r="F26" s="101"/>
      <c r="G26" s="101"/>
      <c r="H26" s="101"/>
      <c r="I26" s="101"/>
      <c r="J26" s="101"/>
      <c r="K26" s="101"/>
      <c r="L26" s="101"/>
      <c r="M26" s="101"/>
      <c r="N26" s="101"/>
      <c r="O26" s="101"/>
      <c r="P26" s="8"/>
      <c r="Q26" s="8"/>
      <c r="R26" s="8"/>
      <c r="S26" s="8"/>
      <c r="T26" s="8"/>
      <c r="U26" s="9"/>
      <c r="V26" s="633" t="s">
        <v>897</v>
      </c>
      <c r="W26" s="633" t="s">
        <v>898</v>
      </c>
      <c r="X26" s="633" t="s">
        <v>899</v>
      </c>
      <c r="Y26" s="11"/>
      <c r="Z26" s="302"/>
      <c r="AC26" s="486"/>
      <c r="AD26" s="434"/>
    </row>
    <row r="27" spans="2:30" s="1" customFormat="1" ht="38.25" customHeight="1" x14ac:dyDescent="0.15">
      <c r="B27" s="301"/>
      <c r="C27" s="9" t="s">
        <v>648</v>
      </c>
      <c r="D27" s="10"/>
      <c r="E27" s="10"/>
      <c r="F27" s="10"/>
      <c r="G27" s="10"/>
      <c r="H27" s="10"/>
      <c r="I27" s="10"/>
      <c r="J27" s="10"/>
      <c r="K27" s="10"/>
      <c r="L27" s="10"/>
      <c r="M27" s="10"/>
      <c r="N27" s="10"/>
      <c r="O27" s="10"/>
      <c r="P27" s="10"/>
      <c r="Q27" s="10"/>
      <c r="R27" s="10"/>
      <c r="S27" s="10"/>
      <c r="T27" s="300"/>
      <c r="U27" s="610"/>
      <c r="V27" s="95" t="s">
        <v>782</v>
      </c>
      <c r="W27" s="95" t="s">
        <v>898</v>
      </c>
      <c r="X27" s="95" t="s">
        <v>782</v>
      </c>
      <c r="Y27" s="300"/>
      <c r="Z27" s="302"/>
      <c r="AC27" s="486"/>
      <c r="AD27" s="434"/>
    </row>
    <row r="28" spans="2:30" s="1" customFormat="1" ht="38.25" customHeight="1" x14ac:dyDescent="0.15">
      <c r="B28" s="301"/>
      <c r="C28" s="797" t="s">
        <v>649</v>
      </c>
      <c r="D28" s="798"/>
      <c r="E28" s="798"/>
      <c r="F28" s="798"/>
      <c r="G28" s="798"/>
      <c r="H28" s="798"/>
      <c r="I28" s="798"/>
      <c r="J28" s="798"/>
      <c r="K28" s="798"/>
      <c r="L28" s="798"/>
      <c r="M28" s="798"/>
      <c r="N28" s="798"/>
      <c r="O28" s="798"/>
      <c r="P28" s="798"/>
      <c r="Q28" s="798"/>
      <c r="R28" s="798"/>
      <c r="S28" s="798"/>
      <c r="T28" s="23"/>
      <c r="U28" s="610"/>
      <c r="V28" s="95" t="s">
        <v>782</v>
      </c>
      <c r="W28" s="95" t="s">
        <v>898</v>
      </c>
      <c r="X28" s="95" t="s">
        <v>782</v>
      </c>
      <c r="Y28" s="300"/>
      <c r="Z28" s="302"/>
      <c r="AC28" s="486"/>
      <c r="AD28" s="434"/>
    </row>
    <row r="29" spans="2:30" s="1" customFormat="1" ht="70.5" customHeight="1" x14ac:dyDescent="0.15">
      <c r="B29" s="301"/>
      <c r="C29" s="797" t="s">
        <v>650</v>
      </c>
      <c r="D29" s="798"/>
      <c r="E29" s="798"/>
      <c r="F29" s="798"/>
      <c r="G29" s="798"/>
      <c r="H29" s="798"/>
      <c r="I29" s="798"/>
      <c r="J29" s="798"/>
      <c r="K29" s="798"/>
      <c r="L29" s="798"/>
      <c r="M29" s="798"/>
      <c r="N29" s="798"/>
      <c r="O29" s="798"/>
      <c r="P29" s="798"/>
      <c r="Q29" s="798"/>
      <c r="R29" s="798"/>
      <c r="S29" s="798"/>
      <c r="T29" s="23"/>
      <c r="U29" s="610"/>
      <c r="V29" s="95" t="s">
        <v>782</v>
      </c>
      <c r="W29" s="95" t="s">
        <v>898</v>
      </c>
      <c r="X29" s="95" t="s">
        <v>782</v>
      </c>
      <c r="Y29" s="300"/>
      <c r="Z29" s="302"/>
      <c r="AC29" s="486"/>
      <c r="AD29" s="434"/>
    </row>
    <row r="30" spans="2:30" s="1" customFormat="1" ht="38.25" customHeight="1" x14ac:dyDescent="0.15">
      <c r="B30" s="301"/>
      <c r="C30" s="9" t="s">
        <v>651</v>
      </c>
      <c r="D30" s="10"/>
      <c r="E30" s="10"/>
      <c r="F30" s="10"/>
      <c r="G30" s="10"/>
      <c r="H30" s="10"/>
      <c r="I30" s="10"/>
      <c r="J30" s="10"/>
      <c r="K30" s="10"/>
      <c r="L30" s="10"/>
      <c r="M30" s="10"/>
      <c r="N30" s="10"/>
      <c r="O30" s="10"/>
      <c r="P30" s="10"/>
      <c r="Q30" s="10"/>
      <c r="R30" s="10"/>
      <c r="S30" s="10"/>
      <c r="T30" s="300"/>
      <c r="U30" s="2"/>
      <c r="V30" s="12" t="s">
        <v>782</v>
      </c>
      <c r="W30" s="12" t="s">
        <v>898</v>
      </c>
      <c r="X30" s="12" t="s">
        <v>782</v>
      </c>
      <c r="Y30" s="513"/>
      <c r="Z30" s="302"/>
      <c r="AC30" s="486"/>
      <c r="AD30" s="434"/>
    </row>
    <row r="31" spans="2:30" s="1" customFormat="1" ht="38.25" customHeight="1" x14ac:dyDescent="0.15">
      <c r="B31" s="301"/>
      <c r="C31" s="797" t="s">
        <v>652</v>
      </c>
      <c r="D31" s="798"/>
      <c r="E31" s="798"/>
      <c r="F31" s="798"/>
      <c r="G31" s="798"/>
      <c r="H31" s="798"/>
      <c r="I31" s="798"/>
      <c r="J31" s="798"/>
      <c r="K31" s="798"/>
      <c r="L31" s="798"/>
      <c r="M31" s="798"/>
      <c r="N31" s="798"/>
      <c r="O31" s="798"/>
      <c r="P31" s="798"/>
      <c r="Q31" s="798"/>
      <c r="R31" s="798"/>
      <c r="S31" s="798"/>
      <c r="T31" s="300"/>
      <c r="U31" s="610"/>
      <c r="V31" s="95" t="s">
        <v>782</v>
      </c>
      <c r="W31" s="95" t="s">
        <v>898</v>
      </c>
      <c r="X31" s="95" t="s">
        <v>782</v>
      </c>
      <c r="Y31" s="300"/>
      <c r="Z31" s="302"/>
      <c r="AC31" s="486"/>
      <c r="AD31" s="434"/>
    </row>
    <row r="32" spans="2:30" s="1" customFormat="1" ht="38.25" customHeight="1" x14ac:dyDescent="0.15">
      <c r="B32" s="301"/>
      <c r="C32" s="797" t="s">
        <v>653</v>
      </c>
      <c r="D32" s="798"/>
      <c r="E32" s="798"/>
      <c r="F32" s="798"/>
      <c r="G32" s="798"/>
      <c r="H32" s="798"/>
      <c r="I32" s="798"/>
      <c r="J32" s="798"/>
      <c r="K32" s="798"/>
      <c r="L32" s="798"/>
      <c r="M32" s="798"/>
      <c r="N32" s="798"/>
      <c r="O32" s="798"/>
      <c r="P32" s="798"/>
      <c r="Q32" s="798"/>
      <c r="R32" s="798"/>
      <c r="S32" s="798"/>
      <c r="T32" s="300"/>
      <c r="U32" s="2"/>
      <c r="V32" s="12" t="s">
        <v>782</v>
      </c>
      <c r="W32" s="12" t="s">
        <v>898</v>
      </c>
      <c r="X32" s="12" t="s">
        <v>782</v>
      </c>
      <c r="Y32" s="513"/>
      <c r="Z32" s="302"/>
      <c r="AC32" s="486"/>
      <c r="AD32" s="434"/>
    </row>
    <row r="33" spans="2:30" s="1" customFormat="1" ht="38.25" customHeight="1" x14ac:dyDescent="0.15">
      <c r="B33" s="301"/>
      <c r="C33" s="797" t="s">
        <v>923</v>
      </c>
      <c r="D33" s="798"/>
      <c r="E33" s="798"/>
      <c r="F33" s="798"/>
      <c r="G33" s="798"/>
      <c r="H33" s="798"/>
      <c r="I33" s="798"/>
      <c r="J33" s="798"/>
      <c r="K33" s="798"/>
      <c r="L33" s="798"/>
      <c r="M33" s="798"/>
      <c r="N33" s="798"/>
      <c r="O33" s="798"/>
      <c r="P33" s="798"/>
      <c r="Q33" s="798"/>
      <c r="R33" s="798"/>
      <c r="S33" s="798"/>
      <c r="T33" s="300"/>
      <c r="U33" s="610"/>
      <c r="V33" s="95" t="s">
        <v>782</v>
      </c>
      <c r="W33" s="95" t="s">
        <v>898</v>
      </c>
      <c r="X33" s="95" t="s">
        <v>782</v>
      </c>
      <c r="Y33" s="300"/>
      <c r="Z33" s="302"/>
      <c r="AC33" s="486"/>
      <c r="AD33" s="434"/>
    </row>
    <row r="34" spans="2:30" s="1" customFormat="1" ht="9" customHeight="1" x14ac:dyDescent="0.15">
      <c r="B34" s="315"/>
      <c r="C34" s="8"/>
      <c r="D34" s="8"/>
      <c r="E34" s="8"/>
      <c r="F34" s="8"/>
      <c r="G34" s="8"/>
      <c r="H34" s="8"/>
      <c r="I34" s="8"/>
      <c r="J34" s="8"/>
      <c r="K34" s="8"/>
      <c r="L34" s="8"/>
      <c r="M34" s="8"/>
      <c r="N34" s="8"/>
      <c r="O34" s="8"/>
      <c r="P34" s="8"/>
      <c r="Q34" s="8"/>
      <c r="R34" s="8"/>
      <c r="S34" s="8"/>
      <c r="T34" s="8"/>
      <c r="U34" s="8"/>
      <c r="V34" s="8"/>
      <c r="W34" s="8"/>
      <c r="X34" s="8"/>
      <c r="Y34" s="8"/>
      <c r="Z34" s="318"/>
      <c r="AC34" s="486"/>
      <c r="AD34" s="477"/>
    </row>
    <row r="35" spans="2:30" s="1" customFormat="1" x14ac:dyDescent="0.15">
      <c r="AC35" s="486"/>
      <c r="AD35" s="477"/>
    </row>
    <row r="36" spans="2:30" x14ac:dyDescent="0.15">
      <c r="AD36" s="477"/>
    </row>
    <row r="37" spans="2:30" x14ac:dyDescent="0.15">
      <c r="AD37" s="477"/>
    </row>
    <row r="38" spans="2:30" x14ac:dyDescent="0.15">
      <c r="AD38" s="477"/>
    </row>
    <row r="39" spans="2:30" x14ac:dyDescent="0.15">
      <c r="AD39" s="477"/>
    </row>
    <row r="40" spans="2:30" x14ac:dyDescent="0.15">
      <c r="AD40" s="477"/>
    </row>
    <row r="41" spans="2:30" x14ac:dyDescent="0.15">
      <c r="AD41" s="477"/>
    </row>
    <row r="42" spans="2:30" x14ac:dyDescent="0.15">
      <c r="AD42" s="477"/>
    </row>
    <row r="43" spans="2:30" x14ac:dyDescent="0.15">
      <c r="AD43" s="477"/>
    </row>
    <row r="44" spans="2:30" x14ac:dyDescent="0.15">
      <c r="AD44" s="477"/>
    </row>
    <row r="118" spans="3:7" x14ac:dyDescent="0.15">
      <c r="C118" s="59"/>
      <c r="D118" s="59"/>
      <c r="E118" s="59"/>
      <c r="F118" s="59"/>
      <c r="G118" s="59"/>
    </row>
    <row r="119" spans="3:7" x14ac:dyDescent="0.15">
      <c r="C119" s="57"/>
    </row>
  </sheetData>
  <mergeCells count="24">
    <mergeCell ref="C24:O24"/>
    <mergeCell ref="P24:Y24"/>
    <mergeCell ref="C19:O19"/>
    <mergeCell ref="P19:Y19"/>
    <mergeCell ref="C20:O20"/>
    <mergeCell ref="P20:Y20"/>
    <mergeCell ref="C21:O21"/>
    <mergeCell ref="P21:Y21"/>
    <mergeCell ref="AC2:AD3"/>
    <mergeCell ref="C22:O22"/>
    <mergeCell ref="P22:Y22"/>
    <mergeCell ref="C23:O23"/>
    <mergeCell ref="P23:Y23"/>
    <mergeCell ref="B4:Z4"/>
    <mergeCell ref="B6:F6"/>
    <mergeCell ref="G6:Z6"/>
    <mergeCell ref="B7:F7"/>
    <mergeCell ref="B8:F8"/>
    <mergeCell ref="K15:M15"/>
    <mergeCell ref="C28:S28"/>
    <mergeCell ref="C29:S29"/>
    <mergeCell ref="C31:S31"/>
    <mergeCell ref="C32:S32"/>
    <mergeCell ref="C33:S33"/>
  </mergeCells>
  <phoneticPr fontId="2"/>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V27:V33 JR27:JR33 TN27:TN33 ADJ27:ADJ33 ANF27:ANF33 AXB27:AXB33 BGX27:BGX33 BQT27:BQT33 CAP27:CAP33 CKL27:CKL33 CUH27:CUH33 DED27:DED33 DNZ27:DNZ33 DXV27:DXV33 EHR27:EHR33 ERN27:ERN33 FBJ27:FBJ33 FLF27:FLF33 FVB27:FVB33 GEX27:GEX33 GOT27:GOT33 GYP27:GYP33 HIL27:HIL33 HSH27:HSH33 ICD27:ICD33 ILZ27:ILZ33 IVV27:IVV33 JFR27:JFR33 JPN27:JPN33 JZJ27:JZJ33 KJF27:KJF33 KTB27:KTB33 LCX27:LCX33 LMT27:LMT33 LWP27:LWP33 MGL27:MGL33 MQH27:MQH33 NAD27:NAD33 NJZ27:NJZ33 NTV27:NTV33 ODR27:ODR33 ONN27:ONN33 OXJ27:OXJ33 PHF27:PHF33 PRB27:PRB33 QAX27:QAX33 QKT27:QKT33 QUP27:QUP33 REL27:REL33 ROH27:ROH33 RYD27:RYD33 SHZ27:SHZ33 SRV27:SRV33 TBR27:TBR33 TLN27:TLN33 TVJ27:TVJ33 UFF27:UFF33 UPB27:UPB33 UYX27:UYX33 VIT27:VIT33 VSP27:VSP33 WCL27:WCL33 WMH27:WMH33 WWD27:WWD33 V65563:V65569 JR65563:JR65569 TN65563:TN65569 ADJ65563:ADJ65569 ANF65563:ANF65569 AXB65563:AXB65569 BGX65563:BGX65569 BQT65563:BQT65569 CAP65563:CAP65569 CKL65563:CKL65569 CUH65563:CUH65569 DED65563:DED65569 DNZ65563:DNZ65569 DXV65563:DXV65569 EHR65563:EHR65569 ERN65563:ERN65569 FBJ65563:FBJ65569 FLF65563:FLF65569 FVB65563:FVB65569 GEX65563:GEX65569 GOT65563:GOT65569 GYP65563:GYP65569 HIL65563:HIL65569 HSH65563:HSH65569 ICD65563:ICD65569 ILZ65563:ILZ65569 IVV65563:IVV65569 JFR65563:JFR65569 JPN65563:JPN65569 JZJ65563:JZJ65569 KJF65563:KJF65569 KTB65563:KTB65569 LCX65563:LCX65569 LMT65563:LMT65569 LWP65563:LWP65569 MGL65563:MGL65569 MQH65563:MQH65569 NAD65563:NAD65569 NJZ65563:NJZ65569 NTV65563:NTV65569 ODR65563:ODR65569 ONN65563:ONN65569 OXJ65563:OXJ65569 PHF65563:PHF65569 PRB65563:PRB65569 QAX65563:QAX65569 QKT65563:QKT65569 QUP65563:QUP65569 REL65563:REL65569 ROH65563:ROH65569 RYD65563:RYD65569 SHZ65563:SHZ65569 SRV65563:SRV65569 TBR65563:TBR65569 TLN65563:TLN65569 TVJ65563:TVJ65569 UFF65563:UFF65569 UPB65563:UPB65569 UYX65563:UYX65569 VIT65563:VIT65569 VSP65563:VSP65569 WCL65563:WCL65569 WMH65563:WMH65569 WWD65563:WWD65569 V131099:V131105 JR131099:JR131105 TN131099:TN131105 ADJ131099:ADJ131105 ANF131099:ANF131105 AXB131099:AXB131105 BGX131099:BGX131105 BQT131099:BQT131105 CAP131099:CAP131105 CKL131099:CKL131105 CUH131099:CUH131105 DED131099:DED131105 DNZ131099:DNZ131105 DXV131099:DXV131105 EHR131099:EHR131105 ERN131099:ERN131105 FBJ131099:FBJ131105 FLF131099:FLF131105 FVB131099:FVB131105 GEX131099:GEX131105 GOT131099:GOT131105 GYP131099:GYP131105 HIL131099:HIL131105 HSH131099:HSH131105 ICD131099:ICD131105 ILZ131099:ILZ131105 IVV131099:IVV131105 JFR131099:JFR131105 JPN131099:JPN131105 JZJ131099:JZJ131105 KJF131099:KJF131105 KTB131099:KTB131105 LCX131099:LCX131105 LMT131099:LMT131105 LWP131099:LWP131105 MGL131099:MGL131105 MQH131099:MQH131105 NAD131099:NAD131105 NJZ131099:NJZ131105 NTV131099:NTV131105 ODR131099:ODR131105 ONN131099:ONN131105 OXJ131099:OXJ131105 PHF131099:PHF131105 PRB131099:PRB131105 QAX131099:QAX131105 QKT131099:QKT131105 QUP131099:QUP131105 REL131099:REL131105 ROH131099:ROH131105 RYD131099:RYD131105 SHZ131099:SHZ131105 SRV131099:SRV131105 TBR131099:TBR131105 TLN131099:TLN131105 TVJ131099:TVJ131105 UFF131099:UFF131105 UPB131099:UPB131105 UYX131099:UYX131105 VIT131099:VIT131105 VSP131099:VSP131105 WCL131099:WCL131105 WMH131099:WMH131105 WWD131099:WWD131105 V196635:V196641 JR196635:JR196641 TN196635:TN196641 ADJ196635:ADJ196641 ANF196635:ANF196641 AXB196635:AXB196641 BGX196635:BGX196641 BQT196635:BQT196641 CAP196635:CAP196641 CKL196635:CKL196641 CUH196635:CUH196641 DED196635:DED196641 DNZ196635:DNZ196641 DXV196635:DXV196641 EHR196635:EHR196641 ERN196635:ERN196641 FBJ196635:FBJ196641 FLF196635:FLF196641 FVB196635:FVB196641 GEX196635:GEX196641 GOT196635:GOT196641 GYP196635:GYP196641 HIL196635:HIL196641 HSH196635:HSH196641 ICD196635:ICD196641 ILZ196635:ILZ196641 IVV196635:IVV196641 JFR196635:JFR196641 JPN196635:JPN196641 JZJ196635:JZJ196641 KJF196635:KJF196641 KTB196635:KTB196641 LCX196635:LCX196641 LMT196635:LMT196641 LWP196635:LWP196641 MGL196635:MGL196641 MQH196635:MQH196641 NAD196635:NAD196641 NJZ196635:NJZ196641 NTV196635:NTV196641 ODR196635:ODR196641 ONN196635:ONN196641 OXJ196635:OXJ196641 PHF196635:PHF196641 PRB196635:PRB196641 QAX196635:QAX196641 QKT196635:QKT196641 QUP196635:QUP196641 REL196635:REL196641 ROH196635:ROH196641 RYD196635:RYD196641 SHZ196635:SHZ196641 SRV196635:SRV196641 TBR196635:TBR196641 TLN196635:TLN196641 TVJ196635:TVJ196641 UFF196635:UFF196641 UPB196635:UPB196641 UYX196635:UYX196641 VIT196635:VIT196641 VSP196635:VSP196641 WCL196635:WCL196641 WMH196635:WMH196641 WWD196635:WWD196641 V262171:V262177 JR262171:JR262177 TN262171:TN262177 ADJ262171:ADJ262177 ANF262171:ANF262177 AXB262171:AXB262177 BGX262171:BGX262177 BQT262171:BQT262177 CAP262171:CAP262177 CKL262171:CKL262177 CUH262171:CUH262177 DED262171:DED262177 DNZ262171:DNZ262177 DXV262171:DXV262177 EHR262171:EHR262177 ERN262171:ERN262177 FBJ262171:FBJ262177 FLF262171:FLF262177 FVB262171:FVB262177 GEX262171:GEX262177 GOT262171:GOT262177 GYP262171:GYP262177 HIL262171:HIL262177 HSH262171:HSH262177 ICD262171:ICD262177 ILZ262171:ILZ262177 IVV262171:IVV262177 JFR262171:JFR262177 JPN262171:JPN262177 JZJ262171:JZJ262177 KJF262171:KJF262177 KTB262171:KTB262177 LCX262171:LCX262177 LMT262171:LMT262177 LWP262171:LWP262177 MGL262171:MGL262177 MQH262171:MQH262177 NAD262171:NAD262177 NJZ262171:NJZ262177 NTV262171:NTV262177 ODR262171:ODR262177 ONN262171:ONN262177 OXJ262171:OXJ262177 PHF262171:PHF262177 PRB262171:PRB262177 QAX262171:QAX262177 QKT262171:QKT262177 QUP262171:QUP262177 REL262171:REL262177 ROH262171:ROH262177 RYD262171:RYD262177 SHZ262171:SHZ262177 SRV262171:SRV262177 TBR262171:TBR262177 TLN262171:TLN262177 TVJ262171:TVJ262177 UFF262171:UFF262177 UPB262171:UPB262177 UYX262171:UYX262177 VIT262171:VIT262177 VSP262171:VSP262177 WCL262171:WCL262177 WMH262171:WMH262177 WWD262171:WWD262177 V327707:V327713 JR327707:JR327713 TN327707:TN327713 ADJ327707:ADJ327713 ANF327707:ANF327713 AXB327707:AXB327713 BGX327707:BGX327713 BQT327707:BQT327713 CAP327707:CAP327713 CKL327707:CKL327713 CUH327707:CUH327713 DED327707:DED327713 DNZ327707:DNZ327713 DXV327707:DXV327713 EHR327707:EHR327713 ERN327707:ERN327713 FBJ327707:FBJ327713 FLF327707:FLF327713 FVB327707:FVB327713 GEX327707:GEX327713 GOT327707:GOT327713 GYP327707:GYP327713 HIL327707:HIL327713 HSH327707:HSH327713 ICD327707:ICD327713 ILZ327707:ILZ327713 IVV327707:IVV327713 JFR327707:JFR327713 JPN327707:JPN327713 JZJ327707:JZJ327713 KJF327707:KJF327713 KTB327707:KTB327713 LCX327707:LCX327713 LMT327707:LMT327713 LWP327707:LWP327713 MGL327707:MGL327713 MQH327707:MQH327713 NAD327707:NAD327713 NJZ327707:NJZ327713 NTV327707:NTV327713 ODR327707:ODR327713 ONN327707:ONN327713 OXJ327707:OXJ327713 PHF327707:PHF327713 PRB327707:PRB327713 QAX327707:QAX327713 QKT327707:QKT327713 QUP327707:QUP327713 REL327707:REL327713 ROH327707:ROH327713 RYD327707:RYD327713 SHZ327707:SHZ327713 SRV327707:SRV327713 TBR327707:TBR327713 TLN327707:TLN327713 TVJ327707:TVJ327713 UFF327707:UFF327713 UPB327707:UPB327713 UYX327707:UYX327713 VIT327707:VIT327713 VSP327707:VSP327713 WCL327707:WCL327713 WMH327707:WMH327713 WWD327707:WWD327713 V393243:V393249 JR393243:JR393249 TN393243:TN393249 ADJ393243:ADJ393249 ANF393243:ANF393249 AXB393243:AXB393249 BGX393243:BGX393249 BQT393243:BQT393249 CAP393243:CAP393249 CKL393243:CKL393249 CUH393243:CUH393249 DED393243:DED393249 DNZ393243:DNZ393249 DXV393243:DXV393249 EHR393243:EHR393249 ERN393243:ERN393249 FBJ393243:FBJ393249 FLF393243:FLF393249 FVB393243:FVB393249 GEX393243:GEX393249 GOT393243:GOT393249 GYP393243:GYP393249 HIL393243:HIL393249 HSH393243:HSH393249 ICD393243:ICD393249 ILZ393243:ILZ393249 IVV393243:IVV393249 JFR393243:JFR393249 JPN393243:JPN393249 JZJ393243:JZJ393249 KJF393243:KJF393249 KTB393243:KTB393249 LCX393243:LCX393249 LMT393243:LMT393249 LWP393243:LWP393249 MGL393243:MGL393249 MQH393243:MQH393249 NAD393243:NAD393249 NJZ393243:NJZ393249 NTV393243:NTV393249 ODR393243:ODR393249 ONN393243:ONN393249 OXJ393243:OXJ393249 PHF393243:PHF393249 PRB393243:PRB393249 QAX393243:QAX393249 QKT393243:QKT393249 QUP393243:QUP393249 REL393243:REL393249 ROH393243:ROH393249 RYD393243:RYD393249 SHZ393243:SHZ393249 SRV393243:SRV393249 TBR393243:TBR393249 TLN393243:TLN393249 TVJ393243:TVJ393249 UFF393243:UFF393249 UPB393243:UPB393249 UYX393243:UYX393249 VIT393243:VIT393249 VSP393243:VSP393249 WCL393243:WCL393249 WMH393243:WMH393249 WWD393243:WWD393249 V458779:V458785 JR458779:JR458785 TN458779:TN458785 ADJ458779:ADJ458785 ANF458779:ANF458785 AXB458779:AXB458785 BGX458779:BGX458785 BQT458779:BQT458785 CAP458779:CAP458785 CKL458779:CKL458785 CUH458779:CUH458785 DED458779:DED458785 DNZ458779:DNZ458785 DXV458779:DXV458785 EHR458779:EHR458785 ERN458779:ERN458785 FBJ458779:FBJ458785 FLF458779:FLF458785 FVB458779:FVB458785 GEX458779:GEX458785 GOT458779:GOT458785 GYP458779:GYP458785 HIL458779:HIL458785 HSH458779:HSH458785 ICD458779:ICD458785 ILZ458779:ILZ458785 IVV458779:IVV458785 JFR458779:JFR458785 JPN458779:JPN458785 JZJ458779:JZJ458785 KJF458779:KJF458785 KTB458779:KTB458785 LCX458779:LCX458785 LMT458779:LMT458785 LWP458779:LWP458785 MGL458779:MGL458785 MQH458779:MQH458785 NAD458779:NAD458785 NJZ458779:NJZ458785 NTV458779:NTV458785 ODR458779:ODR458785 ONN458779:ONN458785 OXJ458779:OXJ458785 PHF458779:PHF458785 PRB458779:PRB458785 QAX458779:QAX458785 QKT458779:QKT458785 QUP458779:QUP458785 REL458779:REL458785 ROH458779:ROH458785 RYD458779:RYD458785 SHZ458779:SHZ458785 SRV458779:SRV458785 TBR458779:TBR458785 TLN458779:TLN458785 TVJ458779:TVJ458785 UFF458779:UFF458785 UPB458779:UPB458785 UYX458779:UYX458785 VIT458779:VIT458785 VSP458779:VSP458785 WCL458779:WCL458785 WMH458779:WMH458785 WWD458779:WWD458785 V524315:V524321 JR524315:JR524321 TN524315:TN524321 ADJ524315:ADJ524321 ANF524315:ANF524321 AXB524315:AXB524321 BGX524315:BGX524321 BQT524315:BQT524321 CAP524315:CAP524321 CKL524315:CKL524321 CUH524315:CUH524321 DED524315:DED524321 DNZ524315:DNZ524321 DXV524315:DXV524321 EHR524315:EHR524321 ERN524315:ERN524321 FBJ524315:FBJ524321 FLF524315:FLF524321 FVB524315:FVB524321 GEX524315:GEX524321 GOT524315:GOT524321 GYP524315:GYP524321 HIL524315:HIL524321 HSH524315:HSH524321 ICD524315:ICD524321 ILZ524315:ILZ524321 IVV524315:IVV524321 JFR524315:JFR524321 JPN524315:JPN524321 JZJ524315:JZJ524321 KJF524315:KJF524321 KTB524315:KTB524321 LCX524315:LCX524321 LMT524315:LMT524321 LWP524315:LWP524321 MGL524315:MGL524321 MQH524315:MQH524321 NAD524315:NAD524321 NJZ524315:NJZ524321 NTV524315:NTV524321 ODR524315:ODR524321 ONN524315:ONN524321 OXJ524315:OXJ524321 PHF524315:PHF524321 PRB524315:PRB524321 QAX524315:QAX524321 QKT524315:QKT524321 QUP524315:QUP524321 REL524315:REL524321 ROH524315:ROH524321 RYD524315:RYD524321 SHZ524315:SHZ524321 SRV524315:SRV524321 TBR524315:TBR524321 TLN524315:TLN524321 TVJ524315:TVJ524321 UFF524315:UFF524321 UPB524315:UPB524321 UYX524315:UYX524321 VIT524315:VIT524321 VSP524315:VSP524321 WCL524315:WCL524321 WMH524315:WMH524321 WWD524315:WWD524321 V589851:V589857 JR589851:JR589857 TN589851:TN589857 ADJ589851:ADJ589857 ANF589851:ANF589857 AXB589851:AXB589857 BGX589851:BGX589857 BQT589851:BQT589857 CAP589851:CAP589857 CKL589851:CKL589857 CUH589851:CUH589857 DED589851:DED589857 DNZ589851:DNZ589857 DXV589851:DXV589857 EHR589851:EHR589857 ERN589851:ERN589857 FBJ589851:FBJ589857 FLF589851:FLF589857 FVB589851:FVB589857 GEX589851:GEX589857 GOT589851:GOT589857 GYP589851:GYP589857 HIL589851:HIL589857 HSH589851:HSH589857 ICD589851:ICD589857 ILZ589851:ILZ589857 IVV589851:IVV589857 JFR589851:JFR589857 JPN589851:JPN589857 JZJ589851:JZJ589857 KJF589851:KJF589857 KTB589851:KTB589857 LCX589851:LCX589857 LMT589851:LMT589857 LWP589851:LWP589857 MGL589851:MGL589857 MQH589851:MQH589857 NAD589851:NAD589857 NJZ589851:NJZ589857 NTV589851:NTV589857 ODR589851:ODR589857 ONN589851:ONN589857 OXJ589851:OXJ589857 PHF589851:PHF589857 PRB589851:PRB589857 QAX589851:QAX589857 QKT589851:QKT589857 QUP589851:QUP589857 REL589851:REL589857 ROH589851:ROH589857 RYD589851:RYD589857 SHZ589851:SHZ589857 SRV589851:SRV589857 TBR589851:TBR589857 TLN589851:TLN589857 TVJ589851:TVJ589857 UFF589851:UFF589857 UPB589851:UPB589857 UYX589851:UYX589857 VIT589851:VIT589857 VSP589851:VSP589857 WCL589851:WCL589857 WMH589851:WMH589857 WWD589851:WWD589857 V655387:V655393 JR655387:JR655393 TN655387:TN655393 ADJ655387:ADJ655393 ANF655387:ANF655393 AXB655387:AXB655393 BGX655387:BGX655393 BQT655387:BQT655393 CAP655387:CAP655393 CKL655387:CKL655393 CUH655387:CUH655393 DED655387:DED655393 DNZ655387:DNZ655393 DXV655387:DXV655393 EHR655387:EHR655393 ERN655387:ERN655393 FBJ655387:FBJ655393 FLF655387:FLF655393 FVB655387:FVB655393 GEX655387:GEX655393 GOT655387:GOT655393 GYP655387:GYP655393 HIL655387:HIL655393 HSH655387:HSH655393 ICD655387:ICD655393 ILZ655387:ILZ655393 IVV655387:IVV655393 JFR655387:JFR655393 JPN655387:JPN655393 JZJ655387:JZJ655393 KJF655387:KJF655393 KTB655387:KTB655393 LCX655387:LCX655393 LMT655387:LMT655393 LWP655387:LWP655393 MGL655387:MGL655393 MQH655387:MQH655393 NAD655387:NAD655393 NJZ655387:NJZ655393 NTV655387:NTV655393 ODR655387:ODR655393 ONN655387:ONN655393 OXJ655387:OXJ655393 PHF655387:PHF655393 PRB655387:PRB655393 QAX655387:QAX655393 QKT655387:QKT655393 QUP655387:QUP655393 REL655387:REL655393 ROH655387:ROH655393 RYD655387:RYD655393 SHZ655387:SHZ655393 SRV655387:SRV655393 TBR655387:TBR655393 TLN655387:TLN655393 TVJ655387:TVJ655393 UFF655387:UFF655393 UPB655387:UPB655393 UYX655387:UYX655393 VIT655387:VIT655393 VSP655387:VSP655393 WCL655387:WCL655393 WMH655387:WMH655393 WWD655387:WWD655393 V720923:V720929 JR720923:JR720929 TN720923:TN720929 ADJ720923:ADJ720929 ANF720923:ANF720929 AXB720923:AXB720929 BGX720923:BGX720929 BQT720923:BQT720929 CAP720923:CAP720929 CKL720923:CKL720929 CUH720923:CUH720929 DED720923:DED720929 DNZ720923:DNZ720929 DXV720923:DXV720929 EHR720923:EHR720929 ERN720923:ERN720929 FBJ720923:FBJ720929 FLF720923:FLF720929 FVB720923:FVB720929 GEX720923:GEX720929 GOT720923:GOT720929 GYP720923:GYP720929 HIL720923:HIL720929 HSH720923:HSH720929 ICD720923:ICD720929 ILZ720923:ILZ720929 IVV720923:IVV720929 JFR720923:JFR720929 JPN720923:JPN720929 JZJ720923:JZJ720929 KJF720923:KJF720929 KTB720923:KTB720929 LCX720923:LCX720929 LMT720923:LMT720929 LWP720923:LWP720929 MGL720923:MGL720929 MQH720923:MQH720929 NAD720923:NAD720929 NJZ720923:NJZ720929 NTV720923:NTV720929 ODR720923:ODR720929 ONN720923:ONN720929 OXJ720923:OXJ720929 PHF720923:PHF720929 PRB720923:PRB720929 QAX720923:QAX720929 QKT720923:QKT720929 QUP720923:QUP720929 REL720923:REL720929 ROH720923:ROH720929 RYD720923:RYD720929 SHZ720923:SHZ720929 SRV720923:SRV720929 TBR720923:TBR720929 TLN720923:TLN720929 TVJ720923:TVJ720929 UFF720923:UFF720929 UPB720923:UPB720929 UYX720923:UYX720929 VIT720923:VIT720929 VSP720923:VSP720929 WCL720923:WCL720929 WMH720923:WMH720929 WWD720923:WWD720929 V786459:V786465 JR786459:JR786465 TN786459:TN786465 ADJ786459:ADJ786465 ANF786459:ANF786465 AXB786459:AXB786465 BGX786459:BGX786465 BQT786459:BQT786465 CAP786459:CAP786465 CKL786459:CKL786465 CUH786459:CUH786465 DED786459:DED786465 DNZ786459:DNZ786465 DXV786459:DXV786465 EHR786459:EHR786465 ERN786459:ERN786465 FBJ786459:FBJ786465 FLF786459:FLF786465 FVB786459:FVB786465 GEX786459:GEX786465 GOT786459:GOT786465 GYP786459:GYP786465 HIL786459:HIL786465 HSH786459:HSH786465 ICD786459:ICD786465 ILZ786459:ILZ786465 IVV786459:IVV786465 JFR786459:JFR786465 JPN786459:JPN786465 JZJ786459:JZJ786465 KJF786459:KJF786465 KTB786459:KTB786465 LCX786459:LCX786465 LMT786459:LMT786465 LWP786459:LWP786465 MGL786459:MGL786465 MQH786459:MQH786465 NAD786459:NAD786465 NJZ786459:NJZ786465 NTV786459:NTV786465 ODR786459:ODR786465 ONN786459:ONN786465 OXJ786459:OXJ786465 PHF786459:PHF786465 PRB786459:PRB786465 QAX786459:QAX786465 QKT786459:QKT786465 QUP786459:QUP786465 REL786459:REL786465 ROH786459:ROH786465 RYD786459:RYD786465 SHZ786459:SHZ786465 SRV786459:SRV786465 TBR786459:TBR786465 TLN786459:TLN786465 TVJ786459:TVJ786465 UFF786459:UFF786465 UPB786459:UPB786465 UYX786459:UYX786465 VIT786459:VIT786465 VSP786459:VSP786465 WCL786459:WCL786465 WMH786459:WMH786465 WWD786459:WWD786465 V851995:V852001 JR851995:JR852001 TN851995:TN852001 ADJ851995:ADJ852001 ANF851995:ANF852001 AXB851995:AXB852001 BGX851995:BGX852001 BQT851995:BQT852001 CAP851995:CAP852001 CKL851995:CKL852001 CUH851995:CUH852001 DED851995:DED852001 DNZ851995:DNZ852001 DXV851995:DXV852001 EHR851995:EHR852001 ERN851995:ERN852001 FBJ851995:FBJ852001 FLF851995:FLF852001 FVB851995:FVB852001 GEX851995:GEX852001 GOT851995:GOT852001 GYP851995:GYP852001 HIL851995:HIL852001 HSH851995:HSH852001 ICD851995:ICD852001 ILZ851995:ILZ852001 IVV851995:IVV852001 JFR851995:JFR852001 JPN851995:JPN852001 JZJ851995:JZJ852001 KJF851995:KJF852001 KTB851995:KTB852001 LCX851995:LCX852001 LMT851995:LMT852001 LWP851995:LWP852001 MGL851995:MGL852001 MQH851995:MQH852001 NAD851995:NAD852001 NJZ851995:NJZ852001 NTV851995:NTV852001 ODR851995:ODR852001 ONN851995:ONN852001 OXJ851995:OXJ852001 PHF851995:PHF852001 PRB851995:PRB852001 QAX851995:QAX852001 QKT851995:QKT852001 QUP851995:QUP852001 REL851995:REL852001 ROH851995:ROH852001 RYD851995:RYD852001 SHZ851995:SHZ852001 SRV851995:SRV852001 TBR851995:TBR852001 TLN851995:TLN852001 TVJ851995:TVJ852001 UFF851995:UFF852001 UPB851995:UPB852001 UYX851995:UYX852001 VIT851995:VIT852001 VSP851995:VSP852001 WCL851995:WCL852001 WMH851995:WMH852001 WWD851995:WWD852001 V917531:V917537 JR917531:JR917537 TN917531:TN917537 ADJ917531:ADJ917537 ANF917531:ANF917537 AXB917531:AXB917537 BGX917531:BGX917537 BQT917531:BQT917537 CAP917531:CAP917537 CKL917531:CKL917537 CUH917531:CUH917537 DED917531:DED917537 DNZ917531:DNZ917537 DXV917531:DXV917537 EHR917531:EHR917537 ERN917531:ERN917537 FBJ917531:FBJ917537 FLF917531:FLF917537 FVB917531:FVB917537 GEX917531:GEX917537 GOT917531:GOT917537 GYP917531:GYP917537 HIL917531:HIL917537 HSH917531:HSH917537 ICD917531:ICD917537 ILZ917531:ILZ917537 IVV917531:IVV917537 JFR917531:JFR917537 JPN917531:JPN917537 JZJ917531:JZJ917537 KJF917531:KJF917537 KTB917531:KTB917537 LCX917531:LCX917537 LMT917531:LMT917537 LWP917531:LWP917537 MGL917531:MGL917537 MQH917531:MQH917537 NAD917531:NAD917537 NJZ917531:NJZ917537 NTV917531:NTV917537 ODR917531:ODR917537 ONN917531:ONN917537 OXJ917531:OXJ917537 PHF917531:PHF917537 PRB917531:PRB917537 QAX917531:QAX917537 QKT917531:QKT917537 QUP917531:QUP917537 REL917531:REL917537 ROH917531:ROH917537 RYD917531:RYD917537 SHZ917531:SHZ917537 SRV917531:SRV917537 TBR917531:TBR917537 TLN917531:TLN917537 TVJ917531:TVJ917537 UFF917531:UFF917537 UPB917531:UPB917537 UYX917531:UYX917537 VIT917531:VIT917537 VSP917531:VSP917537 WCL917531:WCL917537 WMH917531:WMH917537 WWD917531:WWD917537 V983067:V983073 JR983067:JR983073 TN983067:TN983073 ADJ983067:ADJ983073 ANF983067:ANF983073 AXB983067:AXB983073 BGX983067:BGX983073 BQT983067:BQT983073 CAP983067:CAP983073 CKL983067:CKL983073 CUH983067:CUH983073 DED983067:DED983073 DNZ983067:DNZ983073 DXV983067:DXV983073 EHR983067:EHR983073 ERN983067:ERN983073 FBJ983067:FBJ983073 FLF983067:FLF983073 FVB983067:FVB983073 GEX983067:GEX983073 GOT983067:GOT983073 GYP983067:GYP983073 HIL983067:HIL983073 HSH983067:HSH983073 ICD983067:ICD983073 ILZ983067:ILZ983073 IVV983067:IVV983073 JFR983067:JFR983073 JPN983067:JPN983073 JZJ983067:JZJ983073 KJF983067:KJF983073 KTB983067:KTB983073 LCX983067:LCX983073 LMT983067:LMT983073 LWP983067:LWP983073 MGL983067:MGL983073 MQH983067:MQH983073 NAD983067:NAD983073 NJZ983067:NJZ983073 NTV983067:NTV983073 ODR983067:ODR983073 ONN983067:ONN983073 OXJ983067:OXJ983073 PHF983067:PHF983073 PRB983067:PRB983073 QAX983067:QAX983073 QKT983067:QKT983073 QUP983067:QUP983073 REL983067:REL983073 ROH983067:ROH983073 RYD983067:RYD983073 SHZ983067:SHZ983073 SRV983067:SRV983073 TBR983067:TBR983073 TLN983067:TLN983073 TVJ983067:TVJ983073 UFF983067:UFF983073 UPB983067:UPB983073 UYX983067:UYX983073 VIT983067:VIT983073 VSP983067:VSP983073 WCL983067:WCL983073 WMH983067:WMH983073 WWD983067:WWD983073 X27:X33 JT27:JT33 TP27:TP33 ADL27:ADL33 ANH27:ANH33 AXD27:AXD33 BGZ27:BGZ33 BQV27:BQV33 CAR27:CAR33 CKN27:CKN33 CUJ27:CUJ33 DEF27:DEF33 DOB27:DOB33 DXX27:DXX33 EHT27:EHT33 ERP27:ERP33 FBL27:FBL33 FLH27:FLH33 FVD27:FVD33 GEZ27:GEZ33 GOV27:GOV33 GYR27:GYR33 HIN27:HIN33 HSJ27:HSJ33 ICF27:ICF33 IMB27:IMB33 IVX27:IVX33 JFT27:JFT33 JPP27:JPP33 JZL27:JZL33 KJH27:KJH33 KTD27:KTD33 LCZ27:LCZ33 LMV27:LMV33 LWR27:LWR33 MGN27:MGN33 MQJ27:MQJ33 NAF27:NAF33 NKB27:NKB33 NTX27:NTX33 ODT27:ODT33 ONP27:ONP33 OXL27:OXL33 PHH27:PHH33 PRD27:PRD33 QAZ27:QAZ33 QKV27:QKV33 QUR27:QUR33 REN27:REN33 ROJ27:ROJ33 RYF27:RYF33 SIB27:SIB33 SRX27:SRX33 TBT27:TBT33 TLP27:TLP33 TVL27:TVL33 UFH27:UFH33 UPD27:UPD33 UYZ27:UYZ33 VIV27:VIV33 VSR27:VSR33 WCN27:WCN33 WMJ27:WMJ33 WWF27:WWF33 X65563:X65569 JT65563:JT65569 TP65563:TP65569 ADL65563:ADL65569 ANH65563:ANH65569 AXD65563:AXD65569 BGZ65563:BGZ65569 BQV65563:BQV65569 CAR65563:CAR65569 CKN65563:CKN65569 CUJ65563:CUJ65569 DEF65563:DEF65569 DOB65563:DOB65569 DXX65563:DXX65569 EHT65563:EHT65569 ERP65563:ERP65569 FBL65563:FBL65569 FLH65563:FLH65569 FVD65563:FVD65569 GEZ65563:GEZ65569 GOV65563:GOV65569 GYR65563:GYR65569 HIN65563:HIN65569 HSJ65563:HSJ65569 ICF65563:ICF65569 IMB65563:IMB65569 IVX65563:IVX65569 JFT65563:JFT65569 JPP65563:JPP65569 JZL65563:JZL65569 KJH65563:KJH65569 KTD65563:KTD65569 LCZ65563:LCZ65569 LMV65563:LMV65569 LWR65563:LWR65569 MGN65563:MGN65569 MQJ65563:MQJ65569 NAF65563:NAF65569 NKB65563:NKB65569 NTX65563:NTX65569 ODT65563:ODT65569 ONP65563:ONP65569 OXL65563:OXL65569 PHH65563:PHH65569 PRD65563:PRD65569 QAZ65563:QAZ65569 QKV65563:QKV65569 QUR65563:QUR65569 REN65563:REN65569 ROJ65563:ROJ65569 RYF65563:RYF65569 SIB65563:SIB65569 SRX65563:SRX65569 TBT65563:TBT65569 TLP65563:TLP65569 TVL65563:TVL65569 UFH65563:UFH65569 UPD65563:UPD65569 UYZ65563:UYZ65569 VIV65563:VIV65569 VSR65563:VSR65569 WCN65563:WCN65569 WMJ65563:WMJ65569 WWF65563:WWF65569 X131099:X131105 JT131099:JT131105 TP131099:TP131105 ADL131099:ADL131105 ANH131099:ANH131105 AXD131099:AXD131105 BGZ131099:BGZ131105 BQV131099:BQV131105 CAR131099:CAR131105 CKN131099:CKN131105 CUJ131099:CUJ131105 DEF131099:DEF131105 DOB131099:DOB131105 DXX131099:DXX131105 EHT131099:EHT131105 ERP131099:ERP131105 FBL131099:FBL131105 FLH131099:FLH131105 FVD131099:FVD131105 GEZ131099:GEZ131105 GOV131099:GOV131105 GYR131099:GYR131105 HIN131099:HIN131105 HSJ131099:HSJ131105 ICF131099:ICF131105 IMB131099:IMB131105 IVX131099:IVX131105 JFT131099:JFT131105 JPP131099:JPP131105 JZL131099:JZL131105 KJH131099:KJH131105 KTD131099:KTD131105 LCZ131099:LCZ131105 LMV131099:LMV131105 LWR131099:LWR131105 MGN131099:MGN131105 MQJ131099:MQJ131105 NAF131099:NAF131105 NKB131099:NKB131105 NTX131099:NTX131105 ODT131099:ODT131105 ONP131099:ONP131105 OXL131099:OXL131105 PHH131099:PHH131105 PRD131099:PRD131105 QAZ131099:QAZ131105 QKV131099:QKV131105 QUR131099:QUR131105 REN131099:REN131105 ROJ131099:ROJ131105 RYF131099:RYF131105 SIB131099:SIB131105 SRX131099:SRX131105 TBT131099:TBT131105 TLP131099:TLP131105 TVL131099:TVL131105 UFH131099:UFH131105 UPD131099:UPD131105 UYZ131099:UYZ131105 VIV131099:VIV131105 VSR131099:VSR131105 WCN131099:WCN131105 WMJ131099:WMJ131105 WWF131099:WWF131105 X196635:X196641 JT196635:JT196641 TP196635:TP196641 ADL196635:ADL196641 ANH196635:ANH196641 AXD196635:AXD196641 BGZ196635:BGZ196641 BQV196635:BQV196641 CAR196635:CAR196641 CKN196635:CKN196641 CUJ196635:CUJ196641 DEF196635:DEF196641 DOB196635:DOB196641 DXX196635:DXX196641 EHT196635:EHT196641 ERP196635:ERP196641 FBL196635:FBL196641 FLH196635:FLH196641 FVD196635:FVD196641 GEZ196635:GEZ196641 GOV196635:GOV196641 GYR196635:GYR196641 HIN196635:HIN196641 HSJ196635:HSJ196641 ICF196635:ICF196641 IMB196635:IMB196641 IVX196635:IVX196641 JFT196635:JFT196641 JPP196635:JPP196641 JZL196635:JZL196641 KJH196635:KJH196641 KTD196635:KTD196641 LCZ196635:LCZ196641 LMV196635:LMV196641 LWR196635:LWR196641 MGN196635:MGN196641 MQJ196635:MQJ196641 NAF196635:NAF196641 NKB196635:NKB196641 NTX196635:NTX196641 ODT196635:ODT196641 ONP196635:ONP196641 OXL196635:OXL196641 PHH196635:PHH196641 PRD196635:PRD196641 QAZ196635:QAZ196641 QKV196635:QKV196641 QUR196635:QUR196641 REN196635:REN196641 ROJ196635:ROJ196641 RYF196635:RYF196641 SIB196635:SIB196641 SRX196635:SRX196641 TBT196635:TBT196641 TLP196635:TLP196641 TVL196635:TVL196641 UFH196635:UFH196641 UPD196635:UPD196641 UYZ196635:UYZ196641 VIV196635:VIV196641 VSR196635:VSR196641 WCN196635:WCN196641 WMJ196635:WMJ196641 WWF196635:WWF196641 X262171:X262177 JT262171:JT262177 TP262171:TP262177 ADL262171:ADL262177 ANH262171:ANH262177 AXD262171:AXD262177 BGZ262171:BGZ262177 BQV262171:BQV262177 CAR262171:CAR262177 CKN262171:CKN262177 CUJ262171:CUJ262177 DEF262171:DEF262177 DOB262171:DOB262177 DXX262171:DXX262177 EHT262171:EHT262177 ERP262171:ERP262177 FBL262171:FBL262177 FLH262171:FLH262177 FVD262171:FVD262177 GEZ262171:GEZ262177 GOV262171:GOV262177 GYR262171:GYR262177 HIN262171:HIN262177 HSJ262171:HSJ262177 ICF262171:ICF262177 IMB262171:IMB262177 IVX262171:IVX262177 JFT262171:JFT262177 JPP262171:JPP262177 JZL262171:JZL262177 KJH262171:KJH262177 KTD262171:KTD262177 LCZ262171:LCZ262177 LMV262171:LMV262177 LWR262171:LWR262177 MGN262171:MGN262177 MQJ262171:MQJ262177 NAF262171:NAF262177 NKB262171:NKB262177 NTX262171:NTX262177 ODT262171:ODT262177 ONP262171:ONP262177 OXL262171:OXL262177 PHH262171:PHH262177 PRD262171:PRD262177 QAZ262171:QAZ262177 QKV262171:QKV262177 QUR262171:QUR262177 REN262171:REN262177 ROJ262171:ROJ262177 RYF262171:RYF262177 SIB262171:SIB262177 SRX262171:SRX262177 TBT262171:TBT262177 TLP262171:TLP262177 TVL262171:TVL262177 UFH262171:UFH262177 UPD262171:UPD262177 UYZ262171:UYZ262177 VIV262171:VIV262177 VSR262171:VSR262177 WCN262171:WCN262177 WMJ262171:WMJ262177 WWF262171:WWF262177 X327707:X327713 JT327707:JT327713 TP327707:TP327713 ADL327707:ADL327713 ANH327707:ANH327713 AXD327707:AXD327713 BGZ327707:BGZ327713 BQV327707:BQV327713 CAR327707:CAR327713 CKN327707:CKN327713 CUJ327707:CUJ327713 DEF327707:DEF327713 DOB327707:DOB327713 DXX327707:DXX327713 EHT327707:EHT327713 ERP327707:ERP327713 FBL327707:FBL327713 FLH327707:FLH327713 FVD327707:FVD327713 GEZ327707:GEZ327713 GOV327707:GOV327713 GYR327707:GYR327713 HIN327707:HIN327713 HSJ327707:HSJ327713 ICF327707:ICF327713 IMB327707:IMB327713 IVX327707:IVX327713 JFT327707:JFT327713 JPP327707:JPP327713 JZL327707:JZL327713 KJH327707:KJH327713 KTD327707:KTD327713 LCZ327707:LCZ327713 LMV327707:LMV327713 LWR327707:LWR327713 MGN327707:MGN327713 MQJ327707:MQJ327713 NAF327707:NAF327713 NKB327707:NKB327713 NTX327707:NTX327713 ODT327707:ODT327713 ONP327707:ONP327713 OXL327707:OXL327713 PHH327707:PHH327713 PRD327707:PRD327713 QAZ327707:QAZ327713 QKV327707:QKV327713 QUR327707:QUR327713 REN327707:REN327713 ROJ327707:ROJ327713 RYF327707:RYF327713 SIB327707:SIB327713 SRX327707:SRX327713 TBT327707:TBT327713 TLP327707:TLP327713 TVL327707:TVL327713 UFH327707:UFH327713 UPD327707:UPD327713 UYZ327707:UYZ327713 VIV327707:VIV327713 VSR327707:VSR327713 WCN327707:WCN327713 WMJ327707:WMJ327713 WWF327707:WWF327713 X393243:X393249 JT393243:JT393249 TP393243:TP393249 ADL393243:ADL393249 ANH393243:ANH393249 AXD393243:AXD393249 BGZ393243:BGZ393249 BQV393243:BQV393249 CAR393243:CAR393249 CKN393243:CKN393249 CUJ393243:CUJ393249 DEF393243:DEF393249 DOB393243:DOB393249 DXX393243:DXX393249 EHT393243:EHT393249 ERP393243:ERP393249 FBL393243:FBL393249 FLH393243:FLH393249 FVD393243:FVD393249 GEZ393243:GEZ393249 GOV393243:GOV393249 GYR393243:GYR393249 HIN393243:HIN393249 HSJ393243:HSJ393249 ICF393243:ICF393249 IMB393243:IMB393249 IVX393243:IVX393249 JFT393243:JFT393249 JPP393243:JPP393249 JZL393243:JZL393249 KJH393243:KJH393249 KTD393243:KTD393249 LCZ393243:LCZ393249 LMV393243:LMV393249 LWR393243:LWR393249 MGN393243:MGN393249 MQJ393243:MQJ393249 NAF393243:NAF393249 NKB393243:NKB393249 NTX393243:NTX393249 ODT393243:ODT393249 ONP393243:ONP393249 OXL393243:OXL393249 PHH393243:PHH393249 PRD393243:PRD393249 QAZ393243:QAZ393249 QKV393243:QKV393249 QUR393243:QUR393249 REN393243:REN393249 ROJ393243:ROJ393249 RYF393243:RYF393249 SIB393243:SIB393249 SRX393243:SRX393249 TBT393243:TBT393249 TLP393243:TLP393249 TVL393243:TVL393249 UFH393243:UFH393249 UPD393243:UPD393249 UYZ393243:UYZ393249 VIV393243:VIV393249 VSR393243:VSR393249 WCN393243:WCN393249 WMJ393243:WMJ393249 WWF393243:WWF393249 X458779:X458785 JT458779:JT458785 TP458779:TP458785 ADL458779:ADL458785 ANH458779:ANH458785 AXD458779:AXD458785 BGZ458779:BGZ458785 BQV458779:BQV458785 CAR458779:CAR458785 CKN458779:CKN458785 CUJ458779:CUJ458785 DEF458779:DEF458785 DOB458779:DOB458785 DXX458779:DXX458785 EHT458779:EHT458785 ERP458779:ERP458785 FBL458779:FBL458785 FLH458779:FLH458785 FVD458779:FVD458785 GEZ458779:GEZ458785 GOV458779:GOV458785 GYR458779:GYR458785 HIN458779:HIN458785 HSJ458779:HSJ458785 ICF458779:ICF458785 IMB458779:IMB458785 IVX458779:IVX458785 JFT458779:JFT458785 JPP458779:JPP458785 JZL458779:JZL458785 KJH458779:KJH458785 KTD458779:KTD458785 LCZ458779:LCZ458785 LMV458779:LMV458785 LWR458779:LWR458785 MGN458779:MGN458785 MQJ458779:MQJ458785 NAF458779:NAF458785 NKB458779:NKB458785 NTX458779:NTX458785 ODT458779:ODT458785 ONP458779:ONP458785 OXL458779:OXL458785 PHH458779:PHH458785 PRD458779:PRD458785 QAZ458779:QAZ458785 QKV458779:QKV458785 QUR458779:QUR458785 REN458779:REN458785 ROJ458779:ROJ458785 RYF458779:RYF458785 SIB458779:SIB458785 SRX458779:SRX458785 TBT458779:TBT458785 TLP458779:TLP458785 TVL458779:TVL458785 UFH458779:UFH458785 UPD458779:UPD458785 UYZ458779:UYZ458785 VIV458779:VIV458785 VSR458779:VSR458785 WCN458779:WCN458785 WMJ458779:WMJ458785 WWF458779:WWF458785 X524315:X524321 JT524315:JT524321 TP524315:TP524321 ADL524315:ADL524321 ANH524315:ANH524321 AXD524315:AXD524321 BGZ524315:BGZ524321 BQV524315:BQV524321 CAR524315:CAR524321 CKN524315:CKN524321 CUJ524315:CUJ524321 DEF524315:DEF524321 DOB524315:DOB524321 DXX524315:DXX524321 EHT524315:EHT524321 ERP524315:ERP524321 FBL524315:FBL524321 FLH524315:FLH524321 FVD524315:FVD524321 GEZ524315:GEZ524321 GOV524315:GOV524321 GYR524315:GYR524321 HIN524315:HIN524321 HSJ524315:HSJ524321 ICF524315:ICF524321 IMB524315:IMB524321 IVX524315:IVX524321 JFT524315:JFT524321 JPP524315:JPP524321 JZL524315:JZL524321 KJH524315:KJH524321 KTD524315:KTD524321 LCZ524315:LCZ524321 LMV524315:LMV524321 LWR524315:LWR524321 MGN524315:MGN524321 MQJ524315:MQJ524321 NAF524315:NAF524321 NKB524315:NKB524321 NTX524315:NTX524321 ODT524315:ODT524321 ONP524315:ONP524321 OXL524315:OXL524321 PHH524315:PHH524321 PRD524315:PRD524321 QAZ524315:QAZ524321 QKV524315:QKV524321 QUR524315:QUR524321 REN524315:REN524321 ROJ524315:ROJ524321 RYF524315:RYF524321 SIB524315:SIB524321 SRX524315:SRX524321 TBT524315:TBT524321 TLP524315:TLP524321 TVL524315:TVL524321 UFH524315:UFH524321 UPD524315:UPD524321 UYZ524315:UYZ524321 VIV524315:VIV524321 VSR524315:VSR524321 WCN524315:WCN524321 WMJ524315:WMJ524321 WWF524315:WWF524321 X589851:X589857 JT589851:JT589857 TP589851:TP589857 ADL589851:ADL589857 ANH589851:ANH589857 AXD589851:AXD589857 BGZ589851:BGZ589857 BQV589851:BQV589857 CAR589851:CAR589857 CKN589851:CKN589857 CUJ589851:CUJ589857 DEF589851:DEF589857 DOB589851:DOB589857 DXX589851:DXX589857 EHT589851:EHT589857 ERP589851:ERP589857 FBL589851:FBL589857 FLH589851:FLH589857 FVD589851:FVD589857 GEZ589851:GEZ589857 GOV589851:GOV589857 GYR589851:GYR589857 HIN589851:HIN589857 HSJ589851:HSJ589857 ICF589851:ICF589857 IMB589851:IMB589857 IVX589851:IVX589857 JFT589851:JFT589857 JPP589851:JPP589857 JZL589851:JZL589857 KJH589851:KJH589857 KTD589851:KTD589857 LCZ589851:LCZ589857 LMV589851:LMV589857 LWR589851:LWR589857 MGN589851:MGN589857 MQJ589851:MQJ589857 NAF589851:NAF589857 NKB589851:NKB589857 NTX589851:NTX589857 ODT589851:ODT589857 ONP589851:ONP589857 OXL589851:OXL589857 PHH589851:PHH589857 PRD589851:PRD589857 QAZ589851:QAZ589857 QKV589851:QKV589857 QUR589851:QUR589857 REN589851:REN589857 ROJ589851:ROJ589857 RYF589851:RYF589857 SIB589851:SIB589857 SRX589851:SRX589857 TBT589851:TBT589857 TLP589851:TLP589857 TVL589851:TVL589857 UFH589851:UFH589857 UPD589851:UPD589857 UYZ589851:UYZ589857 VIV589851:VIV589857 VSR589851:VSR589857 WCN589851:WCN589857 WMJ589851:WMJ589857 WWF589851:WWF589857 X655387:X655393 JT655387:JT655393 TP655387:TP655393 ADL655387:ADL655393 ANH655387:ANH655393 AXD655387:AXD655393 BGZ655387:BGZ655393 BQV655387:BQV655393 CAR655387:CAR655393 CKN655387:CKN655393 CUJ655387:CUJ655393 DEF655387:DEF655393 DOB655387:DOB655393 DXX655387:DXX655393 EHT655387:EHT655393 ERP655387:ERP655393 FBL655387:FBL655393 FLH655387:FLH655393 FVD655387:FVD655393 GEZ655387:GEZ655393 GOV655387:GOV655393 GYR655387:GYR655393 HIN655387:HIN655393 HSJ655387:HSJ655393 ICF655387:ICF655393 IMB655387:IMB655393 IVX655387:IVX655393 JFT655387:JFT655393 JPP655387:JPP655393 JZL655387:JZL655393 KJH655387:KJH655393 KTD655387:KTD655393 LCZ655387:LCZ655393 LMV655387:LMV655393 LWR655387:LWR655393 MGN655387:MGN655393 MQJ655387:MQJ655393 NAF655387:NAF655393 NKB655387:NKB655393 NTX655387:NTX655393 ODT655387:ODT655393 ONP655387:ONP655393 OXL655387:OXL655393 PHH655387:PHH655393 PRD655387:PRD655393 QAZ655387:QAZ655393 QKV655387:QKV655393 QUR655387:QUR655393 REN655387:REN655393 ROJ655387:ROJ655393 RYF655387:RYF655393 SIB655387:SIB655393 SRX655387:SRX655393 TBT655387:TBT655393 TLP655387:TLP655393 TVL655387:TVL655393 UFH655387:UFH655393 UPD655387:UPD655393 UYZ655387:UYZ655393 VIV655387:VIV655393 VSR655387:VSR655393 WCN655387:WCN655393 WMJ655387:WMJ655393 WWF655387:WWF655393 X720923:X720929 JT720923:JT720929 TP720923:TP720929 ADL720923:ADL720929 ANH720923:ANH720929 AXD720923:AXD720929 BGZ720923:BGZ720929 BQV720923:BQV720929 CAR720923:CAR720929 CKN720923:CKN720929 CUJ720923:CUJ720929 DEF720923:DEF720929 DOB720923:DOB720929 DXX720923:DXX720929 EHT720923:EHT720929 ERP720923:ERP720929 FBL720923:FBL720929 FLH720923:FLH720929 FVD720923:FVD720929 GEZ720923:GEZ720929 GOV720923:GOV720929 GYR720923:GYR720929 HIN720923:HIN720929 HSJ720923:HSJ720929 ICF720923:ICF720929 IMB720923:IMB720929 IVX720923:IVX720929 JFT720923:JFT720929 JPP720923:JPP720929 JZL720923:JZL720929 KJH720923:KJH720929 KTD720923:KTD720929 LCZ720923:LCZ720929 LMV720923:LMV720929 LWR720923:LWR720929 MGN720923:MGN720929 MQJ720923:MQJ720929 NAF720923:NAF720929 NKB720923:NKB720929 NTX720923:NTX720929 ODT720923:ODT720929 ONP720923:ONP720929 OXL720923:OXL720929 PHH720923:PHH720929 PRD720923:PRD720929 QAZ720923:QAZ720929 QKV720923:QKV720929 QUR720923:QUR720929 REN720923:REN720929 ROJ720923:ROJ720929 RYF720923:RYF720929 SIB720923:SIB720929 SRX720923:SRX720929 TBT720923:TBT720929 TLP720923:TLP720929 TVL720923:TVL720929 UFH720923:UFH720929 UPD720923:UPD720929 UYZ720923:UYZ720929 VIV720923:VIV720929 VSR720923:VSR720929 WCN720923:WCN720929 WMJ720923:WMJ720929 WWF720923:WWF720929 X786459:X786465 JT786459:JT786465 TP786459:TP786465 ADL786459:ADL786465 ANH786459:ANH786465 AXD786459:AXD786465 BGZ786459:BGZ786465 BQV786459:BQV786465 CAR786459:CAR786465 CKN786459:CKN786465 CUJ786459:CUJ786465 DEF786459:DEF786465 DOB786459:DOB786465 DXX786459:DXX786465 EHT786459:EHT786465 ERP786459:ERP786465 FBL786459:FBL786465 FLH786459:FLH786465 FVD786459:FVD786465 GEZ786459:GEZ786465 GOV786459:GOV786465 GYR786459:GYR786465 HIN786459:HIN786465 HSJ786459:HSJ786465 ICF786459:ICF786465 IMB786459:IMB786465 IVX786459:IVX786465 JFT786459:JFT786465 JPP786459:JPP786465 JZL786459:JZL786465 KJH786459:KJH786465 KTD786459:KTD786465 LCZ786459:LCZ786465 LMV786459:LMV786465 LWR786459:LWR786465 MGN786459:MGN786465 MQJ786459:MQJ786465 NAF786459:NAF786465 NKB786459:NKB786465 NTX786459:NTX786465 ODT786459:ODT786465 ONP786459:ONP786465 OXL786459:OXL786465 PHH786459:PHH786465 PRD786459:PRD786465 QAZ786459:QAZ786465 QKV786459:QKV786465 QUR786459:QUR786465 REN786459:REN786465 ROJ786459:ROJ786465 RYF786459:RYF786465 SIB786459:SIB786465 SRX786459:SRX786465 TBT786459:TBT786465 TLP786459:TLP786465 TVL786459:TVL786465 UFH786459:UFH786465 UPD786459:UPD786465 UYZ786459:UYZ786465 VIV786459:VIV786465 VSR786459:VSR786465 WCN786459:WCN786465 WMJ786459:WMJ786465 WWF786459:WWF786465 X851995:X852001 JT851995:JT852001 TP851995:TP852001 ADL851995:ADL852001 ANH851995:ANH852001 AXD851995:AXD852001 BGZ851995:BGZ852001 BQV851995:BQV852001 CAR851995:CAR852001 CKN851995:CKN852001 CUJ851995:CUJ852001 DEF851995:DEF852001 DOB851995:DOB852001 DXX851995:DXX852001 EHT851995:EHT852001 ERP851995:ERP852001 FBL851995:FBL852001 FLH851995:FLH852001 FVD851995:FVD852001 GEZ851995:GEZ852001 GOV851995:GOV852001 GYR851995:GYR852001 HIN851995:HIN852001 HSJ851995:HSJ852001 ICF851995:ICF852001 IMB851995:IMB852001 IVX851995:IVX852001 JFT851995:JFT852001 JPP851995:JPP852001 JZL851995:JZL852001 KJH851995:KJH852001 KTD851995:KTD852001 LCZ851995:LCZ852001 LMV851995:LMV852001 LWR851995:LWR852001 MGN851995:MGN852001 MQJ851995:MQJ852001 NAF851995:NAF852001 NKB851995:NKB852001 NTX851995:NTX852001 ODT851995:ODT852001 ONP851995:ONP852001 OXL851995:OXL852001 PHH851995:PHH852001 PRD851995:PRD852001 QAZ851995:QAZ852001 QKV851995:QKV852001 QUR851995:QUR852001 REN851995:REN852001 ROJ851995:ROJ852001 RYF851995:RYF852001 SIB851995:SIB852001 SRX851995:SRX852001 TBT851995:TBT852001 TLP851995:TLP852001 TVL851995:TVL852001 UFH851995:UFH852001 UPD851995:UPD852001 UYZ851995:UYZ852001 VIV851995:VIV852001 VSR851995:VSR852001 WCN851995:WCN852001 WMJ851995:WMJ852001 WWF851995:WWF852001 X917531:X917537 JT917531:JT917537 TP917531:TP917537 ADL917531:ADL917537 ANH917531:ANH917537 AXD917531:AXD917537 BGZ917531:BGZ917537 BQV917531:BQV917537 CAR917531:CAR917537 CKN917531:CKN917537 CUJ917531:CUJ917537 DEF917531:DEF917537 DOB917531:DOB917537 DXX917531:DXX917537 EHT917531:EHT917537 ERP917531:ERP917537 FBL917531:FBL917537 FLH917531:FLH917537 FVD917531:FVD917537 GEZ917531:GEZ917537 GOV917531:GOV917537 GYR917531:GYR917537 HIN917531:HIN917537 HSJ917531:HSJ917537 ICF917531:ICF917537 IMB917531:IMB917537 IVX917531:IVX917537 JFT917531:JFT917537 JPP917531:JPP917537 JZL917531:JZL917537 KJH917531:KJH917537 KTD917531:KTD917537 LCZ917531:LCZ917537 LMV917531:LMV917537 LWR917531:LWR917537 MGN917531:MGN917537 MQJ917531:MQJ917537 NAF917531:NAF917537 NKB917531:NKB917537 NTX917531:NTX917537 ODT917531:ODT917537 ONP917531:ONP917537 OXL917531:OXL917537 PHH917531:PHH917537 PRD917531:PRD917537 QAZ917531:QAZ917537 QKV917531:QKV917537 QUR917531:QUR917537 REN917531:REN917537 ROJ917531:ROJ917537 RYF917531:RYF917537 SIB917531:SIB917537 SRX917531:SRX917537 TBT917531:TBT917537 TLP917531:TLP917537 TVL917531:TVL917537 UFH917531:UFH917537 UPD917531:UPD917537 UYZ917531:UYZ917537 VIV917531:VIV917537 VSR917531:VSR917537 WCN917531:WCN917537 WMJ917531:WMJ917537 WWF917531:WWF917537 X983067:X983073 JT983067:JT983073 TP983067:TP983073 ADL983067:ADL983073 ANH983067:ANH983073 AXD983067:AXD983073 BGZ983067:BGZ983073 BQV983067:BQV983073 CAR983067:CAR983073 CKN983067:CKN983073 CUJ983067:CUJ983073 DEF983067:DEF983073 DOB983067:DOB983073 DXX983067:DXX983073 EHT983067:EHT983073 ERP983067:ERP983073 FBL983067:FBL983073 FLH983067:FLH983073 FVD983067:FVD983073 GEZ983067:GEZ983073 GOV983067:GOV983073 GYR983067:GYR983073 HIN983067:HIN983073 HSJ983067:HSJ983073 ICF983067:ICF983073 IMB983067:IMB983073 IVX983067:IVX983073 JFT983067:JFT983073 JPP983067:JPP983073 JZL983067:JZL983073 KJH983067:KJH983073 KTD983067:KTD983073 LCZ983067:LCZ983073 LMV983067:LMV983073 LWR983067:LWR983073 MGN983067:MGN983073 MQJ983067:MQJ983073 NAF983067:NAF983073 NKB983067:NKB983073 NTX983067:NTX983073 ODT983067:ODT983073 ONP983067:ONP983073 OXL983067:OXL983073 PHH983067:PHH983073 PRD983067:PRD983073 QAZ983067:QAZ983073 QKV983067:QKV983073 QUR983067:QUR983073 REN983067:REN983073 ROJ983067:ROJ983073 RYF983067:RYF983073 SIB983067:SIB983073 SRX983067:SRX983073 TBT983067:TBT983073 TLP983067:TLP983073 TVL983067:TVL983073 UFH983067:UFH983073 UPD983067:UPD983073 UYZ983067:UYZ983073 VIV983067:VIV983073 VSR983067:VSR983073 WCN983067:WCN983073 WMJ983067:WMJ983073 WWF983067:WWF983073" xr:uid="{1090272F-9A44-4A97-B205-E6B3C0D8508A}">
      <formula1>"□,■"</formula1>
    </dataValidation>
  </dataValidations>
  <hyperlinks>
    <hyperlink ref="AC2" location="添付書類一覧!A1" display="添付書類一覧に戻る" xr:uid="{213BBE08-034B-4511-B7DF-A8CC7C125448}"/>
  </hyperlink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BFFC-29E3-47CB-8F37-AF6D4BEB18BE}">
  <sheetPr>
    <tabColor rgb="FFFF0000"/>
    <pageSetUpPr fitToPage="1"/>
  </sheetPr>
  <dimension ref="B1:AJ123"/>
  <sheetViews>
    <sheetView view="pageBreakPreview" zoomScaleNormal="100" zoomScaleSheetLayoutView="100" zoomScalePageLayoutView="85" workbookViewId="0">
      <selection activeCell="AH2" sqref="AH2:AI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33" width="4" style="1"/>
    <col min="34" max="34" width="25.875" style="486" customWidth="1"/>
    <col min="35" max="35" width="9" style="434"/>
    <col min="36"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1" spans="2:35" ht="14.25" thickBot="1" x14ac:dyDescent="0.2">
      <c r="AH1" s="1"/>
    </row>
    <row r="2" spans="2:35" ht="14.25" thickTop="1" x14ac:dyDescent="0.15">
      <c r="B2" s="1" t="s">
        <v>925</v>
      </c>
      <c r="AH2" s="908" t="s">
        <v>755</v>
      </c>
      <c r="AI2" s="909"/>
    </row>
    <row r="3" spans="2:35" ht="14.25" thickBot="1" x14ac:dyDescent="0.2">
      <c r="U3" s="2"/>
      <c r="X3" s="45" t="s">
        <v>658</v>
      </c>
      <c r="Y3" s="906"/>
      <c r="Z3" s="906"/>
      <c r="AA3" s="45" t="s">
        <v>36</v>
      </c>
      <c r="AB3" s="12"/>
      <c r="AC3" s="45" t="s">
        <v>892</v>
      </c>
      <c r="AD3" s="12"/>
      <c r="AE3" s="45" t="s">
        <v>660</v>
      </c>
      <c r="AH3" s="910"/>
      <c r="AI3" s="911"/>
    </row>
    <row r="4" spans="2:35" ht="14.25" thickTop="1" x14ac:dyDescent="0.15">
      <c r="T4" s="425"/>
      <c r="U4" s="425"/>
      <c r="V4" s="425"/>
      <c r="AH4" s="485"/>
    </row>
    <row r="5" spans="2:35" x14ac:dyDescent="0.15">
      <c r="B5" s="906" t="s">
        <v>926</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H5" s="485"/>
    </row>
    <row r="6" spans="2:35" ht="65.25" customHeight="1" x14ac:dyDescent="0.15">
      <c r="B6" s="1152" t="s">
        <v>927</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2"/>
      <c r="AH6" s="485"/>
    </row>
    <row r="7" spans="2:35" ht="23.25" customHeight="1" x14ac:dyDescent="0.15">
      <c r="AH7" s="485"/>
    </row>
    <row r="8" spans="2:35" ht="23.25" customHeight="1" x14ac:dyDescent="0.15">
      <c r="B8" s="634" t="s">
        <v>535</v>
      </c>
      <c r="C8" s="634"/>
      <c r="D8" s="634"/>
      <c r="E8" s="634"/>
      <c r="F8" s="856"/>
      <c r="G8" s="857"/>
      <c r="H8" s="857"/>
      <c r="I8" s="857"/>
      <c r="J8" s="857"/>
      <c r="K8" s="857"/>
      <c r="L8" s="857"/>
      <c r="M8" s="857"/>
      <c r="N8" s="857"/>
      <c r="O8" s="857"/>
      <c r="P8" s="857"/>
      <c r="Q8" s="857"/>
      <c r="R8" s="857"/>
      <c r="S8" s="857"/>
      <c r="T8" s="857"/>
      <c r="U8" s="857"/>
      <c r="V8" s="857"/>
      <c r="W8" s="857"/>
      <c r="X8" s="857"/>
      <c r="Y8" s="857"/>
      <c r="Z8" s="857"/>
      <c r="AA8" s="857"/>
      <c r="AB8" s="857"/>
      <c r="AC8" s="857"/>
      <c r="AD8" s="857"/>
      <c r="AE8" s="858"/>
      <c r="AH8" s="485"/>
    </row>
    <row r="9" spans="2:35" ht="24.95" customHeight="1" x14ac:dyDescent="0.15">
      <c r="B9" s="634" t="s">
        <v>928</v>
      </c>
      <c r="C9" s="634"/>
      <c r="D9" s="634"/>
      <c r="E9" s="634"/>
      <c r="F9" s="94" t="s">
        <v>782</v>
      </c>
      <c r="G9" s="299" t="s">
        <v>929</v>
      </c>
      <c r="H9" s="299"/>
      <c r="I9" s="299"/>
      <c r="J9" s="299"/>
      <c r="K9" s="95" t="s">
        <v>782</v>
      </c>
      <c r="L9" s="299" t="s">
        <v>930</v>
      </c>
      <c r="M9" s="299"/>
      <c r="N9" s="299"/>
      <c r="O9" s="299"/>
      <c r="P9" s="299"/>
      <c r="Q9" s="95" t="s">
        <v>782</v>
      </c>
      <c r="R9" s="299" t="s">
        <v>931</v>
      </c>
      <c r="S9" s="299"/>
      <c r="T9" s="299"/>
      <c r="U9" s="299"/>
      <c r="V9" s="299"/>
      <c r="W9" s="299"/>
      <c r="X9" s="299"/>
      <c r="Y9" s="299"/>
      <c r="Z9" s="299"/>
      <c r="AA9" s="299"/>
      <c r="AB9" s="299"/>
      <c r="AC9" s="299"/>
      <c r="AD9" s="10"/>
      <c r="AE9" s="11"/>
    </row>
    <row r="10" spans="2:35" ht="24.95" customHeight="1" x14ac:dyDescent="0.15">
      <c r="B10" s="1181" t="s">
        <v>932</v>
      </c>
      <c r="C10" s="1182"/>
      <c r="D10" s="1182"/>
      <c r="E10" s="1183"/>
      <c r="F10" s="12" t="s">
        <v>782</v>
      </c>
      <c r="G10" s="2" t="s">
        <v>933</v>
      </c>
      <c r="H10" s="2"/>
      <c r="I10" s="2"/>
      <c r="J10" s="2"/>
      <c r="K10" s="2"/>
      <c r="L10" s="2"/>
      <c r="M10" s="2"/>
      <c r="N10" s="2"/>
      <c r="O10" s="2"/>
      <c r="Q10" s="7"/>
      <c r="R10" s="100" t="s">
        <v>782</v>
      </c>
      <c r="S10" s="2" t="s">
        <v>934</v>
      </c>
      <c r="T10" s="2"/>
      <c r="U10" s="2"/>
      <c r="V10" s="2"/>
      <c r="W10" s="22"/>
      <c r="X10" s="22"/>
      <c r="Y10" s="22"/>
      <c r="Z10" s="22"/>
      <c r="AA10" s="22"/>
      <c r="AB10" s="22"/>
      <c r="AC10" s="22"/>
      <c r="AD10" s="7"/>
      <c r="AE10" s="4"/>
    </row>
    <row r="11" spans="2:35" ht="24.95" customHeight="1" x14ac:dyDescent="0.15">
      <c r="B11" s="1272"/>
      <c r="C11" s="906"/>
      <c r="D11" s="906"/>
      <c r="E11" s="1275"/>
      <c r="F11" s="12" t="s">
        <v>782</v>
      </c>
      <c r="G11" s="2" t="s">
        <v>935</v>
      </c>
      <c r="H11" s="2"/>
      <c r="I11" s="2"/>
      <c r="J11" s="2"/>
      <c r="K11" s="2"/>
      <c r="L11" s="2"/>
      <c r="M11" s="2"/>
      <c r="N11" s="2"/>
      <c r="O11" s="2"/>
      <c r="R11" s="12" t="s">
        <v>782</v>
      </c>
      <c r="S11" s="2" t="s">
        <v>936</v>
      </c>
      <c r="T11" s="2"/>
      <c r="U11" s="2"/>
      <c r="V11" s="2"/>
      <c r="W11" s="2"/>
      <c r="X11" s="2"/>
      <c r="Y11" s="2"/>
      <c r="Z11" s="2"/>
      <c r="AA11" s="2"/>
      <c r="AB11" s="2"/>
      <c r="AC11" s="2"/>
      <c r="AE11" s="302"/>
    </row>
    <row r="12" spans="2:35" ht="24.95" customHeight="1" x14ac:dyDescent="0.15">
      <c r="B12" s="1272"/>
      <c r="C12" s="906"/>
      <c r="D12" s="906"/>
      <c r="E12" s="1275"/>
      <c r="F12" s="12" t="s">
        <v>782</v>
      </c>
      <c r="G12" s="327" t="s">
        <v>937</v>
      </c>
      <c r="H12" s="2"/>
      <c r="I12" s="2"/>
      <c r="J12" s="2"/>
      <c r="K12" s="2"/>
      <c r="L12" s="2"/>
      <c r="M12" s="2"/>
      <c r="N12" s="2"/>
      <c r="O12" s="2"/>
      <c r="R12" s="12" t="s">
        <v>782</v>
      </c>
      <c r="S12" s="327" t="s">
        <v>938</v>
      </c>
      <c r="T12" s="2"/>
      <c r="U12" s="2"/>
      <c r="V12" s="2"/>
      <c r="W12" s="2"/>
      <c r="X12" s="2"/>
      <c r="Y12" s="2"/>
      <c r="Z12" s="2"/>
      <c r="AA12" s="2"/>
      <c r="AB12" s="2"/>
      <c r="AC12" s="2"/>
      <c r="AE12" s="302"/>
    </row>
    <row r="13" spans="2:35" ht="24.95" customHeight="1" x14ac:dyDescent="0.15">
      <c r="B13" s="1272"/>
      <c r="C13" s="906"/>
      <c r="D13" s="906"/>
      <c r="E13" s="1275"/>
      <c r="F13" s="12" t="s">
        <v>782</v>
      </c>
      <c r="G13" s="2" t="s">
        <v>939</v>
      </c>
      <c r="H13" s="2"/>
      <c r="I13" s="2"/>
      <c r="J13" s="2"/>
      <c r="K13" s="2"/>
      <c r="L13" s="2"/>
      <c r="M13"/>
      <c r="N13" s="2"/>
      <c r="O13" s="2"/>
      <c r="R13" s="12" t="s">
        <v>782</v>
      </c>
      <c r="S13" s="2" t="s">
        <v>940</v>
      </c>
      <c r="T13" s="2"/>
      <c r="U13" s="2"/>
      <c r="V13" s="2"/>
      <c r="W13" s="2"/>
      <c r="X13" s="2"/>
      <c r="Y13" s="2"/>
      <c r="Z13" s="2"/>
      <c r="AA13" s="2"/>
      <c r="AB13" s="2"/>
      <c r="AC13" s="2"/>
      <c r="AE13" s="302"/>
    </row>
    <row r="14" spans="2:35" ht="24.95" customHeight="1" x14ac:dyDescent="0.15">
      <c r="B14" s="1272"/>
      <c r="C14" s="906"/>
      <c r="D14" s="906"/>
      <c r="E14" s="1275"/>
      <c r="F14" s="12" t="s">
        <v>782</v>
      </c>
      <c r="G14" s="2" t="s">
        <v>941</v>
      </c>
      <c r="H14" s="2"/>
      <c r="I14" s="2"/>
      <c r="J14" s="2"/>
      <c r="K14"/>
      <c r="L14" s="327"/>
      <c r="M14" s="635"/>
      <c r="N14" s="635"/>
      <c r="O14" s="327"/>
      <c r="R14" s="12"/>
      <c r="S14" s="2"/>
      <c r="T14" s="327"/>
      <c r="U14" s="327"/>
      <c r="V14" s="327"/>
      <c r="W14" s="327"/>
      <c r="X14" s="327"/>
      <c r="Y14" s="327"/>
      <c r="Z14" s="327"/>
      <c r="AA14" s="327"/>
      <c r="AB14" s="327"/>
      <c r="AC14" s="327"/>
      <c r="AE14" s="302"/>
    </row>
    <row r="15" spans="2:35" ht="24.95" customHeight="1" x14ac:dyDescent="0.15">
      <c r="B15" s="634" t="s">
        <v>538</v>
      </c>
      <c r="C15" s="634"/>
      <c r="D15" s="634"/>
      <c r="E15" s="634"/>
      <c r="F15" s="94" t="s">
        <v>782</v>
      </c>
      <c r="G15" s="299" t="s">
        <v>942</v>
      </c>
      <c r="H15" s="636"/>
      <c r="I15" s="636"/>
      <c r="J15" s="636"/>
      <c r="K15" s="636"/>
      <c r="L15" s="636"/>
      <c r="M15" s="636"/>
      <c r="N15" s="636"/>
      <c r="O15" s="636"/>
      <c r="P15" s="636"/>
      <c r="Q15" s="10"/>
      <c r="R15" s="95" t="s">
        <v>782</v>
      </c>
      <c r="S15" s="299" t="s">
        <v>943</v>
      </c>
      <c r="T15" s="636"/>
      <c r="U15" s="636"/>
      <c r="V15" s="636"/>
      <c r="W15" s="636"/>
      <c r="X15" s="636"/>
      <c r="Y15" s="636"/>
      <c r="Z15" s="636"/>
      <c r="AA15" s="636"/>
      <c r="AB15" s="636"/>
      <c r="AC15" s="636"/>
      <c r="AD15" s="10"/>
      <c r="AE15" s="11"/>
    </row>
    <row r="16" spans="2:35"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94"/>
      <c r="AB17" s="95" t="s">
        <v>897</v>
      </c>
      <c r="AC17" s="95" t="s">
        <v>898</v>
      </c>
      <c r="AD17" s="95" t="s">
        <v>899</v>
      </c>
      <c r="AE17" s="11"/>
    </row>
    <row r="18" spans="2:31" x14ac:dyDescent="0.15">
      <c r="B18" s="6" t="s">
        <v>944</v>
      </c>
      <c r="C18" s="7"/>
      <c r="D18" s="7"/>
      <c r="E18" s="7"/>
      <c r="F18" s="7"/>
      <c r="G18" s="7"/>
      <c r="H18" s="7"/>
      <c r="I18" s="7"/>
      <c r="J18" s="7"/>
      <c r="K18" s="7"/>
      <c r="L18" s="7"/>
      <c r="M18" s="7"/>
      <c r="N18" s="7"/>
      <c r="O18" s="7"/>
      <c r="P18" s="7"/>
      <c r="Q18" s="7"/>
      <c r="R18" s="7"/>
      <c r="S18" s="7"/>
      <c r="T18" s="7"/>
      <c r="U18" s="7"/>
      <c r="V18" s="7"/>
      <c r="W18" s="7"/>
      <c r="X18" s="7"/>
      <c r="Y18" s="7"/>
      <c r="Z18" s="23"/>
      <c r="AA18" s="510"/>
      <c r="AB18" s="100"/>
      <c r="AC18" s="100"/>
      <c r="AD18" s="7"/>
      <c r="AE18" s="4"/>
    </row>
    <row r="19" spans="2:31" x14ac:dyDescent="0.15">
      <c r="B19" s="301"/>
      <c r="C19" s="637" t="s">
        <v>945</v>
      </c>
      <c r="D19" s="1" t="s">
        <v>946</v>
      </c>
      <c r="Z19" s="612"/>
      <c r="AA19" s="305"/>
      <c r="AB19" s="12" t="s">
        <v>782</v>
      </c>
      <c r="AC19" s="12" t="s">
        <v>898</v>
      </c>
      <c r="AD19" s="12" t="s">
        <v>782</v>
      </c>
      <c r="AE19" s="302"/>
    </row>
    <row r="20" spans="2:31" x14ac:dyDescent="0.15">
      <c r="B20" s="301"/>
      <c r="D20" s="1" t="s">
        <v>947</v>
      </c>
      <c r="Z20" s="513"/>
      <c r="AA20" s="512"/>
      <c r="AB20" s="12"/>
      <c r="AC20" s="12"/>
      <c r="AE20" s="302"/>
    </row>
    <row r="21" spans="2:31" x14ac:dyDescent="0.15">
      <c r="B21" s="301"/>
      <c r="Z21" s="513"/>
      <c r="AA21" s="512"/>
      <c r="AB21" s="12"/>
      <c r="AC21" s="12"/>
      <c r="AE21" s="302"/>
    </row>
    <row r="22" spans="2:31" ht="13.5" customHeight="1" x14ac:dyDescent="0.15">
      <c r="B22" s="301"/>
      <c r="D22" s="610" t="s">
        <v>948</v>
      </c>
      <c r="E22" s="299"/>
      <c r="F22" s="299"/>
      <c r="G22" s="299"/>
      <c r="H22" s="299"/>
      <c r="I22" s="299"/>
      <c r="J22" s="299"/>
      <c r="K22" s="299"/>
      <c r="L22" s="299"/>
      <c r="M22" s="299"/>
      <c r="N22" s="299"/>
      <c r="O22" s="10"/>
      <c r="P22" s="10"/>
      <c r="Q22" s="10"/>
      <c r="R22" s="10"/>
      <c r="S22" s="299"/>
      <c r="T22" s="299"/>
      <c r="U22" s="856"/>
      <c r="V22" s="857"/>
      <c r="W22" s="857"/>
      <c r="X22" s="10" t="s">
        <v>949</v>
      </c>
      <c r="Y22" s="301"/>
      <c r="Z22" s="513"/>
      <c r="AA22" s="512"/>
      <c r="AB22" s="12"/>
      <c r="AC22" s="12"/>
      <c r="AE22" s="302"/>
    </row>
    <row r="23" spans="2:31" x14ac:dyDescent="0.15">
      <c r="B23" s="301"/>
      <c r="D23" s="610" t="s">
        <v>950</v>
      </c>
      <c r="E23" s="299"/>
      <c r="F23" s="299"/>
      <c r="G23" s="299"/>
      <c r="H23" s="299"/>
      <c r="I23" s="299"/>
      <c r="J23" s="299"/>
      <c r="K23" s="299"/>
      <c r="L23" s="299"/>
      <c r="M23" s="299"/>
      <c r="N23" s="299"/>
      <c r="O23" s="10"/>
      <c r="P23" s="10"/>
      <c r="Q23" s="10"/>
      <c r="R23" s="10"/>
      <c r="S23" s="299"/>
      <c r="T23" s="299"/>
      <c r="U23" s="856"/>
      <c r="V23" s="857"/>
      <c r="W23" s="857"/>
      <c r="X23" s="10" t="s">
        <v>949</v>
      </c>
      <c r="Y23" s="301"/>
      <c r="Z23" s="302"/>
      <c r="AA23" s="512"/>
      <c r="AB23" s="12"/>
      <c r="AC23" s="12"/>
      <c r="AE23" s="302"/>
    </row>
    <row r="24" spans="2:31" x14ac:dyDescent="0.15">
      <c r="B24" s="301"/>
      <c r="D24" s="610" t="s">
        <v>951</v>
      </c>
      <c r="E24" s="299"/>
      <c r="F24" s="299"/>
      <c r="G24" s="299"/>
      <c r="H24" s="299"/>
      <c r="I24" s="299"/>
      <c r="J24" s="299"/>
      <c r="K24" s="299"/>
      <c r="L24" s="299"/>
      <c r="M24" s="299"/>
      <c r="N24" s="299"/>
      <c r="O24" s="10"/>
      <c r="P24" s="10"/>
      <c r="Q24" s="10"/>
      <c r="R24" s="10"/>
      <c r="S24" s="299"/>
      <c r="T24" s="638" t="str">
        <f>(IFERROR(ROUNDDOWN(T23/T22*100,0),""))</f>
        <v/>
      </c>
      <c r="U24" s="1292" t="str">
        <f>(IFERROR(ROUNDDOWN(U23/U22*100,0),""))</f>
        <v/>
      </c>
      <c r="V24" s="1293"/>
      <c r="W24" s="1293"/>
      <c r="X24" s="10" t="s">
        <v>63</v>
      </c>
      <c r="Y24" s="301"/>
      <c r="Z24" s="92"/>
      <c r="AA24" s="512"/>
      <c r="AB24" s="12"/>
      <c r="AC24" s="12"/>
      <c r="AE24" s="302"/>
    </row>
    <row r="25" spans="2:31" x14ac:dyDescent="0.15">
      <c r="B25" s="301"/>
      <c r="D25" s="1" t="s">
        <v>952</v>
      </c>
      <c r="Z25" s="92"/>
      <c r="AA25" s="512"/>
      <c r="AB25" s="12"/>
      <c r="AC25" s="12"/>
      <c r="AE25" s="302"/>
    </row>
    <row r="26" spans="2:31" x14ac:dyDescent="0.15">
      <c r="B26" s="301"/>
      <c r="E26" s="1" t="s">
        <v>953</v>
      </c>
      <c r="Z26" s="92"/>
      <c r="AA26" s="512"/>
      <c r="AB26" s="12"/>
      <c r="AC26" s="12"/>
      <c r="AE26" s="302"/>
    </row>
    <row r="27" spans="2:31" x14ac:dyDescent="0.15">
      <c r="B27" s="301"/>
      <c r="Z27" s="92"/>
      <c r="AA27" s="512"/>
      <c r="AB27" s="12"/>
      <c r="AC27" s="12"/>
      <c r="AE27" s="302"/>
    </row>
    <row r="28" spans="2:31" x14ac:dyDescent="0.15">
      <c r="B28" s="301"/>
      <c r="C28" s="637" t="s">
        <v>954</v>
      </c>
      <c r="D28" s="1" t="s">
        <v>955</v>
      </c>
      <c r="Z28" s="612"/>
      <c r="AA28" s="512"/>
      <c r="AB28" s="12" t="s">
        <v>782</v>
      </c>
      <c r="AC28" s="12" t="s">
        <v>898</v>
      </c>
      <c r="AD28" s="12" t="s">
        <v>782</v>
      </c>
      <c r="AE28" s="302"/>
    </row>
    <row r="29" spans="2:31" x14ac:dyDescent="0.15">
      <c r="B29" s="301"/>
      <c r="C29" s="637"/>
      <c r="D29" s="1" t="s">
        <v>956</v>
      </c>
      <c r="Z29" s="612"/>
      <c r="AA29" s="512"/>
      <c r="AB29" s="12"/>
      <c r="AC29" s="12"/>
      <c r="AD29" s="12"/>
      <c r="AE29" s="302"/>
    </row>
    <row r="30" spans="2:31" x14ac:dyDescent="0.15">
      <c r="B30" s="301"/>
      <c r="C30" s="637"/>
      <c r="D30" s="1" t="s">
        <v>957</v>
      </c>
      <c r="Z30" s="612"/>
      <c r="AA30" s="305"/>
      <c r="AB30" s="12"/>
      <c r="AC30" s="310"/>
      <c r="AE30" s="302"/>
    </row>
    <row r="31" spans="2:31" x14ac:dyDescent="0.15">
      <c r="B31" s="301"/>
      <c r="Z31" s="92"/>
      <c r="AA31" s="512"/>
      <c r="AB31" s="12"/>
      <c r="AC31" s="12"/>
      <c r="AE31" s="302"/>
    </row>
    <row r="32" spans="2:31" ht="13.5" customHeight="1" x14ac:dyDescent="0.15">
      <c r="B32" s="301"/>
      <c r="C32" s="637"/>
      <c r="D32" s="610" t="s">
        <v>958</v>
      </c>
      <c r="E32" s="299"/>
      <c r="F32" s="299"/>
      <c r="G32" s="299"/>
      <c r="H32" s="299"/>
      <c r="I32" s="299"/>
      <c r="J32" s="299"/>
      <c r="K32" s="299"/>
      <c r="L32" s="299"/>
      <c r="M32" s="299"/>
      <c r="N32" s="299"/>
      <c r="O32" s="10"/>
      <c r="P32" s="10"/>
      <c r="Q32" s="10"/>
      <c r="R32" s="10"/>
      <c r="S32" s="10"/>
      <c r="T32" s="11"/>
      <c r="U32" s="856"/>
      <c r="V32" s="857"/>
      <c r="W32" s="857"/>
      <c r="X32" s="11" t="s">
        <v>949</v>
      </c>
      <c r="Y32" s="301"/>
      <c r="Z32" s="92"/>
      <c r="AA32" s="512"/>
      <c r="AB32" s="12"/>
      <c r="AC32" s="12"/>
      <c r="AE32" s="302"/>
    </row>
    <row r="33" spans="2:35" x14ac:dyDescent="0.15">
      <c r="B33" s="301"/>
      <c r="C33" s="637"/>
      <c r="D33" s="2"/>
      <c r="E33" s="2"/>
      <c r="F33" s="2"/>
      <c r="G33" s="2"/>
      <c r="H33" s="2"/>
      <c r="I33" s="2"/>
      <c r="J33" s="2"/>
      <c r="K33" s="2"/>
      <c r="L33" s="2"/>
      <c r="M33" s="2"/>
      <c r="N33" s="2"/>
      <c r="U33" s="12"/>
      <c r="V33" s="12"/>
      <c r="W33" s="12"/>
      <c r="Z33" s="92"/>
      <c r="AA33" s="512"/>
      <c r="AB33" s="12"/>
      <c r="AC33" s="12"/>
      <c r="AE33" s="302"/>
    </row>
    <row r="34" spans="2:35" ht="13.5" customHeight="1" x14ac:dyDescent="0.15">
      <c r="B34" s="301"/>
      <c r="C34" s="637"/>
      <c r="E34" s="639" t="s">
        <v>959</v>
      </c>
      <c r="Z34" s="92"/>
      <c r="AA34" s="512"/>
      <c r="AB34" s="12"/>
      <c r="AC34" s="12"/>
      <c r="AE34" s="302"/>
      <c r="AI34" s="477"/>
    </row>
    <row r="35" spans="2:35" x14ac:dyDescent="0.15">
      <c r="B35" s="301"/>
      <c r="C35" s="637"/>
      <c r="E35" s="1288" t="s">
        <v>960</v>
      </c>
      <c r="F35" s="1288"/>
      <c r="G35" s="1288"/>
      <c r="H35" s="1288"/>
      <c r="I35" s="1288"/>
      <c r="J35" s="1288"/>
      <c r="K35" s="1288"/>
      <c r="L35" s="1288"/>
      <c r="M35" s="1288"/>
      <c r="N35" s="1288"/>
      <c r="O35" s="1288" t="s">
        <v>961</v>
      </c>
      <c r="P35" s="1288"/>
      <c r="Q35" s="1288"/>
      <c r="R35" s="1288"/>
      <c r="S35" s="1288"/>
      <c r="Z35" s="92"/>
      <c r="AA35" s="512"/>
      <c r="AB35" s="12"/>
      <c r="AC35" s="12"/>
      <c r="AE35" s="302"/>
      <c r="AI35" s="477"/>
    </row>
    <row r="36" spans="2:35" x14ac:dyDescent="0.15">
      <c r="B36" s="301"/>
      <c r="C36" s="637"/>
      <c r="E36" s="1288" t="s">
        <v>962</v>
      </c>
      <c r="F36" s="1288"/>
      <c r="G36" s="1288"/>
      <c r="H36" s="1288"/>
      <c r="I36" s="1288"/>
      <c r="J36" s="1288"/>
      <c r="K36" s="1288"/>
      <c r="L36" s="1288"/>
      <c r="M36" s="1288"/>
      <c r="N36" s="1288"/>
      <c r="O36" s="1288" t="s">
        <v>963</v>
      </c>
      <c r="P36" s="1288"/>
      <c r="Q36" s="1288"/>
      <c r="R36" s="1288"/>
      <c r="S36" s="1288"/>
      <c r="Z36" s="92"/>
      <c r="AA36" s="512"/>
      <c r="AB36" s="12"/>
      <c r="AC36" s="12"/>
      <c r="AE36" s="302"/>
      <c r="AI36" s="477"/>
    </row>
    <row r="37" spans="2:35" x14ac:dyDescent="0.15">
      <c r="B37" s="301"/>
      <c r="C37" s="637"/>
      <c r="E37" s="1288" t="s">
        <v>964</v>
      </c>
      <c r="F37" s="1288"/>
      <c r="G37" s="1288"/>
      <c r="H37" s="1288"/>
      <c r="I37" s="1288"/>
      <c r="J37" s="1288"/>
      <c r="K37" s="1288"/>
      <c r="L37" s="1288"/>
      <c r="M37" s="1288"/>
      <c r="N37" s="1288"/>
      <c r="O37" s="1288" t="s">
        <v>965</v>
      </c>
      <c r="P37" s="1288"/>
      <c r="Q37" s="1288"/>
      <c r="R37" s="1288"/>
      <c r="S37" s="1288"/>
      <c r="Z37" s="92"/>
      <c r="AA37" s="512"/>
      <c r="AB37" s="12"/>
      <c r="AC37" s="12"/>
      <c r="AE37" s="302"/>
      <c r="AI37" s="477"/>
    </row>
    <row r="38" spans="2:35" x14ac:dyDescent="0.15">
      <c r="B38" s="301"/>
      <c r="C38" s="637"/>
      <c r="D38" s="302"/>
      <c r="E38" s="1289" t="s">
        <v>966</v>
      </c>
      <c r="F38" s="1288"/>
      <c r="G38" s="1288"/>
      <c r="H38" s="1288"/>
      <c r="I38" s="1288"/>
      <c r="J38" s="1288"/>
      <c r="K38" s="1288"/>
      <c r="L38" s="1288"/>
      <c r="M38" s="1288"/>
      <c r="N38" s="1288"/>
      <c r="O38" s="1288" t="s">
        <v>967</v>
      </c>
      <c r="P38" s="1288"/>
      <c r="Q38" s="1288"/>
      <c r="R38" s="1288"/>
      <c r="S38" s="1290"/>
      <c r="T38" s="301"/>
      <c r="Z38" s="92"/>
      <c r="AA38" s="512"/>
      <c r="AB38" s="12"/>
      <c r="AC38" s="12"/>
      <c r="AE38" s="302"/>
      <c r="AI38" s="477"/>
    </row>
    <row r="39" spans="2:35" x14ac:dyDescent="0.15">
      <c r="B39" s="301"/>
      <c r="C39" s="637"/>
      <c r="E39" s="1291" t="s">
        <v>968</v>
      </c>
      <c r="F39" s="1291"/>
      <c r="G39" s="1291"/>
      <c r="H39" s="1291"/>
      <c r="I39" s="1291"/>
      <c r="J39" s="1291"/>
      <c r="K39" s="1291"/>
      <c r="L39" s="1291"/>
      <c r="M39" s="1291"/>
      <c r="N39" s="1291"/>
      <c r="O39" s="1291" t="s">
        <v>969</v>
      </c>
      <c r="P39" s="1291"/>
      <c r="Q39" s="1291"/>
      <c r="R39" s="1291"/>
      <c r="S39" s="1291"/>
      <c r="Z39" s="92"/>
      <c r="AA39" s="512"/>
      <c r="AB39" s="12"/>
      <c r="AC39" s="12"/>
      <c r="AE39" s="302"/>
      <c r="AF39" s="301"/>
      <c r="AI39" s="477"/>
    </row>
    <row r="40" spans="2:35" x14ac:dyDescent="0.15">
      <c r="B40" s="301"/>
      <c r="C40" s="637"/>
      <c r="E40" s="1288" t="s">
        <v>970</v>
      </c>
      <c r="F40" s="1288"/>
      <c r="G40" s="1288"/>
      <c r="H40" s="1288"/>
      <c r="I40" s="1288"/>
      <c r="J40" s="1288"/>
      <c r="K40" s="1288"/>
      <c r="L40" s="1288"/>
      <c r="M40" s="1288"/>
      <c r="N40" s="1288"/>
      <c r="O40" s="1288" t="s">
        <v>971</v>
      </c>
      <c r="P40" s="1288"/>
      <c r="Q40" s="1288"/>
      <c r="R40" s="1288"/>
      <c r="S40" s="1288"/>
      <c r="Z40" s="92"/>
      <c r="AA40" s="512"/>
      <c r="AB40" s="12"/>
      <c r="AC40" s="12"/>
      <c r="AE40" s="302"/>
      <c r="AI40" s="477"/>
    </row>
    <row r="41" spans="2:35" x14ac:dyDescent="0.15">
      <c r="B41" s="301"/>
      <c r="C41" s="637"/>
      <c r="E41" s="1288" t="s">
        <v>972</v>
      </c>
      <c r="F41" s="1288"/>
      <c r="G41" s="1288"/>
      <c r="H41" s="1288"/>
      <c r="I41" s="1288"/>
      <c r="J41" s="1288"/>
      <c r="K41" s="1288"/>
      <c r="L41" s="1288"/>
      <c r="M41" s="1288"/>
      <c r="N41" s="1288"/>
      <c r="O41" s="1288" t="s">
        <v>973</v>
      </c>
      <c r="P41" s="1288"/>
      <c r="Q41" s="1288"/>
      <c r="R41" s="1288"/>
      <c r="S41" s="1288"/>
      <c r="Z41" s="92"/>
      <c r="AA41" s="512"/>
      <c r="AB41" s="12"/>
      <c r="AC41" s="12"/>
      <c r="AE41" s="302"/>
      <c r="AI41" s="477"/>
    </row>
    <row r="42" spans="2:35" x14ac:dyDescent="0.15">
      <c r="B42" s="301"/>
      <c r="C42" s="637"/>
      <c r="E42" s="1288" t="s">
        <v>974</v>
      </c>
      <c r="F42" s="1288"/>
      <c r="G42" s="1288"/>
      <c r="H42" s="1288"/>
      <c r="I42" s="1288"/>
      <c r="J42" s="1288"/>
      <c r="K42" s="1288"/>
      <c r="L42" s="1288"/>
      <c r="M42" s="1288"/>
      <c r="N42" s="1288"/>
      <c r="O42" s="1288" t="s">
        <v>974</v>
      </c>
      <c r="P42" s="1288"/>
      <c r="Q42" s="1288"/>
      <c r="R42" s="1288"/>
      <c r="S42" s="1288"/>
      <c r="Z42" s="513"/>
      <c r="AA42" s="512"/>
      <c r="AB42" s="12"/>
      <c r="AC42" s="12"/>
      <c r="AE42" s="302"/>
      <c r="AI42" s="477"/>
    </row>
    <row r="43" spans="2:35" x14ac:dyDescent="0.15">
      <c r="B43" s="301"/>
      <c r="C43" s="637"/>
      <c r="J43" s="906"/>
      <c r="K43" s="906"/>
      <c r="L43" s="906"/>
      <c r="M43" s="906"/>
      <c r="N43" s="906"/>
      <c r="O43" s="906"/>
      <c r="P43" s="906"/>
      <c r="Q43" s="906"/>
      <c r="R43" s="906"/>
      <c r="S43" s="906"/>
      <c r="T43" s="906"/>
      <c r="U43" s="906"/>
      <c r="V43" s="906"/>
      <c r="Z43" s="513"/>
      <c r="AA43" s="512"/>
      <c r="AB43" s="12"/>
      <c r="AC43" s="12"/>
      <c r="AE43" s="302"/>
      <c r="AI43" s="477"/>
    </row>
    <row r="44" spans="2:35" x14ac:dyDescent="0.15">
      <c r="B44" s="301"/>
      <c r="C44" s="637" t="s">
        <v>975</v>
      </c>
      <c r="D44" s="1" t="s">
        <v>976</v>
      </c>
      <c r="Z44" s="612"/>
      <c r="AA44" s="305"/>
      <c r="AB44" s="12" t="s">
        <v>782</v>
      </c>
      <c r="AC44" s="12" t="s">
        <v>898</v>
      </c>
      <c r="AD44" s="12" t="s">
        <v>782</v>
      </c>
      <c r="AE44" s="302"/>
      <c r="AI44" s="477"/>
    </row>
    <row r="45" spans="2:35" ht="14.25" customHeight="1" x14ac:dyDescent="0.15">
      <c r="B45" s="301"/>
      <c r="D45" s="1" t="s">
        <v>977</v>
      </c>
      <c r="Z45" s="92"/>
      <c r="AA45" s="512"/>
      <c r="AB45" s="12"/>
      <c r="AC45" s="12"/>
      <c r="AE45" s="302"/>
    </row>
    <row r="46" spans="2:35" x14ac:dyDescent="0.15">
      <c r="B46" s="301"/>
      <c r="Z46" s="513"/>
      <c r="AA46" s="512"/>
      <c r="AB46" s="12"/>
      <c r="AC46" s="12"/>
      <c r="AE46" s="302"/>
    </row>
    <row r="47" spans="2:35" x14ac:dyDescent="0.15">
      <c r="B47" s="301" t="s">
        <v>978</v>
      </c>
      <c r="Z47" s="92"/>
      <c r="AA47" s="512"/>
      <c r="AB47" s="12"/>
      <c r="AC47" s="12"/>
      <c r="AE47" s="302"/>
    </row>
    <row r="48" spans="2:35" x14ac:dyDescent="0.15">
      <c r="B48" s="301"/>
      <c r="C48" s="637" t="s">
        <v>945</v>
      </c>
      <c r="D48" s="1" t="s">
        <v>979</v>
      </c>
      <c r="Z48" s="612"/>
      <c r="AA48" s="305"/>
      <c r="AB48" s="12" t="s">
        <v>782</v>
      </c>
      <c r="AC48" s="12" t="s">
        <v>898</v>
      </c>
      <c r="AD48" s="12" t="s">
        <v>782</v>
      </c>
      <c r="AE48" s="302"/>
    </row>
    <row r="49" spans="2:36" ht="17.25" customHeight="1" x14ac:dyDescent="0.15">
      <c r="B49" s="301"/>
      <c r="D49" s="1" t="s">
        <v>980</v>
      </c>
      <c r="Z49" s="92"/>
      <c r="AA49" s="512"/>
      <c r="AB49" s="12"/>
      <c r="AC49" s="12"/>
      <c r="AE49" s="302"/>
    </row>
    <row r="50" spans="2:36" ht="18.75" customHeight="1" x14ac:dyDescent="0.15">
      <c r="B50" s="301"/>
      <c r="W50" s="21"/>
      <c r="Z50" s="302"/>
      <c r="AA50" s="512"/>
      <c r="AB50" s="12"/>
      <c r="AC50" s="12"/>
      <c r="AE50" s="302"/>
      <c r="AJ50" s="598"/>
    </row>
    <row r="51" spans="2:36" ht="13.5" customHeight="1" x14ac:dyDescent="0.15">
      <c r="B51" s="301"/>
      <c r="C51" s="637" t="s">
        <v>954</v>
      </c>
      <c r="D51" s="1" t="s">
        <v>981</v>
      </c>
      <c r="Z51" s="612"/>
      <c r="AA51" s="305"/>
      <c r="AB51" s="12" t="s">
        <v>782</v>
      </c>
      <c r="AC51" s="12" t="s">
        <v>898</v>
      </c>
      <c r="AD51" s="12" t="s">
        <v>782</v>
      </c>
      <c r="AE51" s="302"/>
    </row>
    <row r="52" spans="2:36" x14ac:dyDescent="0.15">
      <c r="B52" s="301"/>
      <c r="D52" s="1" t="s">
        <v>982</v>
      </c>
      <c r="E52" s="2"/>
      <c r="F52" s="2"/>
      <c r="G52" s="2"/>
      <c r="H52" s="2"/>
      <c r="I52" s="2"/>
      <c r="J52" s="2"/>
      <c r="K52" s="2"/>
      <c r="L52" s="2"/>
      <c r="M52" s="2"/>
      <c r="N52" s="2"/>
      <c r="O52" s="598"/>
      <c r="P52" s="598"/>
      <c r="Q52" s="598"/>
      <c r="Z52" s="92"/>
      <c r="AA52" s="512"/>
      <c r="AB52" s="12"/>
      <c r="AC52" s="12"/>
      <c r="AE52" s="302"/>
    </row>
    <row r="53" spans="2:36" x14ac:dyDescent="0.15">
      <c r="B53" s="301"/>
      <c r="D53" s="12"/>
      <c r="E53" s="1273"/>
      <c r="F53" s="1273"/>
      <c r="G53" s="1273"/>
      <c r="H53" s="1273"/>
      <c r="I53" s="1273"/>
      <c r="J53" s="1273"/>
      <c r="K53" s="1273"/>
      <c r="L53" s="1273"/>
      <c r="M53" s="1273"/>
      <c r="N53" s="1273"/>
      <c r="Q53" s="12"/>
      <c r="S53" s="21"/>
      <c r="T53" s="21"/>
      <c r="U53" s="21"/>
      <c r="V53" s="21"/>
      <c r="Z53" s="513"/>
      <c r="AA53" s="512"/>
      <c r="AB53" s="12"/>
      <c r="AC53" s="12"/>
      <c r="AE53" s="302"/>
    </row>
    <row r="54" spans="2:36" x14ac:dyDescent="0.15">
      <c r="B54" s="301"/>
      <c r="C54" s="637" t="s">
        <v>975</v>
      </c>
      <c r="D54" s="1" t="s">
        <v>983</v>
      </c>
      <c r="Z54" s="612"/>
      <c r="AA54" s="305"/>
      <c r="AB54" s="12" t="s">
        <v>782</v>
      </c>
      <c r="AC54" s="12" t="s">
        <v>898</v>
      </c>
      <c r="AD54" s="12" t="s">
        <v>782</v>
      </c>
      <c r="AE54" s="302"/>
    </row>
    <row r="55" spans="2:36" x14ac:dyDescent="0.15">
      <c r="B55" s="315"/>
      <c r="C55" s="640"/>
      <c r="D55" s="8" t="s">
        <v>984</v>
      </c>
      <c r="E55" s="8"/>
      <c r="F55" s="8"/>
      <c r="G55" s="8"/>
      <c r="H55" s="8"/>
      <c r="I55" s="8"/>
      <c r="J55" s="8"/>
      <c r="K55" s="8"/>
      <c r="L55" s="8"/>
      <c r="M55" s="8"/>
      <c r="N55" s="8"/>
      <c r="O55" s="8"/>
      <c r="P55" s="8"/>
      <c r="Q55" s="8"/>
      <c r="R55" s="8"/>
      <c r="S55" s="8"/>
      <c r="T55" s="8"/>
      <c r="U55" s="8"/>
      <c r="V55" s="8"/>
      <c r="W55" s="8"/>
      <c r="X55" s="8"/>
      <c r="Y55" s="8"/>
      <c r="Z55" s="318"/>
      <c r="AA55" s="511"/>
      <c r="AB55" s="101"/>
      <c r="AC55" s="101"/>
      <c r="AD55" s="8"/>
      <c r="AE55" s="318"/>
    </row>
    <row r="56" spans="2:36" x14ac:dyDescent="0.15">
      <c r="B56" s="1" t="s">
        <v>985</v>
      </c>
    </row>
    <row r="57" spans="2:36" x14ac:dyDescent="0.15">
      <c r="C57" s="1" t="s">
        <v>986</v>
      </c>
    </row>
    <row r="58" spans="2:36" x14ac:dyDescent="0.15">
      <c r="B58" s="1" t="s">
        <v>987</v>
      </c>
    </row>
    <row r="59" spans="2:36" x14ac:dyDescent="0.15">
      <c r="C59" s="1" t="s">
        <v>988</v>
      </c>
    </row>
    <row r="60" spans="2:36" x14ac:dyDescent="0.15">
      <c r="C60" s="1" t="s">
        <v>989</v>
      </c>
    </row>
    <row r="61" spans="2:36" x14ac:dyDescent="0.15">
      <c r="C61" s="1" t="s">
        <v>990</v>
      </c>
      <c r="K61" s="1" t="s">
        <v>991</v>
      </c>
    </row>
    <row r="62" spans="2:36" x14ac:dyDescent="0.15">
      <c r="K62" s="1" t="s">
        <v>992</v>
      </c>
    </row>
    <row r="63" spans="2:36" x14ac:dyDescent="0.15">
      <c r="K63" s="1" t="s">
        <v>993</v>
      </c>
    </row>
    <row r="64" spans="2:36" x14ac:dyDescent="0.15">
      <c r="K64" s="1" t="s">
        <v>994</v>
      </c>
    </row>
    <row r="65" spans="2:11" x14ac:dyDescent="0.15">
      <c r="K65" s="1" t="s">
        <v>995</v>
      </c>
    </row>
    <row r="66" spans="2:11" x14ac:dyDescent="0.15">
      <c r="B66" s="1" t="s">
        <v>996</v>
      </c>
    </row>
    <row r="67" spans="2:11" x14ac:dyDescent="0.15">
      <c r="C67" s="1" t="s">
        <v>997</v>
      </c>
    </row>
    <row r="68" spans="2:11" x14ac:dyDescent="0.15">
      <c r="C68" s="1" t="s">
        <v>998</v>
      </c>
    </row>
    <row r="69" spans="2:11" x14ac:dyDescent="0.15">
      <c r="C69" s="1" t="s">
        <v>999</v>
      </c>
    </row>
    <row r="81" spans="12:12" x14ac:dyDescent="0.15">
      <c r="L81" s="641"/>
    </row>
    <row r="122" spans="3:7" x14ac:dyDescent="0.15">
      <c r="C122" s="8"/>
      <c r="D122" s="8"/>
      <c r="E122" s="8"/>
      <c r="F122" s="8"/>
      <c r="G122" s="8"/>
    </row>
    <row r="123" spans="3:7" x14ac:dyDescent="0.15">
      <c r="C123" s="7"/>
    </row>
  </sheetData>
  <mergeCells count="29">
    <mergeCell ref="E36:N36"/>
    <mergeCell ref="O36:S36"/>
    <mergeCell ref="Y3:Z3"/>
    <mergeCell ref="B5:AE5"/>
    <mergeCell ref="B6:AD6"/>
    <mergeCell ref="F8:AE8"/>
    <mergeCell ref="B10:E14"/>
    <mergeCell ref="U22:W22"/>
    <mergeCell ref="U23:W23"/>
    <mergeCell ref="U24:W24"/>
    <mergeCell ref="U32:W32"/>
    <mergeCell ref="E35:N35"/>
    <mergeCell ref="O35:S35"/>
    <mergeCell ref="J43:S43"/>
    <mergeCell ref="T43:V43"/>
    <mergeCell ref="E53:N53"/>
    <mergeCell ref="AH2:AI3"/>
    <mergeCell ref="E40:N40"/>
    <mergeCell ref="O40:S40"/>
    <mergeCell ref="E41:N41"/>
    <mergeCell ref="O41:S41"/>
    <mergeCell ref="E42:N42"/>
    <mergeCell ref="O42:S42"/>
    <mergeCell ref="E37:N37"/>
    <mergeCell ref="O37:S37"/>
    <mergeCell ref="E38:N38"/>
    <mergeCell ref="O38:S38"/>
    <mergeCell ref="E39:N39"/>
    <mergeCell ref="O39:S39"/>
  </mergeCells>
  <phoneticPr fontId="2"/>
  <hyperlinks>
    <hyperlink ref="AH2" location="添付書類一覧!A1" display="添付書類一覧に戻る" xr:uid="{8989623A-C14D-43D9-8913-FE456D93B6FD}"/>
  </hyperlinks>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1856E58-8E94-4DAB-99ED-E01CB3D35395}">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D0C8-73A4-47AD-A39B-9BADF5F1AB9A}">
  <sheetPr>
    <tabColor rgb="FFFF0000"/>
  </sheetPr>
  <dimension ref="B1:AJ69"/>
  <sheetViews>
    <sheetView view="pageBreakPreview" zoomScale="85" zoomScaleNormal="100" zoomScaleSheetLayoutView="85" workbookViewId="0">
      <selection activeCell="AI2" sqref="AI2:AJ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34" width="4" style="1"/>
    <col min="35" max="35" width="25.875" style="486" customWidth="1"/>
    <col min="36" max="36" width="9" style="434"/>
    <col min="37"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1" spans="2:36" ht="14.25" thickBot="1" x14ac:dyDescent="0.2">
      <c r="AI1" s="1"/>
    </row>
    <row r="2" spans="2:36" ht="14.25" thickTop="1" x14ac:dyDescent="0.15">
      <c r="B2" s="1" t="s">
        <v>1001</v>
      </c>
      <c r="AI2" s="908" t="s">
        <v>755</v>
      </c>
      <c r="AJ2" s="909"/>
    </row>
    <row r="3" spans="2:36" ht="14.25" thickBot="1" x14ac:dyDescent="0.2">
      <c r="U3" s="2"/>
      <c r="X3" s="45" t="s">
        <v>658</v>
      </c>
      <c r="Y3" s="906"/>
      <c r="Z3" s="906"/>
      <c r="AA3" s="45" t="s">
        <v>36</v>
      </c>
      <c r="AB3" s="12"/>
      <c r="AC3" s="45" t="s">
        <v>892</v>
      </c>
      <c r="AD3" s="12"/>
      <c r="AE3" s="45" t="s">
        <v>660</v>
      </c>
      <c r="AI3" s="910"/>
      <c r="AJ3" s="911"/>
    </row>
    <row r="4" spans="2:36" ht="14.25" thickTop="1" x14ac:dyDescent="0.15">
      <c r="T4" s="425"/>
      <c r="U4" s="425"/>
      <c r="V4" s="425"/>
      <c r="AI4" s="485"/>
    </row>
    <row r="5" spans="2:36" x14ac:dyDescent="0.15">
      <c r="B5" s="906" t="s">
        <v>1002</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I5" s="485"/>
    </row>
    <row r="6" spans="2:36" x14ac:dyDescent="0.15">
      <c r="AI6" s="485"/>
    </row>
    <row r="7" spans="2:36" ht="23.25" customHeight="1" x14ac:dyDescent="0.15">
      <c r="B7" s="634" t="s">
        <v>535</v>
      </c>
      <c r="C7" s="634"/>
      <c r="D7" s="634"/>
      <c r="E7" s="634"/>
      <c r="F7" s="856"/>
      <c r="G7" s="857"/>
      <c r="H7" s="857"/>
      <c r="I7" s="857"/>
      <c r="J7" s="857"/>
      <c r="K7" s="857"/>
      <c r="L7" s="857"/>
      <c r="M7" s="857"/>
      <c r="N7" s="857"/>
      <c r="O7" s="857"/>
      <c r="P7" s="857"/>
      <c r="Q7" s="857"/>
      <c r="R7" s="857"/>
      <c r="S7" s="857"/>
      <c r="T7" s="857"/>
      <c r="U7" s="857"/>
      <c r="V7" s="857"/>
      <c r="W7" s="857"/>
      <c r="X7" s="857"/>
      <c r="Y7" s="857"/>
      <c r="Z7" s="857"/>
      <c r="AA7" s="857"/>
      <c r="AB7" s="857"/>
      <c r="AC7" s="857"/>
      <c r="AD7" s="857"/>
      <c r="AE7" s="858"/>
      <c r="AI7" s="485"/>
    </row>
    <row r="8" spans="2:36" ht="23.25" customHeight="1" x14ac:dyDescent="0.15">
      <c r="B8" s="634" t="s">
        <v>928</v>
      </c>
      <c r="C8" s="634"/>
      <c r="D8" s="634"/>
      <c r="E8" s="634"/>
      <c r="F8" s="94" t="s">
        <v>782</v>
      </c>
      <c r="G8" s="299" t="s">
        <v>929</v>
      </c>
      <c r="H8" s="299"/>
      <c r="I8" s="299"/>
      <c r="J8" s="299"/>
      <c r="K8" s="95" t="s">
        <v>782</v>
      </c>
      <c r="L8" s="299" t="s">
        <v>930</v>
      </c>
      <c r="M8" s="299"/>
      <c r="N8" s="299"/>
      <c r="O8" s="299"/>
      <c r="P8" s="299"/>
      <c r="Q8" s="95" t="s">
        <v>782</v>
      </c>
      <c r="R8" s="299" t="s">
        <v>931</v>
      </c>
      <c r="S8" s="299"/>
      <c r="T8" s="299"/>
      <c r="U8" s="299"/>
      <c r="V8" s="299"/>
      <c r="W8" s="299"/>
      <c r="X8" s="299"/>
      <c r="Y8" s="299"/>
      <c r="Z8" s="299"/>
      <c r="AA8" s="299"/>
      <c r="AB8" s="299"/>
      <c r="AC8" s="299"/>
      <c r="AD8" s="10"/>
      <c r="AE8" s="11"/>
      <c r="AI8" s="485"/>
    </row>
    <row r="9" spans="2:36" ht="24.95" customHeight="1" x14ac:dyDescent="0.15">
      <c r="B9" s="1181" t="s">
        <v>932</v>
      </c>
      <c r="C9" s="1182"/>
      <c r="D9" s="1182"/>
      <c r="E9" s="1183"/>
      <c r="F9" s="12" t="s">
        <v>782</v>
      </c>
      <c r="G9" s="327" t="s">
        <v>1003</v>
      </c>
      <c r="H9" s="2"/>
      <c r="I9" s="2"/>
      <c r="J9" s="2"/>
      <c r="K9" s="2"/>
      <c r="L9" s="2"/>
      <c r="M9" s="2"/>
      <c r="N9" s="2"/>
      <c r="O9" s="2"/>
      <c r="Q9" s="7"/>
      <c r="R9" s="100" t="s">
        <v>782</v>
      </c>
      <c r="S9" s="2" t="s">
        <v>1004</v>
      </c>
      <c r="T9" s="2"/>
      <c r="U9" s="2"/>
      <c r="V9" s="2"/>
      <c r="W9" s="22"/>
      <c r="X9" s="22"/>
      <c r="Y9" s="22"/>
      <c r="Z9" s="22"/>
      <c r="AA9" s="22"/>
      <c r="AB9" s="22"/>
      <c r="AC9" s="22"/>
      <c r="AD9" s="7"/>
      <c r="AE9" s="4"/>
    </row>
    <row r="10" spans="2:36" ht="24.95" customHeight="1" x14ac:dyDescent="0.15">
      <c r="B10" s="1272"/>
      <c r="C10" s="906"/>
      <c r="D10" s="906"/>
      <c r="E10" s="1275"/>
      <c r="F10" s="12" t="s">
        <v>782</v>
      </c>
      <c r="G10" s="327" t="s">
        <v>1005</v>
      </c>
      <c r="H10" s="2"/>
      <c r="I10" s="2"/>
      <c r="J10" s="2"/>
      <c r="K10" s="2"/>
      <c r="L10" s="2"/>
      <c r="M10" s="2"/>
      <c r="N10" s="2"/>
      <c r="O10" s="2"/>
      <c r="R10" s="12" t="s">
        <v>782</v>
      </c>
      <c r="S10" s="2" t="s">
        <v>1006</v>
      </c>
      <c r="T10" s="2"/>
      <c r="U10" s="2"/>
      <c r="V10" s="2"/>
      <c r="W10" s="2"/>
      <c r="X10" s="2"/>
      <c r="Y10" s="2"/>
      <c r="Z10" s="2"/>
      <c r="AA10" s="2"/>
      <c r="AB10" s="2"/>
      <c r="AC10" s="2"/>
      <c r="AE10" s="302"/>
    </row>
    <row r="11" spans="2:36" ht="24.95" customHeight="1" x14ac:dyDescent="0.15">
      <c r="B11" s="859"/>
      <c r="C11" s="860"/>
      <c r="D11" s="860"/>
      <c r="E11" s="861"/>
      <c r="F11" s="12" t="s">
        <v>782</v>
      </c>
      <c r="G11" s="2" t="s">
        <v>1007</v>
      </c>
      <c r="H11" s="2"/>
      <c r="I11" s="2"/>
      <c r="J11" s="2"/>
      <c r="K11" s="2"/>
      <c r="L11" s="2"/>
      <c r="M11" s="2"/>
      <c r="N11" s="2"/>
      <c r="O11" s="2"/>
      <c r="R11" s="12"/>
      <c r="S11" s="2"/>
      <c r="T11" s="2"/>
      <c r="U11" s="2"/>
      <c r="V11" s="2"/>
      <c r="W11" s="2"/>
      <c r="X11" s="2"/>
      <c r="Y11" s="2"/>
      <c r="Z11" s="2"/>
      <c r="AA11" s="2"/>
      <c r="AB11" s="2"/>
      <c r="AC11" s="2"/>
      <c r="AE11" s="302"/>
    </row>
    <row r="12" spans="2:36" ht="30.75" customHeight="1" x14ac:dyDescent="0.15">
      <c r="B12" s="634" t="s">
        <v>538</v>
      </c>
      <c r="C12" s="634"/>
      <c r="D12" s="634"/>
      <c r="E12" s="634"/>
      <c r="F12" s="94" t="s">
        <v>782</v>
      </c>
      <c r="G12" s="299" t="s">
        <v>1008</v>
      </c>
      <c r="H12" s="636"/>
      <c r="I12" s="636"/>
      <c r="J12" s="636"/>
      <c r="K12" s="636"/>
      <c r="L12" s="636"/>
      <c r="M12" s="636"/>
      <c r="N12" s="636"/>
      <c r="O12" s="636"/>
      <c r="P12" s="636"/>
      <c r="Q12" s="10"/>
      <c r="R12" s="95" t="s">
        <v>782</v>
      </c>
      <c r="S12" s="299" t="s">
        <v>1009</v>
      </c>
      <c r="T12" s="636"/>
      <c r="U12" s="636"/>
      <c r="V12" s="636"/>
      <c r="W12" s="636"/>
      <c r="X12" s="636"/>
      <c r="Y12" s="636"/>
      <c r="Z12" s="636"/>
      <c r="AA12" s="636"/>
      <c r="AB12" s="636"/>
      <c r="AC12" s="636"/>
      <c r="AD12" s="10"/>
      <c r="AE12" s="11"/>
    </row>
    <row r="14" spans="2:36"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94"/>
      <c r="AB14" s="95" t="s">
        <v>897</v>
      </c>
      <c r="AC14" s="95" t="s">
        <v>898</v>
      </c>
      <c r="AD14" s="95" t="s">
        <v>899</v>
      </c>
      <c r="AE14" s="11"/>
    </row>
    <row r="15" spans="2:36" x14ac:dyDescent="0.15">
      <c r="B15" s="6" t="s">
        <v>1010</v>
      </c>
      <c r="C15" s="7"/>
      <c r="D15" s="7"/>
      <c r="E15" s="7"/>
      <c r="F15" s="7"/>
      <c r="G15" s="7"/>
      <c r="H15" s="7"/>
      <c r="I15" s="7"/>
      <c r="J15" s="7"/>
      <c r="K15" s="7"/>
      <c r="L15" s="7"/>
      <c r="M15" s="7"/>
      <c r="N15" s="7"/>
      <c r="O15" s="7"/>
      <c r="P15" s="7"/>
      <c r="Q15" s="7"/>
      <c r="R15" s="7"/>
      <c r="S15" s="7"/>
      <c r="T15" s="7"/>
      <c r="U15" s="7"/>
      <c r="V15" s="7"/>
      <c r="W15" s="7"/>
      <c r="X15" s="7"/>
      <c r="Y15" s="7"/>
      <c r="Z15" s="23"/>
      <c r="AA15" s="510"/>
      <c r="AB15" s="100"/>
      <c r="AC15" s="100"/>
      <c r="AD15" s="7"/>
      <c r="AE15" s="4"/>
    </row>
    <row r="16" spans="2:36" x14ac:dyDescent="0.15">
      <c r="B16" s="301"/>
      <c r="C16" s="637" t="s">
        <v>945</v>
      </c>
      <c r="D16" s="1" t="s">
        <v>1011</v>
      </c>
      <c r="Z16" s="612"/>
      <c r="AA16" s="305"/>
      <c r="AB16" s="12" t="s">
        <v>782</v>
      </c>
      <c r="AC16" s="12" t="s">
        <v>898</v>
      </c>
      <c r="AD16" s="12" t="s">
        <v>782</v>
      </c>
      <c r="AE16" s="302"/>
    </row>
    <row r="17" spans="2:31" x14ac:dyDescent="0.15">
      <c r="B17" s="301"/>
      <c r="D17" s="1" t="s">
        <v>947</v>
      </c>
      <c r="Z17" s="513"/>
      <c r="AA17" s="512"/>
      <c r="AB17" s="12"/>
      <c r="AC17" s="12"/>
      <c r="AE17" s="302"/>
    </row>
    <row r="18" spans="2:31" ht="6" customHeight="1" x14ac:dyDescent="0.15">
      <c r="B18" s="301"/>
      <c r="Z18" s="513"/>
      <c r="AA18" s="512"/>
      <c r="AB18" s="12"/>
      <c r="AC18" s="12"/>
      <c r="AE18" s="302"/>
    </row>
    <row r="19" spans="2:31" x14ac:dyDescent="0.15">
      <c r="B19" s="301"/>
      <c r="D19" s="610" t="s">
        <v>948</v>
      </c>
      <c r="E19" s="299"/>
      <c r="F19" s="299"/>
      <c r="G19" s="299"/>
      <c r="H19" s="299"/>
      <c r="I19" s="299"/>
      <c r="J19" s="299"/>
      <c r="K19" s="299"/>
      <c r="L19" s="299"/>
      <c r="M19" s="299"/>
      <c r="N19" s="299"/>
      <c r="O19" s="10"/>
      <c r="P19" s="10"/>
      <c r="Q19" s="10"/>
      <c r="R19" s="10"/>
      <c r="S19" s="299"/>
      <c r="T19" s="299"/>
      <c r="U19" s="856"/>
      <c r="V19" s="857"/>
      <c r="W19" s="857"/>
      <c r="X19" s="10" t="s">
        <v>949</v>
      </c>
      <c r="Y19" s="301"/>
      <c r="Z19" s="513"/>
      <c r="AA19" s="512"/>
      <c r="AB19" s="12"/>
      <c r="AC19" s="12"/>
      <c r="AE19" s="302"/>
    </row>
    <row r="20" spans="2:31" x14ac:dyDescent="0.15">
      <c r="B20" s="301"/>
      <c r="D20" s="610" t="s">
        <v>1012</v>
      </c>
      <c r="E20" s="299"/>
      <c r="F20" s="299"/>
      <c r="G20" s="299"/>
      <c r="H20" s="299"/>
      <c r="I20" s="299"/>
      <c r="J20" s="299"/>
      <c r="K20" s="299"/>
      <c r="L20" s="299"/>
      <c r="M20" s="299"/>
      <c r="N20" s="299"/>
      <c r="O20" s="10"/>
      <c r="P20" s="10"/>
      <c r="Q20" s="10"/>
      <c r="R20" s="10"/>
      <c r="S20" s="299"/>
      <c r="T20" s="299"/>
      <c r="U20" s="856"/>
      <c r="V20" s="857"/>
      <c r="W20" s="857"/>
      <c r="X20" s="10" t="s">
        <v>949</v>
      </c>
      <c r="Y20" s="301"/>
      <c r="Z20" s="302"/>
      <c r="AA20" s="512"/>
      <c r="AB20" s="12"/>
      <c r="AC20" s="12"/>
      <c r="AE20" s="302"/>
    </row>
    <row r="21" spans="2:31" x14ac:dyDescent="0.15">
      <c r="B21" s="301"/>
      <c r="D21" s="610" t="s">
        <v>951</v>
      </c>
      <c r="E21" s="299"/>
      <c r="F21" s="299"/>
      <c r="G21" s="299"/>
      <c r="H21" s="299"/>
      <c r="I21" s="299"/>
      <c r="J21" s="299"/>
      <c r="K21" s="299"/>
      <c r="L21" s="299"/>
      <c r="M21" s="299"/>
      <c r="N21" s="299"/>
      <c r="O21" s="10"/>
      <c r="P21" s="10"/>
      <c r="Q21" s="10"/>
      <c r="R21" s="10"/>
      <c r="S21" s="299"/>
      <c r="T21" s="638" t="str">
        <f>(IFERROR(ROUNDDOWN(T20/T19*100,0),""))</f>
        <v/>
      </c>
      <c r="U21" s="1294" t="str">
        <f>(IFERROR(ROUNDDOWN(U20/U19*100,0),""))</f>
        <v/>
      </c>
      <c r="V21" s="1295"/>
      <c r="W21" s="1295"/>
      <c r="X21" s="10" t="s">
        <v>63</v>
      </c>
      <c r="Y21" s="301"/>
      <c r="Z21" s="92"/>
      <c r="AA21" s="512"/>
      <c r="AB21" s="12"/>
      <c r="AC21" s="12"/>
      <c r="AE21" s="302"/>
    </row>
    <row r="22" spans="2:31" x14ac:dyDescent="0.15">
      <c r="B22" s="301"/>
      <c r="D22" s="1" t="s">
        <v>1013</v>
      </c>
      <c r="Z22" s="92"/>
      <c r="AA22" s="512"/>
      <c r="AB22" s="12"/>
      <c r="AC22" s="12"/>
      <c r="AE22" s="302"/>
    </row>
    <row r="23" spans="2:31" x14ac:dyDescent="0.15">
      <c r="B23" s="301"/>
      <c r="E23" s="1" t="s">
        <v>1014</v>
      </c>
      <c r="Z23" s="92"/>
      <c r="AA23" s="512"/>
      <c r="AB23" s="12"/>
      <c r="AC23" s="12"/>
      <c r="AE23" s="302"/>
    </row>
    <row r="24" spans="2:31" x14ac:dyDescent="0.15">
      <c r="B24" s="301"/>
      <c r="Z24" s="92"/>
      <c r="AA24" s="512"/>
      <c r="AB24" s="12"/>
      <c r="AC24" s="12"/>
      <c r="AE24" s="302"/>
    </row>
    <row r="25" spans="2:31" x14ac:dyDescent="0.15">
      <c r="B25" s="301"/>
      <c r="C25" s="637" t="s">
        <v>954</v>
      </c>
      <c r="D25" s="1" t="s">
        <v>1015</v>
      </c>
      <c r="Z25" s="612"/>
      <c r="AA25" s="512"/>
      <c r="AB25" s="12" t="s">
        <v>782</v>
      </c>
      <c r="AC25" s="12" t="s">
        <v>898</v>
      </c>
      <c r="AD25" s="12" t="s">
        <v>782</v>
      </c>
      <c r="AE25" s="302"/>
    </row>
    <row r="26" spans="2:31" x14ac:dyDescent="0.15">
      <c r="B26" s="301"/>
      <c r="C26" s="637"/>
      <c r="D26" s="1" t="s">
        <v>1016</v>
      </c>
      <c r="Z26" s="612"/>
      <c r="AA26" s="512"/>
      <c r="AB26" s="12"/>
      <c r="AC26" s="12"/>
      <c r="AD26" s="12"/>
      <c r="AE26" s="302"/>
    </row>
    <row r="27" spans="2:31" x14ac:dyDescent="0.15">
      <c r="B27" s="301"/>
      <c r="C27" s="637"/>
      <c r="D27" s="1" t="s">
        <v>1017</v>
      </c>
      <c r="Z27" s="612"/>
      <c r="AA27" s="512"/>
      <c r="AB27" s="12"/>
      <c r="AC27" s="12"/>
      <c r="AD27" s="12"/>
      <c r="AE27" s="302"/>
    </row>
    <row r="28" spans="2:31" x14ac:dyDescent="0.15">
      <c r="B28" s="301"/>
      <c r="C28" s="637"/>
      <c r="D28" s="1" t="s">
        <v>1018</v>
      </c>
      <c r="Z28" s="612"/>
      <c r="AA28" s="512"/>
      <c r="AB28" s="12"/>
      <c r="AC28" s="12"/>
      <c r="AD28" s="12"/>
      <c r="AE28" s="302"/>
    </row>
    <row r="29" spans="2:31" ht="6" customHeight="1" x14ac:dyDescent="0.15">
      <c r="B29" s="301"/>
      <c r="Z29" s="92"/>
      <c r="AA29" s="512"/>
      <c r="AB29" s="12"/>
      <c r="AC29" s="12"/>
      <c r="AE29" s="302"/>
    </row>
    <row r="30" spans="2:31" x14ac:dyDescent="0.15">
      <c r="B30" s="301"/>
      <c r="C30" s="637"/>
      <c r="D30" s="41" t="s">
        <v>1019</v>
      </c>
      <c r="E30" s="22"/>
      <c r="F30" s="22"/>
      <c r="G30" s="22"/>
      <c r="H30" s="22"/>
      <c r="I30" s="22"/>
      <c r="J30" s="22"/>
      <c r="K30" s="22"/>
      <c r="L30" s="22"/>
      <c r="M30" s="22"/>
      <c r="N30" s="22"/>
      <c r="O30" s="7"/>
      <c r="P30" s="7"/>
      <c r="Q30" s="7"/>
      <c r="R30" s="7"/>
      <c r="S30" s="7"/>
      <c r="T30" s="4"/>
      <c r="U30" s="1181"/>
      <c r="V30" s="1182"/>
      <c r="W30" s="1182"/>
      <c r="X30" s="1183" t="s">
        <v>949</v>
      </c>
      <c r="Z30" s="92"/>
      <c r="AA30" s="512"/>
      <c r="AB30" s="12"/>
      <c r="AC30" s="12"/>
      <c r="AE30" s="302"/>
    </row>
    <row r="31" spans="2:31" x14ac:dyDescent="0.15">
      <c r="B31" s="301"/>
      <c r="C31" s="637"/>
      <c r="D31" s="642" t="s">
        <v>1020</v>
      </c>
      <c r="E31" s="2"/>
      <c r="F31" s="2"/>
      <c r="G31" s="2"/>
      <c r="H31" s="2"/>
      <c r="I31" s="2"/>
      <c r="J31" s="2"/>
      <c r="K31" s="2"/>
      <c r="L31" s="2"/>
      <c r="M31" s="2"/>
      <c r="N31" s="2"/>
      <c r="T31" s="302"/>
      <c r="U31" s="1272"/>
      <c r="V31" s="906"/>
      <c r="W31" s="906"/>
      <c r="X31" s="1275"/>
      <c r="Z31" s="92"/>
      <c r="AA31" s="512"/>
      <c r="AB31" s="12"/>
      <c r="AC31" s="12"/>
      <c r="AE31" s="302"/>
    </row>
    <row r="32" spans="2:31" x14ac:dyDescent="0.15">
      <c r="B32" s="301"/>
      <c r="C32" s="637"/>
      <c r="D32" s="642" t="s">
        <v>1021</v>
      </c>
      <c r="E32" s="2"/>
      <c r="F32" s="2"/>
      <c r="G32" s="2"/>
      <c r="H32" s="2"/>
      <c r="I32" s="2"/>
      <c r="J32" s="2"/>
      <c r="K32" s="2"/>
      <c r="L32" s="2"/>
      <c r="M32" s="2"/>
      <c r="N32" s="2"/>
      <c r="T32" s="302"/>
      <c r="U32" s="1272"/>
      <c r="V32" s="906"/>
      <c r="W32" s="906"/>
      <c r="X32" s="1275"/>
      <c r="Z32" s="92"/>
      <c r="AA32" s="512"/>
      <c r="AB32" s="12"/>
      <c r="AC32" s="12"/>
      <c r="AE32" s="302"/>
    </row>
    <row r="33" spans="2:36" x14ac:dyDescent="0.15">
      <c r="B33" s="301"/>
      <c r="C33" s="637"/>
      <c r="D33" s="643" t="s">
        <v>1022</v>
      </c>
      <c r="E33" s="424"/>
      <c r="F33" s="424"/>
      <c r="G33" s="424"/>
      <c r="H33" s="424"/>
      <c r="I33" s="424"/>
      <c r="J33" s="424"/>
      <c r="K33" s="424"/>
      <c r="L33" s="424"/>
      <c r="M33" s="424"/>
      <c r="N33" s="424"/>
      <c r="O33" s="8"/>
      <c r="P33" s="8"/>
      <c r="Q33" s="8"/>
      <c r="R33" s="8"/>
      <c r="S33" s="8"/>
      <c r="T33" s="318"/>
      <c r="U33" s="859"/>
      <c r="V33" s="860"/>
      <c r="W33" s="860"/>
      <c r="X33" s="861"/>
      <c r="Z33" s="92"/>
      <c r="AA33" s="512"/>
      <c r="AB33" s="12"/>
      <c r="AC33" s="12"/>
      <c r="AE33" s="302"/>
    </row>
    <row r="34" spans="2:36" ht="4.5" customHeight="1" x14ac:dyDescent="0.15">
      <c r="B34" s="301"/>
      <c r="C34" s="637"/>
      <c r="D34" s="2"/>
      <c r="E34" s="2"/>
      <c r="F34" s="2"/>
      <c r="G34" s="2"/>
      <c r="H34" s="2"/>
      <c r="I34" s="2"/>
      <c r="J34" s="2"/>
      <c r="K34" s="2"/>
      <c r="L34" s="2"/>
      <c r="M34" s="2"/>
      <c r="N34" s="2"/>
      <c r="U34" s="12"/>
      <c r="V34" s="12"/>
      <c r="W34" s="12"/>
      <c r="Z34" s="92"/>
      <c r="AA34" s="512"/>
      <c r="AB34" s="12"/>
      <c r="AC34" s="12"/>
      <c r="AE34" s="302"/>
      <c r="AJ34" s="477"/>
    </row>
    <row r="35" spans="2:36" x14ac:dyDescent="0.15">
      <c r="B35" s="301"/>
      <c r="C35" s="637"/>
      <c r="J35" s="906"/>
      <c r="K35" s="906"/>
      <c r="L35" s="906"/>
      <c r="M35" s="906"/>
      <c r="N35" s="906"/>
      <c r="O35" s="906"/>
      <c r="P35" s="906"/>
      <c r="Q35" s="906"/>
      <c r="R35" s="906"/>
      <c r="S35" s="906"/>
      <c r="T35" s="906"/>
      <c r="U35" s="906"/>
      <c r="V35" s="906"/>
      <c r="Z35" s="513"/>
      <c r="AA35" s="512"/>
      <c r="AB35" s="12"/>
      <c r="AC35" s="12"/>
      <c r="AE35" s="302"/>
      <c r="AJ35" s="477"/>
    </row>
    <row r="36" spans="2:36" x14ac:dyDescent="0.15">
      <c r="B36" s="301"/>
      <c r="C36" s="637" t="s">
        <v>975</v>
      </c>
      <c r="D36" s="1" t="s">
        <v>1023</v>
      </c>
      <c r="Z36" s="612"/>
      <c r="AA36" s="305"/>
      <c r="AB36" s="12" t="s">
        <v>782</v>
      </c>
      <c r="AC36" s="12" t="s">
        <v>898</v>
      </c>
      <c r="AD36" s="12" t="s">
        <v>782</v>
      </c>
      <c r="AE36" s="302"/>
      <c r="AJ36" s="477"/>
    </row>
    <row r="37" spans="2:36" x14ac:dyDescent="0.15">
      <c r="B37" s="301"/>
      <c r="D37" s="1" t="s">
        <v>1024</v>
      </c>
      <c r="E37" s="2"/>
      <c r="F37" s="2"/>
      <c r="G37" s="2"/>
      <c r="H37" s="2"/>
      <c r="I37" s="2"/>
      <c r="J37" s="2"/>
      <c r="K37" s="2"/>
      <c r="L37" s="2"/>
      <c r="M37" s="2"/>
      <c r="N37" s="2"/>
      <c r="O37" s="598"/>
      <c r="P37" s="598"/>
      <c r="Q37" s="598"/>
      <c r="Z37" s="92"/>
      <c r="AA37" s="512"/>
      <c r="AB37" s="12"/>
      <c r="AC37" s="12"/>
      <c r="AE37" s="302"/>
      <c r="AJ37" s="477"/>
    </row>
    <row r="38" spans="2:36" ht="14.25" customHeight="1" x14ac:dyDescent="0.15">
      <c r="B38" s="301"/>
      <c r="C38" s="637"/>
      <c r="Z38" s="612"/>
      <c r="AA38" s="305"/>
      <c r="AB38" s="12"/>
      <c r="AC38" s="12"/>
      <c r="AD38" s="12"/>
      <c r="AE38" s="302"/>
      <c r="AJ38" s="477"/>
    </row>
    <row r="39" spans="2:36" ht="14.25" customHeight="1" x14ac:dyDescent="0.15">
      <c r="B39" s="301"/>
      <c r="C39" s="637" t="s">
        <v>1025</v>
      </c>
      <c r="D39" s="1" t="s">
        <v>1026</v>
      </c>
      <c r="Z39" s="612"/>
      <c r="AA39" s="305"/>
      <c r="AB39" s="12" t="s">
        <v>782</v>
      </c>
      <c r="AC39" s="12" t="s">
        <v>898</v>
      </c>
      <c r="AD39" s="12" t="s">
        <v>782</v>
      </c>
      <c r="AE39" s="302"/>
      <c r="AJ39" s="477"/>
    </row>
    <row r="40" spans="2:36" ht="14.25" customHeight="1" x14ac:dyDescent="0.15">
      <c r="B40" s="301"/>
      <c r="C40" s="637"/>
      <c r="D40" s="1" t="s">
        <v>1027</v>
      </c>
      <c r="Z40" s="612"/>
      <c r="AA40" s="305"/>
      <c r="AB40" s="12"/>
      <c r="AC40" s="12"/>
      <c r="AD40" s="12"/>
      <c r="AE40" s="302"/>
      <c r="AJ40" s="477"/>
    </row>
    <row r="41" spans="2:36" x14ac:dyDescent="0.15">
      <c r="B41" s="301"/>
      <c r="D41" s="1" t="s">
        <v>1028</v>
      </c>
      <c r="Z41" s="92"/>
      <c r="AA41" s="512"/>
      <c r="AB41" s="12"/>
      <c r="AC41" s="12"/>
      <c r="AE41" s="302"/>
      <c r="AJ41" s="477"/>
    </row>
    <row r="42" spans="2:36" x14ac:dyDescent="0.15">
      <c r="B42" s="301"/>
      <c r="Z42" s="513"/>
      <c r="AA42" s="512"/>
      <c r="AB42" s="12"/>
      <c r="AC42" s="12"/>
      <c r="AE42" s="302"/>
      <c r="AJ42" s="477"/>
    </row>
    <row r="43" spans="2:36" x14ac:dyDescent="0.15">
      <c r="B43" s="301" t="s">
        <v>1029</v>
      </c>
      <c r="Z43" s="92"/>
      <c r="AA43" s="512"/>
      <c r="AB43" s="12"/>
      <c r="AC43" s="12"/>
      <c r="AE43" s="302"/>
      <c r="AJ43" s="477"/>
    </row>
    <row r="44" spans="2:36" ht="17.25" customHeight="1" x14ac:dyDescent="0.15">
      <c r="B44" s="301"/>
      <c r="C44" s="637" t="s">
        <v>945</v>
      </c>
      <c r="D44" s="1" t="s">
        <v>1030</v>
      </c>
      <c r="Z44" s="612"/>
      <c r="AA44" s="305"/>
      <c r="AB44" s="12" t="s">
        <v>782</v>
      </c>
      <c r="AC44" s="12" t="s">
        <v>898</v>
      </c>
      <c r="AD44" s="12" t="s">
        <v>782</v>
      </c>
      <c r="AE44" s="302"/>
      <c r="AJ44" s="477"/>
    </row>
    <row r="45" spans="2:36" ht="18.75" customHeight="1" x14ac:dyDescent="0.15">
      <c r="B45" s="301"/>
      <c r="D45" s="1" t="s">
        <v>1031</v>
      </c>
      <c r="Z45" s="92"/>
      <c r="AA45" s="512"/>
      <c r="AB45" s="12"/>
      <c r="AC45" s="12"/>
      <c r="AE45" s="302"/>
    </row>
    <row r="46" spans="2:36" ht="7.5" customHeight="1" x14ac:dyDescent="0.15">
      <c r="B46" s="301"/>
      <c r="W46" s="21"/>
      <c r="Z46" s="302"/>
      <c r="AA46" s="512"/>
      <c r="AB46" s="12"/>
      <c r="AC46" s="12"/>
      <c r="AE46" s="302"/>
    </row>
    <row r="47" spans="2:36" x14ac:dyDescent="0.15">
      <c r="B47" s="301"/>
      <c r="E47" s="2"/>
      <c r="F47" s="2"/>
      <c r="G47" s="2"/>
      <c r="H47" s="2"/>
      <c r="I47" s="2"/>
      <c r="J47" s="2"/>
      <c r="K47" s="2"/>
      <c r="L47" s="2"/>
      <c r="M47" s="2"/>
      <c r="N47" s="2"/>
      <c r="O47" s="598"/>
      <c r="P47" s="598"/>
      <c r="Q47" s="598"/>
      <c r="Z47" s="92"/>
      <c r="AA47" s="512"/>
      <c r="AB47" s="12"/>
      <c r="AC47" s="12"/>
      <c r="AE47" s="302"/>
    </row>
    <row r="48" spans="2:36" x14ac:dyDescent="0.15">
      <c r="B48" s="301"/>
      <c r="C48" s="637" t="s">
        <v>954</v>
      </c>
      <c r="D48" s="86" t="s">
        <v>1032</v>
      </c>
      <c r="Z48" s="612"/>
      <c r="AA48" s="512"/>
      <c r="AB48" s="12" t="s">
        <v>782</v>
      </c>
      <c r="AC48" s="12" t="s">
        <v>898</v>
      </c>
      <c r="AD48" s="12" t="s">
        <v>782</v>
      </c>
      <c r="AE48" s="302"/>
    </row>
    <row r="49" spans="2:31" x14ac:dyDescent="0.15">
      <c r="B49" s="301"/>
      <c r="C49" s="637"/>
      <c r="D49" s="1" t="s">
        <v>1033</v>
      </c>
      <c r="Z49" s="612"/>
      <c r="AA49" s="512"/>
      <c r="AB49" s="12"/>
      <c r="AC49" s="12"/>
      <c r="AD49" s="12"/>
      <c r="AE49" s="302"/>
    </row>
    <row r="50" spans="2:31" x14ac:dyDescent="0.15">
      <c r="B50" s="301"/>
      <c r="C50" s="637"/>
      <c r="D50" s="1" t="s">
        <v>1034</v>
      </c>
      <c r="Z50" s="612"/>
      <c r="AA50" s="512"/>
      <c r="AB50" s="12"/>
      <c r="AC50" s="12"/>
      <c r="AD50" s="12"/>
      <c r="AE50" s="302"/>
    </row>
    <row r="51" spans="2:31" ht="6" customHeight="1" x14ac:dyDescent="0.15">
      <c r="B51" s="301"/>
      <c r="Z51" s="92"/>
      <c r="AA51" s="512"/>
      <c r="AB51" s="12"/>
      <c r="AC51" s="12"/>
      <c r="AE51" s="302"/>
    </row>
    <row r="52" spans="2:31" x14ac:dyDescent="0.15">
      <c r="B52" s="301"/>
      <c r="C52" s="637"/>
      <c r="D52" s="41" t="s">
        <v>1035</v>
      </c>
      <c r="E52" s="22"/>
      <c r="F52" s="22"/>
      <c r="G52" s="22"/>
      <c r="H52" s="22"/>
      <c r="I52" s="22"/>
      <c r="J52" s="22"/>
      <c r="K52" s="22"/>
      <c r="L52" s="22"/>
      <c r="M52" s="22"/>
      <c r="N52" s="22"/>
      <c r="O52" s="7"/>
      <c r="P52" s="7"/>
      <c r="Q52" s="7"/>
      <c r="R52" s="7"/>
      <c r="S52" s="7"/>
      <c r="T52" s="7"/>
      <c r="U52" s="1181"/>
      <c r="V52" s="1182"/>
      <c r="W52" s="1182"/>
      <c r="X52" s="1183" t="s">
        <v>949</v>
      </c>
      <c r="Z52" s="92"/>
      <c r="AA52" s="512"/>
      <c r="AB52" s="12"/>
      <c r="AC52" s="12"/>
      <c r="AE52" s="302"/>
    </row>
    <row r="53" spans="2:31" x14ac:dyDescent="0.15">
      <c r="B53" s="301"/>
      <c r="C53" s="637"/>
      <c r="D53" s="643" t="s">
        <v>1036</v>
      </c>
      <c r="E53" s="424"/>
      <c r="F53" s="424"/>
      <c r="G53" s="424"/>
      <c r="H53" s="424"/>
      <c r="I53" s="424"/>
      <c r="J53" s="424"/>
      <c r="K53" s="424"/>
      <c r="L53" s="424"/>
      <c r="M53" s="424"/>
      <c r="N53" s="424"/>
      <c r="O53" s="8"/>
      <c r="P53" s="8"/>
      <c r="Q53" s="8"/>
      <c r="R53" s="8"/>
      <c r="S53" s="8"/>
      <c r="T53" s="8"/>
      <c r="U53" s="859"/>
      <c r="V53" s="860"/>
      <c r="W53" s="860"/>
      <c r="X53" s="861"/>
      <c r="Z53" s="92"/>
      <c r="AA53" s="512"/>
      <c r="AB53" s="12"/>
      <c r="AC53" s="12"/>
      <c r="AE53" s="302"/>
    </row>
    <row r="54" spans="2:31" ht="4.5" customHeight="1" x14ac:dyDescent="0.15">
      <c r="B54" s="301"/>
      <c r="C54" s="637"/>
      <c r="D54" s="2"/>
      <c r="E54" s="2"/>
      <c r="F54" s="2"/>
      <c r="G54" s="2"/>
      <c r="H54" s="2"/>
      <c r="I54" s="2"/>
      <c r="J54" s="2"/>
      <c r="K54" s="2"/>
      <c r="L54" s="2"/>
      <c r="M54" s="2"/>
      <c r="N54" s="2"/>
      <c r="U54" s="12"/>
      <c r="V54" s="12"/>
      <c r="W54" s="12"/>
      <c r="Z54" s="92"/>
      <c r="AA54" s="512"/>
      <c r="AB54" s="12"/>
      <c r="AC54" s="12"/>
      <c r="AE54" s="302"/>
    </row>
    <row r="55" spans="2:31" x14ac:dyDescent="0.15">
      <c r="B55" s="301"/>
      <c r="D55" s="12"/>
      <c r="E55" s="598"/>
      <c r="F55" s="598"/>
      <c r="G55" s="598"/>
      <c r="H55" s="598"/>
      <c r="I55" s="598"/>
      <c r="J55" s="598"/>
      <c r="K55" s="598"/>
      <c r="L55" s="598"/>
      <c r="M55" s="598"/>
      <c r="N55" s="598"/>
      <c r="Q55" s="12"/>
      <c r="S55" s="21"/>
      <c r="T55" s="21"/>
      <c r="U55" s="21"/>
      <c r="V55" s="21"/>
      <c r="Z55" s="513"/>
      <c r="AA55" s="512"/>
      <c r="AB55" s="12"/>
      <c r="AC55" s="12"/>
      <c r="AE55" s="302"/>
    </row>
    <row r="56" spans="2:31" x14ac:dyDescent="0.15">
      <c r="B56" s="315"/>
      <c r="C56" s="640"/>
      <c r="D56" s="8"/>
      <c r="E56" s="8"/>
      <c r="F56" s="8"/>
      <c r="G56" s="8"/>
      <c r="H56" s="8"/>
      <c r="I56" s="8"/>
      <c r="J56" s="8"/>
      <c r="K56" s="8"/>
      <c r="L56" s="8"/>
      <c r="M56" s="8"/>
      <c r="N56" s="8"/>
      <c r="O56" s="8"/>
      <c r="P56" s="8"/>
      <c r="Q56" s="8"/>
      <c r="R56" s="8"/>
      <c r="S56" s="8"/>
      <c r="T56" s="8"/>
      <c r="U56" s="8"/>
      <c r="V56" s="8"/>
      <c r="W56" s="8"/>
      <c r="X56" s="8"/>
      <c r="Y56" s="8"/>
      <c r="Z56" s="318"/>
      <c r="AA56" s="511"/>
      <c r="AB56" s="101"/>
      <c r="AC56" s="101"/>
      <c r="AD56" s="8"/>
      <c r="AE56" s="318"/>
    </row>
    <row r="57" spans="2:31" x14ac:dyDescent="0.15">
      <c r="B57" s="1" t="s">
        <v>1037</v>
      </c>
      <c r="D57" s="1" t="s">
        <v>1038</v>
      </c>
    </row>
    <row r="58" spans="2:31" x14ac:dyDescent="0.15">
      <c r="D58" s="1" t="s">
        <v>986</v>
      </c>
    </row>
    <row r="59" spans="2:31" ht="3.75" customHeight="1" x14ac:dyDescent="0.15"/>
    <row r="60" spans="2:31" x14ac:dyDescent="0.15">
      <c r="C60" s="644"/>
    </row>
    <row r="61" spans="2:31" x14ac:dyDescent="0.15">
      <c r="C61" s="644"/>
    </row>
    <row r="62" spans="2:31" x14ac:dyDescent="0.15">
      <c r="C62" s="644"/>
    </row>
    <row r="63" spans="2:31" x14ac:dyDescent="0.15">
      <c r="C63" s="644"/>
    </row>
    <row r="64" spans="2:31" x14ac:dyDescent="0.15">
      <c r="C64" s="644"/>
    </row>
    <row r="66" spans="3:26" x14ac:dyDescent="0.15">
      <c r="C66" s="644"/>
      <c r="E66" s="644"/>
      <c r="F66" s="644"/>
      <c r="G66" s="644"/>
      <c r="H66" s="644"/>
      <c r="I66" s="644"/>
      <c r="J66" s="644"/>
      <c r="K66" s="644"/>
      <c r="L66" s="644"/>
      <c r="M66" s="644"/>
      <c r="N66" s="644"/>
      <c r="O66" s="644"/>
      <c r="P66" s="644"/>
      <c r="Q66" s="644"/>
      <c r="R66" s="644"/>
      <c r="S66" s="644"/>
      <c r="T66" s="644"/>
      <c r="U66" s="644"/>
      <c r="V66" s="644"/>
      <c r="W66" s="644"/>
      <c r="X66" s="644"/>
      <c r="Y66" s="644"/>
      <c r="Z66" s="644"/>
    </row>
    <row r="67" spans="3:26" x14ac:dyDescent="0.15">
      <c r="C67" s="644"/>
      <c r="E67" s="644"/>
      <c r="F67" s="644"/>
      <c r="G67" s="644"/>
      <c r="H67" s="644"/>
      <c r="I67" s="644"/>
      <c r="J67" s="644"/>
      <c r="K67" s="644"/>
      <c r="L67" s="644"/>
      <c r="M67" s="644"/>
      <c r="N67" s="644"/>
      <c r="O67" s="644"/>
      <c r="P67" s="644"/>
      <c r="Q67" s="644"/>
      <c r="R67" s="644"/>
      <c r="S67" s="644"/>
      <c r="T67" s="644"/>
      <c r="U67" s="644"/>
      <c r="V67" s="644"/>
      <c r="W67" s="644"/>
      <c r="X67" s="644"/>
      <c r="Y67" s="644"/>
      <c r="Z67" s="644"/>
    </row>
    <row r="68" spans="3:26" x14ac:dyDescent="0.15">
      <c r="C68" s="644"/>
      <c r="E68" s="644"/>
      <c r="F68" s="644"/>
      <c r="G68" s="644"/>
      <c r="H68" s="644"/>
      <c r="I68" s="644"/>
      <c r="J68" s="644"/>
      <c r="K68" s="644"/>
      <c r="L68" s="644"/>
      <c r="M68" s="644"/>
      <c r="N68" s="644"/>
      <c r="O68" s="644"/>
      <c r="P68" s="644"/>
      <c r="Q68" s="644"/>
      <c r="R68" s="644"/>
      <c r="S68" s="644"/>
      <c r="T68" s="644"/>
      <c r="U68" s="644"/>
      <c r="V68" s="644"/>
      <c r="W68" s="644"/>
      <c r="X68" s="644"/>
      <c r="Y68" s="644"/>
      <c r="Z68" s="644"/>
    </row>
    <row r="69" spans="3:26" x14ac:dyDescent="0.15">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row>
  </sheetData>
  <mergeCells count="14">
    <mergeCell ref="U52:W53"/>
    <mergeCell ref="X52:X53"/>
    <mergeCell ref="Y3:Z3"/>
    <mergeCell ref="B5:AE5"/>
    <mergeCell ref="F7:AE7"/>
    <mergeCell ref="B9:E11"/>
    <mergeCell ref="U19:W19"/>
    <mergeCell ref="U20:W20"/>
    <mergeCell ref="AI2:AJ3"/>
    <mergeCell ref="U21:W21"/>
    <mergeCell ref="U30:W33"/>
    <mergeCell ref="X30:X33"/>
    <mergeCell ref="J35:S35"/>
    <mergeCell ref="T35:V35"/>
  </mergeCells>
  <phoneticPr fontId="2"/>
  <hyperlinks>
    <hyperlink ref="AI2" location="添付書類一覧!A1" display="添付書類一覧に戻る" xr:uid="{8990013E-73AE-44BB-8DA9-02D1D8E6C810}"/>
  </hyperlinks>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29AE026-B2A0-4C88-9B32-707F91AA6B05}">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B3A74-56F1-4B4A-8BE4-8009F70A29C7}">
  <sheetPr>
    <tabColor rgb="FFFF0000"/>
    <pageSetUpPr fitToPage="1"/>
  </sheetPr>
  <dimension ref="B1:AI123"/>
  <sheetViews>
    <sheetView view="pageBreakPreview" zoomScale="70" zoomScaleNormal="100" zoomScaleSheetLayoutView="70" workbookViewId="0">
      <selection activeCell="AH2" sqref="AH2:AI3"/>
    </sheetView>
  </sheetViews>
  <sheetFormatPr defaultColWidth="3.5" defaultRowHeight="13.5" x14ac:dyDescent="0.15"/>
  <cols>
    <col min="1" max="1" width="3.5" style="3"/>
    <col min="2" max="2" width="3" style="85" customWidth="1"/>
    <col min="3" max="7" width="3.5" style="3"/>
    <col min="8" max="8" width="2.5" style="3" customWidth="1"/>
    <col min="9" max="28" width="3.5" style="3"/>
    <col min="29" max="29" width="6.75" style="3" customWidth="1"/>
    <col min="30" max="33" width="3.5" style="3"/>
    <col min="34" max="34" width="25.875" style="486" customWidth="1"/>
    <col min="35" max="35" width="3.5" style="434"/>
    <col min="36" max="257" width="3.5" style="3"/>
    <col min="258" max="258" width="3" style="3" customWidth="1"/>
    <col min="259" max="263" width="3.5" style="3"/>
    <col min="264" max="264" width="2.5" style="3" customWidth="1"/>
    <col min="265" max="284" width="3.5" style="3"/>
    <col min="285" max="285" width="6.75" style="3" customWidth="1"/>
    <col min="286" max="513" width="3.5" style="3"/>
    <col min="514" max="514" width="3" style="3" customWidth="1"/>
    <col min="515" max="519" width="3.5" style="3"/>
    <col min="520" max="520" width="2.5" style="3" customWidth="1"/>
    <col min="521" max="540" width="3.5" style="3"/>
    <col min="541" max="541" width="6.75" style="3" customWidth="1"/>
    <col min="542" max="769" width="3.5" style="3"/>
    <col min="770" max="770" width="3" style="3" customWidth="1"/>
    <col min="771" max="775" width="3.5" style="3"/>
    <col min="776" max="776" width="2.5" style="3" customWidth="1"/>
    <col min="777" max="796" width="3.5" style="3"/>
    <col min="797" max="797" width="6.75" style="3" customWidth="1"/>
    <col min="798" max="1025" width="3.5" style="3"/>
    <col min="1026" max="1026" width="3" style="3" customWidth="1"/>
    <col min="1027" max="1031" width="3.5" style="3"/>
    <col min="1032" max="1032" width="2.5" style="3" customWidth="1"/>
    <col min="1033" max="1052" width="3.5" style="3"/>
    <col min="1053" max="1053" width="6.75" style="3" customWidth="1"/>
    <col min="1054" max="1281" width="3.5" style="3"/>
    <col min="1282" max="1282" width="3" style="3" customWidth="1"/>
    <col min="1283" max="1287" width="3.5" style="3"/>
    <col min="1288" max="1288" width="2.5" style="3" customWidth="1"/>
    <col min="1289" max="1308" width="3.5" style="3"/>
    <col min="1309" max="1309" width="6.75" style="3" customWidth="1"/>
    <col min="1310" max="1537" width="3.5" style="3"/>
    <col min="1538" max="1538" width="3" style="3" customWidth="1"/>
    <col min="1539" max="1543" width="3.5" style="3"/>
    <col min="1544" max="1544" width="2.5" style="3" customWidth="1"/>
    <col min="1545" max="1564" width="3.5" style="3"/>
    <col min="1565" max="1565" width="6.75" style="3" customWidth="1"/>
    <col min="1566" max="1793" width="3.5" style="3"/>
    <col min="1794" max="1794" width="3" style="3" customWidth="1"/>
    <col min="1795" max="1799" width="3.5" style="3"/>
    <col min="1800" max="1800" width="2.5" style="3" customWidth="1"/>
    <col min="1801" max="1820" width="3.5" style="3"/>
    <col min="1821" max="1821" width="6.75" style="3" customWidth="1"/>
    <col min="1822" max="2049" width="3.5" style="3"/>
    <col min="2050" max="2050" width="3" style="3" customWidth="1"/>
    <col min="2051" max="2055" width="3.5" style="3"/>
    <col min="2056" max="2056" width="2.5" style="3" customWidth="1"/>
    <col min="2057" max="2076" width="3.5" style="3"/>
    <col min="2077" max="2077" width="6.75" style="3" customWidth="1"/>
    <col min="2078" max="2305" width="3.5" style="3"/>
    <col min="2306" max="2306" width="3" style="3" customWidth="1"/>
    <col min="2307" max="2311" width="3.5" style="3"/>
    <col min="2312" max="2312" width="2.5" style="3" customWidth="1"/>
    <col min="2313" max="2332" width="3.5" style="3"/>
    <col min="2333" max="2333" width="6.75" style="3" customWidth="1"/>
    <col min="2334" max="2561" width="3.5" style="3"/>
    <col min="2562" max="2562" width="3" style="3" customWidth="1"/>
    <col min="2563" max="2567" width="3.5" style="3"/>
    <col min="2568" max="2568" width="2.5" style="3" customWidth="1"/>
    <col min="2569" max="2588" width="3.5" style="3"/>
    <col min="2589" max="2589" width="6.75" style="3" customWidth="1"/>
    <col min="2590" max="2817" width="3.5" style="3"/>
    <col min="2818" max="2818" width="3" style="3" customWidth="1"/>
    <col min="2819" max="2823" width="3.5" style="3"/>
    <col min="2824" max="2824" width="2.5" style="3" customWidth="1"/>
    <col min="2825" max="2844" width="3.5" style="3"/>
    <col min="2845" max="2845" width="6.75" style="3" customWidth="1"/>
    <col min="2846" max="3073" width="3.5" style="3"/>
    <col min="3074" max="3074" width="3" style="3" customWidth="1"/>
    <col min="3075" max="3079" width="3.5" style="3"/>
    <col min="3080" max="3080" width="2.5" style="3" customWidth="1"/>
    <col min="3081" max="3100" width="3.5" style="3"/>
    <col min="3101" max="3101" width="6.75" style="3" customWidth="1"/>
    <col min="3102" max="3329" width="3.5" style="3"/>
    <col min="3330" max="3330" width="3" style="3" customWidth="1"/>
    <col min="3331" max="3335" width="3.5" style="3"/>
    <col min="3336" max="3336" width="2.5" style="3" customWidth="1"/>
    <col min="3337" max="3356" width="3.5" style="3"/>
    <col min="3357" max="3357" width="6.75" style="3" customWidth="1"/>
    <col min="3358" max="3585" width="3.5" style="3"/>
    <col min="3586" max="3586" width="3" style="3" customWidth="1"/>
    <col min="3587" max="3591" width="3.5" style="3"/>
    <col min="3592" max="3592" width="2.5" style="3" customWidth="1"/>
    <col min="3593" max="3612" width="3.5" style="3"/>
    <col min="3613" max="3613" width="6.75" style="3" customWidth="1"/>
    <col min="3614" max="3841" width="3.5" style="3"/>
    <col min="3842" max="3842" width="3" style="3" customWidth="1"/>
    <col min="3843" max="3847" width="3.5" style="3"/>
    <col min="3848" max="3848" width="2.5" style="3" customWidth="1"/>
    <col min="3849" max="3868" width="3.5" style="3"/>
    <col min="3869" max="3869" width="6.75" style="3" customWidth="1"/>
    <col min="3870" max="4097" width="3.5" style="3"/>
    <col min="4098" max="4098" width="3" style="3" customWidth="1"/>
    <col min="4099" max="4103" width="3.5" style="3"/>
    <col min="4104" max="4104" width="2.5" style="3" customWidth="1"/>
    <col min="4105" max="4124" width="3.5" style="3"/>
    <col min="4125" max="4125" width="6.75" style="3" customWidth="1"/>
    <col min="4126" max="4353" width="3.5" style="3"/>
    <col min="4354" max="4354" width="3" style="3" customWidth="1"/>
    <col min="4355" max="4359" width="3.5" style="3"/>
    <col min="4360" max="4360" width="2.5" style="3" customWidth="1"/>
    <col min="4361" max="4380" width="3.5" style="3"/>
    <col min="4381" max="4381" width="6.75" style="3" customWidth="1"/>
    <col min="4382" max="4609" width="3.5" style="3"/>
    <col min="4610" max="4610" width="3" style="3" customWidth="1"/>
    <col min="4611" max="4615" width="3.5" style="3"/>
    <col min="4616" max="4616" width="2.5" style="3" customWidth="1"/>
    <col min="4617" max="4636" width="3.5" style="3"/>
    <col min="4637" max="4637" width="6.75" style="3" customWidth="1"/>
    <col min="4638" max="4865" width="3.5" style="3"/>
    <col min="4866" max="4866" width="3" style="3" customWidth="1"/>
    <col min="4867" max="4871" width="3.5" style="3"/>
    <col min="4872" max="4872" width="2.5" style="3" customWidth="1"/>
    <col min="4873" max="4892" width="3.5" style="3"/>
    <col min="4893" max="4893" width="6.75" style="3" customWidth="1"/>
    <col min="4894" max="5121" width="3.5" style="3"/>
    <col min="5122" max="5122" width="3" style="3" customWidth="1"/>
    <col min="5123" max="5127" width="3.5" style="3"/>
    <col min="5128" max="5128" width="2.5" style="3" customWidth="1"/>
    <col min="5129" max="5148" width="3.5" style="3"/>
    <col min="5149" max="5149" width="6.75" style="3" customWidth="1"/>
    <col min="5150" max="5377" width="3.5" style="3"/>
    <col min="5378" max="5378" width="3" style="3" customWidth="1"/>
    <col min="5379" max="5383" width="3.5" style="3"/>
    <col min="5384" max="5384" width="2.5" style="3" customWidth="1"/>
    <col min="5385" max="5404" width="3.5" style="3"/>
    <col min="5405" max="5405" width="6.75" style="3" customWidth="1"/>
    <col min="5406" max="5633" width="3.5" style="3"/>
    <col min="5634" max="5634" width="3" style="3" customWidth="1"/>
    <col min="5635" max="5639" width="3.5" style="3"/>
    <col min="5640" max="5640" width="2.5" style="3" customWidth="1"/>
    <col min="5641" max="5660" width="3.5" style="3"/>
    <col min="5661" max="5661" width="6.75" style="3" customWidth="1"/>
    <col min="5662" max="5889" width="3.5" style="3"/>
    <col min="5890" max="5890" width="3" style="3" customWidth="1"/>
    <col min="5891" max="5895" width="3.5" style="3"/>
    <col min="5896" max="5896" width="2.5" style="3" customWidth="1"/>
    <col min="5897" max="5916" width="3.5" style="3"/>
    <col min="5917" max="5917" width="6.75" style="3" customWidth="1"/>
    <col min="5918" max="6145" width="3.5" style="3"/>
    <col min="6146" max="6146" width="3" style="3" customWidth="1"/>
    <col min="6147" max="6151" width="3.5" style="3"/>
    <col min="6152" max="6152" width="2.5" style="3" customWidth="1"/>
    <col min="6153" max="6172" width="3.5" style="3"/>
    <col min="6173" max="6173" width="6.75" style="3" customWidth="1"/>
    <col min="6174" max="6401" width="3.5" style="3"/>
    <col min="6402" max="6402" width="3" style="3" customWidth="1"/>
    <col min="6403" max="6407" width="3.5" style="3"/>
    <col min="6408" max="6408" width="2.5" style="3" customWidth="1"/>
    <col min="6409" max="6428" width="3.5" style="3"/>
    <col min="6429" max="6429" width="6.75" style="3" customWidth="1"/>
    <col min="6430" max="6657" width="3.5" style="3"/>
    <col min="6658" max="6658" width="3" style="3" customWidth="1"/>
    <col min="6659" max="6663" width="3.5" style="3"/>
    <col min="6664" max="6664" width="2.5" style="3" customWidth="1"/>
    <col min="6665" max="6684" width="3.5" style="3"/>
    <col min="6685" max="6685" width="6.75" style="3" customWidth="1"/>
    <col min="6686" max="6913" width="3.5" style="3"/>
    <col min="6914" max="6914" width="3" style="3" customWidth="1"/>
    <col min="6915" max="6919" width="3.5" style="3"/>
    <col min="6920" max="6920" width="2.5" style="3" customWidth="1"/>
    <col min="6921" max="6940" width="3.5" style="3"/>
    <col min="6941" max="6941" width="6.75" style="3" customWidth="1"/>
    <col min="6942" max="7169" width="3.5" style="3"/>
    <col min="7170" max="7170" width="3" style="3" customWidth="1"/>
    <col min="7171" max="7175" width="3.5" style="3"/>
    <col min="7176" max="7176" width="2.5" style="3" customWidth="1"/>
    <col min="7177" max="7196" width="3.5" style="3"/>
    <col min="7197" max="7197" width="6.75" style="3" customWidth="1"/>
    <col min="7198" max="7425" width="3.5" style="3"/>
    <col min="7426" max="7426" width="3" style="3" customWidth="1"/>
    <col min="7427" max="7431" width="3.5" style="3"/>
    <col min="7432" max="7432" width="2.5" style="3" customWidth="1"/>
    <col min="7433" max="7452" width="3.5" style="3"/>
    <col min="7453" max="7453" width="6.75" style="3" customWidth="1"/>
    <col min="7454" max="7681" width="3.5" style="3"/>
    <col min="7682" max="7682" width="3" style="3" customWidth="1"/>
    <col min="7683" max="7687" width="3.5" style="3"/>
    <col min="7688" max="7688" width="2.5" style="3" customWidth="1"/>
    <col min="7689" max="7708" width="3.5" style="3"/>
    <col min="7709" max="7709" width="6.75" style="3" customWidth="1"/>
    <col min="7710" max="7937" width="3.5" style="3"/>
    <col min="7938" max="7938" width="3" style="3" customWidth="1"/>
    <col min="7939" max="7943" width="3.5" style="3"/>
    <col min="7944" max="7944" width="2.5" style="3" customWidth="1"/>
    <col min="7945" max="7964" width="3.5" style="3"/>
    <col min="7965" max="7965" width="6.75" style="3" customWidth="1"/>
    <col min="7966" max="8193" width="3.5" style="3"/>
    <col min="8194" max="8194" width="3" style="3" customWidth="1"/>
    <col min="8195" max="8199" width="3.5" style="3"/>
    <col min="8200" max="8200" width="2.5" style="3" customWidth="1"/>
    <col min="8201" max="8220" width="3.5" style="3"/>
    <col min="8221" max="8221" width="6.75" style="3" customWidth="1"/>
    <col min="8222" max="8449" width="3.5" style="3"/>
    <col min="8450" max="8450" width="3" style="3" customWidth="1"/>
    <col min="8451" max="8455" width="3.5" style="3"/>
    <col min="8456" max="8456" width="2.5" style="3" customWidth="1"/>
    <col min="8457" max="8476" width="3.5" style="3"/>
    <col min="8477" max="8477" width="6.75" style="3" customWidth="1"/>
    <col min="8478" max="8705" width="3.5" style="3"/>
    <col min="8706" max="8706" width="3" style="3" customWidth="1"/>
    <col min="8707" max="8711" width="3.5" style="3"/>
    <col min="8712" max="8712" width="2.5" style="3" customWidth="1"/>
    <col min="8713" max="8732" width="3.5" style="3"/>
    <col min="8733" max="8733" width="6.75" style="3" customWidth="1"/>
    <col min="8734" max="8961" width="3.5" style="3"/>
    <col min="8962" max="8962" width="3" style="3" customWidth="1"/>
    <col min="8963" max="8967" width="3.5" style="3"/>
    <col min="8968" max="8968" width="2.5" style="3" customWidth="1"/>
    <col min="8969" max="8988" width="3.5" style="3"/>
    <col min="8989" max="8989" width="6.75" style="3" customWidth="1"/>
    <col min="8990" max="9217" width="3.5" style="3"/>
    <col min="9218" max="9218" width="3" style="3" customWidth="1"/>
    <col min="9219" max="9223" width="3.5" style="3"/>
    <col min="9224" max="9224" width="2.5" style="3" customWidth="1"/>
    <col min="9225" max="9244" width="3.5" style="3"/>
    <col min="9245" max="9245" width="6.75" style="3" customWidth="1"/>
    <col min="9246" max="9473" width="3.5" style="3"/>
    <col min="9474" max="9474" width="3" style="3" customWidth="1"/>
    <col min="9475" max="9479" width="3.5" style="3"/>
    <col min="9480" max="9480" width="2.5" style="3" customWidth="1"/>
    <col min="9481" max="9500" width="3.5" style="3"/>
    <col min="9501" max="9501" width="6.75" style="3" customWidth="1"/>
    <col min="9502" max="9729" width="3.5" style="3"/>
    <col min="9730" max="9730" width="3" style="3" customWidth="1"/>
    <col min="9731" max="9735" width="3.5" style="3"/>
    <col min="9736" max="9736" width="2.5" style="3" customWidth="1"/>
    <col min="9737" max="9756" width="3.5" style="3"/>
    <col min="9757" max="9757" width="6.75" style="3" customWidth="1"/>
    <col min="9758" max="9985" width="3.5" style="3"/>
    <col min="9986" max="9986" width="3" style="3" customWidth="1"/>
    <col min="9987" max="9991" width="3.5" style="3"/>
    <col min="9992" max="9992" width="2.5" style="3" customWidth="1"/>
    <col min="9993" max="10012" width="3.5" style="3"/>
    <col min="10013" max="10013" width="6.75" style="3" customWidth="1"/>
    <col min="10014" max="10241" width="3.5" style="3"/>
    <col min="10242" max="10242" width="3" style="3" customWidth="1"/>
    <col min="10243" max="10247" width="3.5" style="3"/>
    <col min="10248" max="10248" width="2.5" style="3" customWidth="1"/>
    <col min="10249" max="10268" width="3.5" style="3"/>
    <col min="10269" max="10269" width="6.75" style="3" customWidth="1"/>
    <col min="10270" max="10497" width="3.5" style="3"/>
    <col min="10498" max="10498" width="3" style="3" customWidth="1"/>
    <col min="10499" max="10503" width="3.5" style="3"/>
    <col min="10504" max="10504" width="2.5" style="3" customWidth="1"/>
    <col min="10505" max="10524" width="3.5" style="3"/>
    <col min="10525" max="10525" width="6.75" style="3" customWidth="1"/>
    <col min="10526" max="10753" width="3.5" style="3"/>
    <col min="10754" max="10754" width="3" style="3" customWidth="1"/>
    <col min="10755" max="10759" width="3.5" style="3"/>
    <col min="10760" max="10760" width="2.5" style="3" customWidth="1"/>
    <col min="10761" max="10780" width="3.5" style="3"/>
    <col min="10781" max="10781" width="6.75" style="3" customWidth="1"/>
    <col min="10782" max="11009" width="3.5" style="3"/>
    <col min="11010" max="11010" width="3" style="3" customWidth="1"/>
    <col min="11011" max="11015" width="3.5" style="3"/>
    <col min="11016" max="11016" width="2.5" style="3" customWidth="1"/>
    <col min="11017" max="11036" width="3.5" style="3"/>
    <col min="11037" max="11037" width="6.75" style="3" customWidth="1"/>
    <col min="11038" max="11265" width="3.5" style="3"/>
    <col min="11266" max="11266" width="3" style="3" customWidth="1"/>
    <col min="11267" max="11271" width="3.5" style="3"/>
    <col min="11272" max="11272" width="2.5" style="3" customWidth="1"/>
    <col min="11273" max="11292" width="3.5" style="3"/>
    <col min="11293" max="11293" width="6.75" style="3" customWidth="1"/>
    <col min="11294" max="11521" width="3.5" style="3"/>
    <col min="11522" max="11522" width="3" style="3" customWidth="1"/>
    <col min="11523" max="11527" width="3.5" style="3"/>
    <col min="11528" max="11528" width="2.5" style="3" customWidth="1"/>
    <col min="11529" max="11548" width="3.5" style="3"/>
    <col min="11549" max="11549" width="6.75" style="3" customWidth="1"/>
    <col min="11550" max="11777" width="3.5" style="3"/>
    <col min="11778" max="11778" width="3" style="3" customWidth="1"/>
    <col min="11779" max="11783" width="3.5" style="3"/>
    <col min="11784" max="11784" width="2.5" style="3" customWidth="1"/>
    <col min="11785" max="11804" width="3.5" style="3"/>
    <col min="11805" max="11805" width="6.75" style="3" customWidth="1"/>
    <col min="11806" max="12033" width="3.5" style="3"/>
    <col min="12034" max="12034" width="3" style="3" customWidth="1"/>
    <col min="12035" max="12039" width="3.5" style="3"/>
    <col min="12040" max="12040" width="2.5" style="3" customWidth="1"/>
    <col min="12041" max="12060" width="3.5" style="3"/>
    <col min="12061" max="12061" width="6.75" style="3" customWidth="1"/>
    <col min="12062" max="12289" width="3.5" style="3"/>
    <col min="12290" max="12290" width="3" style="3" customWidth="1"/>
    <col min="12291" max="12295" width="3.5" style="3"/>
    <col min="12296" max="12296" width="2.5" style="3" customWidth="1"/>
    <col min="12297" max="12316" width="3.5" style="3"/>
    <col min="12317" max="12317" width="6.75" style="3" customWidth="1"/>
    <col min="12318" max="12545" width="3.5" style="3"/>
    <col min="12546" max="12546" width="3" style="3" customWidth="1"/>
    <col min="12547" max="12551" width="3.5" style="3"/>
    <col min="12552" max="12552" width="2.5" style="3" customWidth="1"/>
    <col min="12553" max="12572" width="3.5" style="3"/>
    <col min="12573" max="12573" width="6.75" style="3" customWidth="1"/>
    <col min="12574" max="12801" width="3.5" style="3"/>
    <col min="12802" max="12802" width="3" style="3" customWidth="1"/>
    <col min="12803" max="12807" width="3.5" style="3"/>
    <col min="12808" max="12808" width="2.5" style="3" customWidth="1"/>
    <col min="12809" max="12828" width="3.5" style="3"/>
    <col min="12829" max="12829" width="6.75" style="3" customWidth="1"/>
    <col min="12830" max="13057" width="3.5" style="3"/>
    <col min="13058" max="13058" width="3" style="3" customWidth="1"/>
    <col min="13059" max="13063" width="3.5" style="3"/>
    <col min="13064" max="13064" width="2.5" style="3" customWidth="1"/>
    <col min="13065" max="13084" width="3.5" style="3"/>
    <col min="13085" max="13085" width="6.75" style="3" customWidth="1"/>
    <col min="13086" max="13313" width="3.5" style="3"/>
    <col min="13314" max="13314" width="3" style="3" customWidth="1"/>
    <col min="13315" max="13319" width="3.5" style="3"/>
    <col min="13320" max="13320" width="2.5" style="3" customWidth="1"/>
    <col min="13321" max="13340" width="3.5" style="3"/>
    <col min="13341" max="13341" width="6.75" style="3" customWidth="1"/>
    <col min="13342" max="13569" width="3.5" style="3"/>
    <col min="13570" max="13570" width="3" style="3" customWidth="1"/>
    <col min="13571" max="13575" width="3.5" style="3"/>
    <col min="13576" max="13576" width="2.5" style="3" customWidth="1"/>
    <col min="13577" max="13596" width="3.5" style="3"/>
    <col min="13597" max="13597" width="6.75" style="3" customWidth="1"/>
    <col min="13598" max="13825" width="3.5" style="3"/>
    <col min="13826" max="13826" width="3" style="3" customWidth="1"/>
    <col min="13827" max="13831" width="3.5" style="3"/>
    <col min="13832" max="13832" width="2.5" style="3" customWidth="1"/>
    <col min="13833" max="13852" width="3.5" style="3"/>
    <col min="13853" max="13853" width="6.75" style="3" customWidth="1"/>
    <col min="13854" max="14081" width="3.5" style="3"/>
    <col min="14082" max="14082" width="3" style="3" customWidth="1"/>
    <col min="14083" max="14087" width="3.5" style="3"/>
    <col min="14088" max="14088" width="2.5" style="3" customWidth="1"/>
    <col min="14089" max="14108" width="3.5" style="3"/>
    <col min="14109" max="14109" width="6.75" style="3" customWidth="1"/>
    <col min="14110" max="14337" width="3.5" style="3"/>
    <col min="14338" max="14338" width="3" style="3" customWidth="1"/>
    <col min="14339" max="14343" width="3.5" style="3"/>
    <col min="14344" max="14344" width="2.5" style="3" customWidth="1"/>
    <col min="14345" max="14364" width="3.5" style="3"/>
    <col min="14365" max="14365" width="6.75" style="3" customWidth="1"/>
    <col min="14366" max="14593" width="3.5" style="3"/>
    <col min="14594" max="14594" width="3" style="3" customWidth="1"/>
    <col min="14595" max="14599" width="3.5" style="3"/>
    <col min="14600" max="14600" width="2.5" style="3" customWidth="1"/>
    <col min="14601" max="14620" width="3.5" style="3"/>
    <col min="14621" max="14621" width="6.75" style="3" customWidth="1"/>
    <col min="14622" max="14849" width="3.5" style="3"/>
    <col min="14850" max="14850" width="3" style="3" customWidth="1"/>
    <col min="14851" max="14855" width="3.5" style="3"/>
    <col min="14856" max="14856" width="2.5" style="3" customWidth="1"/>
    <col min="14857" max="14876" width="3.5" style="3"/>
    <col min="14877" max="14877" width="6.75" style="3" customWidth="1"/>
    <col min="14878" max="15105" width="3.5" style="3"/>
    <col min="15106" max="15106" width="3" style="3" customWidth="1"/>
    <col min="15107" max="15111" width="3.5" style="3"/>
    <col min="15112" max="15112" width="2.5" style="3" customWidth="1"/>
    <col min="15113" max="15132" width="3.5" style="3"/>
    <col min="15133" max="15133" width="6.75" style="3" customWidth="1"/>
    <col min="15134" max="15361" width="3.5" style="3"/>
    <col min="15362" max="15362" width="3" style="3" customWidth="1"/>
    <col min="15363" max="15367" width="3.5" style="3"/>
    <col min="15368" max="15368" width="2.5" style="3" customWidth="1"/>
    <col min="15369" max="15388" width="3.5" style="3"/>
    <col min="15389" max="15389" width="6.75" style="3" customWidth="1"/>
    <col min="15390" max="15617" width="3.5" style="3"/>
    <col min="15618" max="15618" width="3" style="3" customWidth="1"/>
    <col min="15619" max="15623" width="3.5" style="3"/>
    <col min="15624" max="15624" width="2.5" style="3" customWidth="1"/>
    <col min="15625" max="15644" width="3.5" style="3"/>
    <col min="15645" max="15645" width="6.75" style="3" customWidth="1"/>
    <col min="15646" max="15873" width="3.5" style="3"/>
    <col min="15874" max="15874" width="3" style="3" customWidth="1"/>
    <col min="15875" max="15879" width="3.5" style="3"/>
    <col min="15880" max="15880" width="2.5" style="3" customWidth="1"/>
    <col min="15881" max="15900" width="3.5" style="3"/>
    <col min="15901" max="15901" width="6.75" style="3" customWidth="1"/>
    <col min="15902" max="16129" width="3.5" style="3"/>
    <col min="16130" max="16130" width="3" style="3" customWidth="1"/>
    <col min="16131" max="16135" width="3.5" style="3"/>
    <col min="16136" max="16136" width="2.5" style="3" customWidth="1"/>
    <col min="16137" max="16156" width="3.5" style="3"/>
    <col min="16157" max="16157" width="6.75" style="3" customWidth="1"/>
    <col min="16158" max="16384" width="3.5" style="3"/>
  </cols>
  <sheetData>
    <row r="1" spans="2:35" ht="14.25" thickBot="1" x14ac:dyDescent="0.2">
      <c r="AH1" s="1"/>
    </row>
    <row r="2" spans="2:35" ht="14.25" thickTop="1" x14ac:dyDescent="0.15">
      <c r="B2" s="3" t="s">
        <v>1042</v>
      </c>
      <c r="AH2" s="908" t="s">
        <v>755</v>
      </c>
      <c r="AI2" s="909"/>
    </row>
    <row r="3" spans="2:35" ht="14.25" thickBot="1" x14ac:dyDescent="0.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H3" s="910"/>
      <c r="AI3" s="911"/>
    </row>
    <row r="4" spans="2:35" ht="14.25" thickTop="1" x14ac:dyDescent="0.15">
      <c r="B4" s="1277" t="s">
        <v>1043</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H4" s="485"/>
    </row>
    <row r="5" spans="2:35" x14ac:dyDescent="0.15">
      <c r="AH5" s="485"/>
    </row>
    <row r="6" spans="2:35" ht="30" customHeight="1" x14ac:dyDescent="0.15">
      <c r="B6" s="94">
        <v>1</v>
      </c>
      <c r="C6" s="1173" t="s">
        <v>459</v>
      </c>
      <c r="D6" s="1173"/>
      <c r="E6" s="1173"/>
      <c r="F6" s="1173"/>
      <c r="G6" s="1174"/>
      <c r="H6" s="800"/>
      <c r="I6" s="801"/>
      <c r="J6" s="801"/>
      <c r="K6" s="801"/>
      <c r="L6" s="801"/>
      <c r="M6" s="801"/>
      <c r="N6" s="801"/>
      <c r="O6" s="801"/>
      <c r="P6" s="801"/>
      <c r="Q6" s="801"/>
      <c r="R6" s="801"/>
      <c r="S6" s="801"/>
      <c r="T6" s="801"/>
      <c r="U6" s="801"/>
      <c r="V6" s="801"/>
      <c r="W6" s="801"/>
      <c r="X6" s="801"/>
      <c r="Y6" s="801"/>
      <c r="Z6" s="801"/>
      <c r="AA6" s="801"/>
      <c r="AB6" s="801"/>
      <c r="AC6" s="862"/>
      <c r="AH6" s="485"/>
    </row>
    <row r="7" spans="2:35" ht="30" customHeight="1" x14ac:dyDescent="0.15">
      <c r="B7" s="512">
        <v>2</v>
      </c>
      <c r="C7" s="1176" t="s">
        <v>460</v>
      </c>
      <c r="D7" s="1176"/>
      <c r="E7" s="1176"/>
      <c r="F7" s="1176"/>
      <c r="G7" s="1177"/>
      <c r="H7" s="15"/>
      <c r="I7" s="593" t="s">
        <v>782</v>
      </c>
      <c r="J7" s="299" t="s">
        <v>878</v>
      </c>
      <c r="K7" s="299"/>
      <c r="L7" s="299"/>
      <c r="M7" s="299"/>
      <c r="N7" s="593" t="s">
        <v>782</v>
      </c>
      <c r="O7" s="299" t="s">
        <v>879</v>
      </c>
      <c r="P7" s="299"/>
      <c r="Q7" s="299"/>
      <c r="R7" s="299"/>
      <c r="S7" s="593" t="s">
        <v>782</v>
      </c>
      <c r="T7" s="299" t="s">
        <v>880</v>
      </c>
      <c r="U7" s="299"/>
      <c r="V7" s="16"/>
      <c r="W7" s="16"/>
      <c r="X7" s="16"/>
      <c r="Y7" s="16"/>
      <c r="Z7" s="16"/>
      <c r="AC7" s="427"/>
      <c r="AH7" s="485"/>
    </row>
    <row r="8" spans="2:35" ht="30" customHeight="1" x14ac:dyDescent="0.15">
      <c r="B8" s="1181">
        <v>3</v>
      </c>
      <c r="C8" s="1296" t="s">
        <v>461</v>
      </c>
      <c r="D8" s="1296"/>
      <c r="E8" s="1296"/>
      <c r="F8" s="1296"/>
      <c r="G8" s="1297"/>
      <c r="H8" s="430"/>
      <c r="I8" s="569" t="s">
        <v>782</v>
      </c>
      <c r="J8" s="2" t="s">
        <v>1044</v>
      </c>
      <c r="K8" s="2"/>
      <c r="L8" s="2"/>
      <c r="M8" s="2"/>
      <c r="N8" s="2"/>
      <c r="O8" s="2"/>
      <c r="P8" s="2"/>
      <c r="Q8" s="569" t="s">
        <v>782</v>
      </c>
      <c r="R8" s="22" t="s">
        <v>1045</v>
      </c>
      <c r="U8" s="2"/>
      <c r="AA8" s="57"/>
      <c r="AB8" s="57"/>
      <c r="AC8" s="58"/>
      <c r="AH8" s="485"/>
    </row>
    <row r="9" spans="2:35" ht="30" customHeight="1" x14ac:dyDescent="0.15">
      <c r="B9" s="859"/>
      <c r="C9" s="1298"/>
      <c r="D9" s="1298"/>
      <c r="E9" s="1298"/>
      <c r="F9" s="1298"/>
      <c r="G9" s="1299"/>
      <c r="H9" s="429"/>
      <c r="I9" s="586" t="s">
        <v>782</v>
      </c>
      <c r="J9" s="424" t="s">
        <v>1046</v>
      </c>
      <c r="K9" s="424"/>
      <c r="L9" s="424"/>
      <c r="M9" s="424"/>
      <c r="N9" s="424"/>
      <c r="O9" s="424"/>
      <c r="P9" s="424"/>
      <c r="Q9" s="586" t="s">
        <v>782</v>
      </c>
      <c r="R9" s="424" t="s">
        <v>1047</v>
      </c>
      <c r="S9" s="59"/>
      <c r="T9" s="59"/>
      <c r="U9" s="424"/>
      <c r="V9" s="59"/>
      <c r="W9" s="59"/>
      <c r="X9" s="59"/>
      <c r="Y9" s="59"/>
      <c r="Z9" s="59"/>
      <c r="AA9" s="59"/>
      <c r="AB9" s="59"/>
      <c r="AC9" s="60"/>
    </row>
    <row r="10" spans="2:35" x14ac:dyDescent="0.15">
      <c r="B10" s="102"/>
      <c r="C10" s="57"/>
      <c r="D10" s="57"/>
      <c r="E10" s="57"/>
      <c r="F10" s="57"/>
      <c r="G10" s="58"/>
      <c r="H10" s="430"/>
      <c r="AC10" s="427"/>
    </row>
    <row r="11" spans="2:35" x14ac:dyDescent="0.15">
      <c r="B11" s="426">
        <v>4</v>
      </c>
      <c r="C11" s="812" t="s">
        <v>654</v>
      </c>
      <c r="D11" s="812"/>
      <c r="E11" s="812"/>
      <c r="F11" s="812"/>
      <c r="G11" s="816"/>
      <c r="H11" s="430"/>
      <c r="I11" s="3" t="s">
        <v>655</v>
      </c>
      <c r="AC11" s="427"/>
    </row>
    <row r="12" spans="2:35" x14ac:dyDescent="0.15">
      <c r="B12" s="426"/>
      <c r="C12" s="812"/>
      <c r="D12" s="812"/>
      <c r="E12" s="812"/>
      <c r="F12" s="812"/>
      <c r="G12" s="816"/>
      <c r="H12" s="430"/>
      <c r="AC12" s="427"/>
    </row>
    <row r="13" spans="2:35" x14ac:dyDescent="0.15">
      <c r="B13" s="426"/>
      <c r="C13" s="812"/>
      <c r="D13" s="812"/>
      <c r="E13" s="812"/>
      <c r="F13" s="812"/>
      <c r="G13" s="816"/>
      <c r="H13" s="430"/>
      <c r="I13" s="1172" t="s">
        <v>465</v>
      </c>
      <c r="J13" s="1172"/>
      <c r="K13" s="1172"/>
      <c r="L13" s="1172"/>
      <c r="M13" s="1172"/>
      <c r="N13" s="1172"/>
      <c r="O13" s="1181" t="s">
        <v>466</v>
      </c>
      <c r="P13" s="1182"/>
      <c r="Q13" s="1182"/>
      <c r="R13" s="1182"/>
      <c r="S13" s="1182"/>
      <c r="T13" s="1182"/>
      <c r="U13" s="1182"/>
      <c r="V13" s="1182"/>
      <c r="W13" s="1183"/>
      <c r="AC13" s="427"/>
    </row>
    <row r="14" spans="2:35" x14ac:dyDescent="0.15">
      <c r="B14" s="426"/>
      <c r="G14" s="427"/>
      <c r="H14" s="430"/>
      <c r="I14" s="1172"/>
      <c r="J14" s="1172"/>
      <c r="K14" s="1172"/>
      <c r="L14" s="1172"/>
      <c r="M14" s="1172"/>
      <c r="N14" s="1172"/>
      <c r="O14" s="859"/>
      <c r="P14" s="860"/>
      <c r="Q14" s="860"/>
      <c r="R14" s="860"/>
      <c r="S14" s="860"/>
      <c r="T14" s="860"/>
      <c r="U14" s="860"/>
      <c r="V14" s="860"/>
      <c r="W14" s="861"/>
      <c r="AC14" s="427"/>
    </row>
    <row r="15" spans="2:35" ht="13.5" customHeight="1" x14ac:dyDescent="0.15">
      <c r="B15" s="426"/>
      <c r="G15" s="427"/>
      <c r="H15" s="430"/>
      <c r="I15" s="1181" t="s">
        <v>467</v>
      </c>
      <c r="J15" s="1182"/>
      <c r="K15" s="1182"/>
      <c r="L15" s="1182"/>
      <c r="M15" s="1182"/>
      <c r="N15" s="1183"/>
      <c r="O15" s="1181"/>
      <c r="P15" s="1182"/>
      <c r="Q15" s="1182"/>
      <c r="R15" s="1182"/>
      <c r="S15" s="1182"/>
      <c r="T15" s="1182"/>
      <c r="U15" s="1182"/>
      <c r="V15" s="1182"/>
      <c r="W15" s="1183"/>
      <c r="AC15" s="427"/>
    </row>
    <row r="16" spans="2:35" x14ac:dyDescent="0.15">
      <c r="B16" s="426"/>
      <c r="G16" s="427"/>
      <c r="H16" s="430"/>
      <c r="I16" s="859"/>
      <c r="J16" s="860"/>
      <c r="K16" s="860"/>
      <c r="L16" s="860"/>
      <c r="M16" s="860"/>
      <c r="N16" s="861"/>
      <c r="O16" s="859"/>
      <c r="P16" s="860"/>
      <c r="Q16" s="860"/>
      <c r="R16" s="860"/>
      <c r="S16" s="860"/>
      <c r="T16" s="860"/>
      <c r="U16" s="860"/>
      <c r="V16" s="860"/>
      <c r="W16" s="861"/>
      <c r="AC16" s="427"/>
    </row>
    <row r="17" spans="2:29" x14ac:dyDescent="0.15">
      <c r="B17" s="426"/>
      <c r="G17" s="427"/>
      <c r="H17" s="430"/>
      <c r="I17" s="1181" t="s">
        <v>468</v>
      </c>
      <c r="J17" s="1182"/>
      <c r="K17" s="1182"/>
      <c r="L17" s="1182"/>
      <c r="M17" s="1182"/>
      <c r="N17" s="1183"/>
      <c r="O17" s="1181"/>
      <c r="P17" s="1182"/>
      <c r="Q17" s="1182"/>
      <c r="R17" s="1182"/>
      <c r="S17" s="1182"/>
      <c r="T17" s="1182"/>
      <c r="U17" s="1182"/>
      <c r="V17" s="1182"/>
      <c r="W17" s="1183"/>
      <c r="AC17" s="427"/>
    </row>
    <row r="18" spans="2:29" x14ac:dyDescent="0.15">
      <c r="B18" s="426"/>
      <c r="G18" s="427"/>
      <c r="H18" s="430"/>
      <c r="I18" s="859"/>
      <c r="J18" s="860"/>
      <c r="K18" s="860"/>
      <c r="L18" s="860"/>
      <c r="M18" s="860"/>
      <c r="N18" s="861"/>
      <c r="O18" s="859"/>
      <c r="P18" s="860"/>
      <c r="Q18" s="860"/>
      <c r="R18" s="860"/>
      <c r="S18" s="860"/>
      <c r="T18" s="860"/>
      <c r="U18" s="860"/>
      <c r="V18" s="860"/>
      <c r="W18" s="861"/>
      <c r="AC18" s="427"/>
    </row>
    <row r="19" spans="2:29" x14ac:dyDescent="0.15">
      <c r="B19" s="426"/>
      <c r="G19" s="427"/>
      <c r="H19" s="430"/>
      <c r="I19" s="1172" t="s">
        <v>656</v>
      </c>
      <c r="J19" s="1172"/>
      <c r="K19" s="1172"/>
      <c r="L19" s="1172"/>
      <c r="M19" s="1172"/>
      <c r="N19" s="1172"/>
      <c r="O19" s="1181"/>
      <c r="P19" s="1182"/>
      <c r="Q19" s="1182"/>
      <c r="R19" s="1182"/>
      <c r="S19" s="1182"/>
      <c r="T19" s="1182"/>
      <c r="U19" s="1182"/>
      <c r="V19" s="1182"/>
      <c r="W19" s="1183"/>
      <c r="AC19" s="427"/>
    </row>
    <row r="20" spans="2:29" x14ac:dyDescent="0.15">
      <c r="B20" s="426"/>
      <c r="G20" s="427"/>
      <c r="H20" s="430"/>
      <c r="I20" s="1172"/>
      <c r="J20" s="1172"/>
      <c r="K20" s="1172"/>
      <c r="L20" s="1172"/>
      <c r="M20" s="1172"/>
      <c r="N20" s="1172"/>
      <c r="O20" s="859"/>
      <c r="P20" s="860"/>
      <c r="Q20" s="860"/>
      <c r="R20" s="860"/>
      <c r="S20" s="860"/>
      <c r="T20" s="860"/>
      <c r="U20" s="860"/>
      <c r="V20" s="860"/>
      <c r="W20" s="861"/>
      <c r="AC20" s="427"/>
    </row>
    <row r="21" spans="2:29" x14ac:dyDescent="0.15">
      <c r="B21" s="426"/>
      <c r="G21" s="427"/>
      <c r="H21" s="430"/>
      <c r="I21" s="1172" t="s">
        <v>657</v>
      </c>
      <c r="J21" s="1172"/>
      <c r="K21" s="1172"/>
      <c r="L21" s="1172"/>
      <c r="M21" s="1172"/>
      <c r="N21" s="1172"/>
      <c r="O21" s="1181"/>
      <c r="P21" s="1182"/>
      <c r="Q21" s="1182"/>
      <c r="R21" s="1182"/>
      <c r="S21" s="1182"/>
      <c r="T21" s="1182"/>
      <c r="U21" s="1182"/>
      <c r="V21" s="1182"/>
      <c r="W21" s="1183"/>
      <c r="AC21" s="427"/>
    </row>
    <row r="22" spans="2:29" x14ac:dyDescent="0.15">
      <c r="B22" s="426"/>
      <c r="G22" s="427"/>
      <c r="H22" s="430"/>
      <c r="I22" s="1172"/>
      <c r="J22" s="1172"/>
      <c r="K22" s="1172"/>
      <c r="L22" s="1172"/>
      <c r="M22" s="1172"/>
      <c r="N22" s="1172"/>
      <c r="O22" s="859"/>
      <c r="P22" s="860"/>
      <c r="Q22" s="860"/>
      <c r="R22" s="860"/>
      <c r="S22" s="860"/>
      <c r="T22" s="860"/>
      <c r="U22" s="860"/>
      <c r="V22" s="860"/>
      <c r="W22" s="861"/>
      <c r="AC22" s="427"/>
    </row>
    <row r="23" spans="2:29" x14ac:dyDescent="0.15">
      <c r="B23" s="426"/>
      <c r="G23" s="427"/>
      <c r="H23" s="430"/>
      <c r="I23" s="1172" t="s">
        <v>471</v>
      </c>
      <c r="J23" s="1172"/>
      <c r="K23" s="1172"/>
      <c r="L23" s="1172"/>
      <c r="M23" s="1172"/>
      <c r="N23" s="1172"/>
      <c r="O23" s="1181"/>
      <c r="P23" s="1182"/>
      <c r="Q23" s="1182"/>
      <c r="R23" s="1182"/>
      <c r="S23" s="1182"/>
      <c r="T23" s="1182"/>
      <c r="U23" s="1182"/>
      <c r="V23" s="1182"/>
      <c r="W23" s="1183"/>
      <c r="AC23" s="427"/>
    </row>
    <row r="24" spans="2:29" x14ac:dyDescent="0.15">
      <c r="B24" s="426"/>
      <c r="G24" s="427"/>
      <c r="H24" s="430"/>
      <c r="I24" s="1172"/>
      <c r="J24" s="1172"/>
      <c r="K24" s="1172"/>
      <c r="L24" s="1172"/>
      <c r="M24" s="1172"/>
      <c r="N24" s="1172"/>
      <c r="O24" s="859"/>
      <c r="P24" s="860"/>
      <c r="Q24" s="860"/>
      <c r="R24" s="860"/>
      <c r="S24" s="860"/>
      <c r="T24" s="860"/>
      <c r="U24" s="860"/>
      <c r="V24" s="860"/>
      <c r="W24" s="861"/>
      <c r="AC24" s="427"/>
    </row>
    <row r="25" spans="2:29" x14ac:dyDescent="0.15">
      <c r="B25" s="426"/>
      <c r="G25" s="427"/>
      <c r="H25" s="430"/>
      <c r="I25" s="1172"/>
      <c r="J25" s="1172"/>
      <c r="K25" s="1172"/>
      <c r="L25" s="1172"/>
      <c r="M25" s="1172"/>
      <c r="N25" s="1172"/>
      <c r="O25" s="1181"/>
      <c r="P25" s="1182"/>
      <c r="Q25" s="1182"/>
      <c r="R25" s="1182"/>
      <c r="S25" s="1182"/>
      <c r="T25" s="1182"/>
      <c r="U25" s="1182"/>
      <c r="V25" s="1182"/>
      <c r="W25" s="1183"/>
      <c r="AC25" s="427"/>
    </row>
    <row r="26" spans="2:29" x14ac:dyDescent="0.15">
      <c r="B26" s="426"/>
      <c r="G26" s="427"/>
      <c r="H26" s="430"/>
      <c r="I26" s="1172"/>
      <c r="J26" s="1172"/>
      <c r="K26" s="1172"/>
      <c r="L26" s="1172"/>
      <c r="M26" s="1172"/>
      <c r="N26" s="1172"/>
      <c r="O26" s="859"/>
      <c r="P26" s="860"/>
      <c r="Q26" s="860"/>
      <c r="R26" s="860"/>
      <c r="S26" s="860"/>
      <c r="T26" s="860"/>
      <c r="U26" s="860"/>
      <c r="V26" s="860"/>
      <c r="W26" s="861"/>
      <c r="AC26" s="427"/>
    </row>
    <row r="27" spans="2:29" x14ac:dyDescent="0.15">
      <c r="B27" s="426"/>
      <c r="G27" s="427"/>
      <c r="H27" s="430"/>
      <c r="I27" s="1172"/>
      <c r="J27" s="1172"/>
      <c r="K27" s="1172"/>
      <c r="L27" s="1172"/>
      <c r="M27" s="1172"/>
      <c r="N27" s="1172"/>
      <c r="O27" s="1181"/>
      <c r="P27" s="1182"/>
      <c r="Q27" s="1182"/>
      <c r="R27" s="1182"/>
      <c r="S27" s="1182"/>
      <c r="T27" s="1182"/>
      <c r="U27" s="1182"/>
      <c r="V27" s="1182"/>
      <c r="W27" s="1183"/>
      <c r="AC27" s="427"/>
    </row>
    <row r="28" spans="2:29" x14ac:dyDescent="0.15">
      <c r="B28" s="426"/>
      <c r="G28" s="427"/>
      <c r="H28" s="430"/>
      <c r="I28" s="1172"/>
      <c r="J28" s="1172"/>
      <c r="K28" s="1172"/>
      <c r="L28" s="1172"/>
      <c r="M28" s="1172"/>
      <c r="N28" s="1172"/>
      <c r="O28" s="859"/>
      <c r="P28" s="860"/>
      <c r="Q28" s="860"/>
      <c r="R28" s="860"/>
      <c r="S28" s="860"/>
      <c r="T28" s="860"/>
      <c r="U28" s="860"/>
      <c r="V28" s="860"/>
      <c r="W28" s="861"/>
      <c r="AC28" s="427"/>
    </row>
    <row r="29" spans="2:29" x14ac:dyDescent="0.15">
      <c r="B29" s="426"/>
      <c r="G29" s="427"/>
      <c r="H29" s="430"/>
      <c r="I29" s="1172"/>
      <c r="J29" s="1172"/>
      <c r="K29" s="1172"/>
      <c r="L29" s="1172"/>
      <c r="M29" s="1172"/>
      <c r="N29" s="1172"/>
      <c r="O29" s="1181"/>
      <c r="P29" s="1182"/>
      <c r="Q29" s="1182"/>
      <c r="R29" s="1182"/>
      <c r="S29" s="1182"/>
      <c r="T29" s="1182"/>
      <c r="U29" s="1182"/>
      <c r="V29" s="1182"/>
      <c r="W29" s="1183"/>
      <c r="AC29" s="427"/>
    </row>
    <row r="30" spans="2:29" x14ac:dyDescent="0.15">
      <c r="B30" s="426"/>
      <c r="G30" s="427"/>
      <c r="H30" s="430"/>
      <c r="I30" s="1172"/>
      <c r="J30" s="1172"/>
      <c r="K30" s="1172"/>
      <c r="L30" s="1172"/>
      <c r="M30" s="1172"/>
      <c r="N30" s="1172"/>
      <c r="O30" s="859"/>
      <c r="P30" s="860"/>
      <c r="Q30" s="860"/>
      <c r="R30" s="860"/>
      <c r="S30" s="860"/>
      <c r="T30" s="860"/>
      <c r="U30" s="860"/>
      <c r="V30" s="860"/>
      <c r="W30" s="861"/>
      <c r="AC30" s="427"/>
    </row>
    <row r="31" spans="2:29" x14ac:dyDescent="0.15">
      <c r="B31" s="426"/>
      <c r="G31" s="427"/>
      <c r="H31" s="430"/>
      <c r="I31" s="1172"/>
      <c r="J31" s="1172"/>
      <c r="K31" s="1172"/>
      <c r="L31" s="1172"/>
      <c r="M31" s="1172"/>
      <c r="N31" s="1172"/>
      <c r="O31" s="1181"/>
      <c r="P31" s="1182"/>
      <c r="Q31" s="1182"/>
      <c r="R31" s="1182"/>
      <c r="S31" s="1182"/>
      <c r="T31" s="1182"/>
      <c r="U31" s="1182"/>
      <c r="V31" s="1182"/>
      <c r="W31" s="1183"/>
      <c r="AC31" s="427"/>
    </row>
    <row r="32" spans="2:29" x14ac:dyDescent="0.15">
      <c r="B32" s="426"/>
      <c r="G32" s="427"/>
      <c r="H32" s="430"/>
      <c r="I32" s="1172"/>
      <c r="J32" s="1172"/>
      <c r="K32" s="1172"/>
      <c r="L32" s="1172"/>
      <c r="M32" s="1172"/>
      <c r="N32" s="1172"/>
      <c r="O32" s="859"/>
      <c r="P32" s="860"/>
      <c r="Q32" s="860"/>
      <c r="R32" s="860"/>
      <c r="S32" s="860"/>
      <c r="T32" s="860"/>
      <c r="U32" s="860"/>
      <c r="V32" s="860"/>
      <c r="W32" s="861"/>
      <c r="AC32" s="427"/>
    </row>
    <row r="33" spans="2:35" x14ac:dyDescent="0.15">
      <c r="B33" s="99"/>
      <c r="C33" s="59"/>
      <c r="D33" s="59"/>
      <c r="E33" s="59"/>
      <c r="F33" s="59"/>
      <c r="G33" s="60"/>
      <c r="H33" s="429"/>
      <c r="I33" s="59"/>
      <c r="J33" s="59"/>
      <c r="K33" s="59"/>
      <c r="L33" s="59"/>
      <c r="M33" s="59"/>
      <c r="N33" s="59"/>
      <c r="O33" s="59"/>
      <c r="P33" s="59"/>
      <c r="Q33" s="59"/>
      <c r="R33" s="59"/>
      <c r="S33" s="59"/>
      <c r="T33" s="59"/>
      <c r="U33" s="59"/>
      <c r="V33" s="59"/>
      <c r="W33" s="59"/>
      <c r="X33" s="59"/>
      <c r="Y33" s="59"/>
      <c r="Z33" s="59"/>
      <c r="AA33" s="59"/>
      <c r="AB33" s="59"/>
      <c r="AC33" s="60"/>
    </row>
    <row r="34" spans="2:35" x14ac:dyDescent="0.15">
      <c r="H34" s="431"/>
      <c r="I34" s="431"/>
      <c r="J34" s="431"/>
      <c r="K34" s="431"/>
      <c r="L34" s="431"/>
      <c r="M34" s="431"/>
      <c r="N34" s="431"/>
      <c r="O34" s="431"/>
      <c r="P34" s="431"/>
      <c r="Q34" s="431"/>
      <c r="R34" s="431"/>
      <c r="S34" s="431"/>
      <c r="T34" s="431"/>
      <c r="U34" s="431"/>
      <c r="V34" s="431"/>
      <c r="W34" s="431"/>
      <c r="X34" s="431"/>
      <c r="Y34" s="431"/>
      <c r="Z34" s="431"/>
      <c r="AA34" s="431"/>
      <c r="AB34" s="431"/>
      <c r="AC34" s="431"/>
      <c r="AI34" s="477"/>
    </row>
    <row r="35" spans="2:35" ht="6" customHeight="1" x14ac:dyDescent="0.15">
      <c r="AI35" s="477"/>
    </row>
    <row r="36" spans="2:35" ht="13.5" customHeight="1" x14ac:dyDescent="0.15">
      <c r="B36" s="3" t="s">
        <v>578</v>
      </c>
      <c r="C36" s="812" t="s">
        <v>1048</v>
      </c>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509"/>
      <c r="AI36" s="477"/>
    </row>
    <row r="37" spans="2:35" x14ac:dyDescent="0.15">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509"/>
      <c r="AI37" s="477"/>
    </row>
    <row r="38" spans="2:35" x14ac:dyDescent="0.15">
      <c r="AI38" s="477"/>
    </row>
    <row r="39" spans="2:35" x14ac:dyDescent="0.15">
      <c r="AI39" s="477"/>
    </row>
    <row r="40" spans="2:35" x14ac:dyDescent="0.15">
      <c r="AI40" s="477"/>
    </row>
    <row r="41" spans="2:35" x14ac:dyDescent="0.15">
      <c r="AI41" s="477"/>
    </row>
    <row r="42" spans="2:35" x14ac:dyDescent="0.15">
      <c r="AI42" s="477"/>
    </row>
    <row r="43" spans="2:35" x14ac:dyDescent="0.15">
      <c r="AI43" s="477"/>
    </row>
    <row r="44" spans="2:35" x14ac:dyDescent="0.15">
      <c r="AI44" s="477"/>
    </row>
    <row r="122" spans="3:7" x14ac:dyDescent="0.15">
      <c r="C122" s="59"/>
      <c r="D122" s="59"/>
      <c r="E122" s="59"/>
      <c r="F122" s="59"/>
      <c r="G122" s="59"/>
    </row>
    <row r="123" spans="3:7" x14ac:dyDescent="0.15">
      <c r="C123" s="57"/>
    </row>
  </sheetData>
  <mergeCells count="30">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31:N32"/>
    <mergeCell ref="O31:W32"/>
    <mergeCell ref="C36:AC37"/>
    <mergeCell ref="AH2:AI3"/>
    <mergeCell ref="I25:N26"/>
    <mergeCell ref="O25:W26"/>
    <mergeCell ref="I27:N28"/>
    <mergeCell ref="O27:W28"/>
    <mergeCell ref="I29:N30"/>
    <mergeCell ref="O29:W30"/>
    <mergeCell ref="I19:N20"/>
    <mergeCell ref="O19:W20"/>
    <mergeCell ref="I21:N22"/>
    <mergeCell ref="O21:W22"/>
    <mergeCell ref="I23:N24"/>
    <mergeCell ref="O23:W24"/>
  </mergeCells>
  <phoneticPr fontId="2"/>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1F1DB593-9041-43AC-8AE1-202BFE838E95}">
      <formula1>"□,■"</formula1>
    </dataValidation>
  </dataValidations>
  <hyperlinks>
    <hyperlink ref="AH2" location="添付書類一覧!A1" display="添付書類一覧に戻る" xr:uid="{3CD6CCC3-61EC-4E47-A2D1-122FC284AFB7}"/>
  </hyperlink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D2F7-18F2-4FA6-BA95-DE8A51264350}">
  <sheetPr>
    <tabColor rgb="FFFF0000"/>
  </sheetPr>
  <dimension ref="A1:AM123"/>
  <sheetViews>
    <sheetView view="pageBreakPreview" zoomScale="70" zoomScaleNormal="100" zoomScaleSheetLayoutView="70" workbookViewId="0">
      <selection activeCell="AL2" sqref="AL2:AM3"/>
    </sheetView>
  </sheetViews>
  <sheetFormatPr defaultColWidth="3.5" defaultRowHeight="13.5" x14ac:dyDescent="0.15"/>
  <cols>
    <col min="1" max="1" width="1.25" style="3" customWidth="1"/>
    <col min="2" max="2" width="3.125" style="85" customWidth="1"/>
    <col min="3" max="30" width="3.125" style="3" customWidth="1"/>
    <col min="31" max="33" width="3.25" style="3" customWidth="1"/>
    <col min="34" max="34" width="3.125" style="3" customWidth="1"/>
    <col min="35" max="35" width="1.25" style="3" customWidth="1"/>
    <col min="36" max="37" width="3.5" style="3"/>
    <col min="38" max="38" width="25.875" style="486" customWidth="1"/>
    <col min="39" max="39" width="3.5" style="434"/>
    <col min="40" max="256" width="3.5" style="3"/>
    <col min="257" max="257" width="1.25" style="3" customWidth="1"/>
    <col min="258" max="286" width="3.125" style="3" customWidth="1"/>
    <col min="287" max="289" width="3.25" style="3" customWidth="1"/>
    <col min="290" max="290" width="3.125" style="3" customWidth="1"/>
    <col min="291" max="291" width="1.25" style="3" customWidth="1"/>
    <col min="292" max="512" width="3.5" style="3"/>
    <col min="513" max="513" width="1.25" style="3" customWidth="1"/>
    <col min="514" max="542" width="3.125" style="3" customWidth="1"/>
    <col min="543" max="545" width="3.25" style="3" customWidth="1"/>
    <col min="546" max="546" width="3.125" style="3" customWidth="1"/>
    <col min="547" max="547" width="1.25" style="3" customWidth="1"/>
    <col min="548" max="768" width="3.5" style="3"/>
    <col min="769" max="769" width="1.25" style="3" customWidth="1"/>
    <col min="770" max="798" width="3.125" style="3" customWidth="1"/>
    <col min="799" max="801" width="3.25" style="3" customWidth="1"/>
    <col min="802" max="802" width="3.125" style="3" customWidth="1"/>
    <col min="803" max="803" width="1.25" style="3" customWidth="1"/>
    <col min="804" max="1024" width="3.5" style="3"/>
    <col min="1025" max="1025" width="1.25" style="3" customWidth="1"/>
    <col min="1026" max="1054" width="3.125" style="3" customWidth="1"/>
    <col min="1055" max="1057" width="3.25" style="3" customWidth="1"/>
    <col min="1058" max="1058" width="3.125" style="3" customWidth="1"/>
    <col min="1059" max="1059" width="1.25" style="3" customWidth="1"/>
    <col min="1060" max="1280" width="3.5" style="3"/>
    <col min="1281" max="1281" width="1.25" style="3" customWidth="1"/>
    <col min="1282" max="1310" width="3.125" style="3" customWidth="1"/>
    <col min="1311" max="1313" width="3.25" style="3" customWidth="1"/>
    <col min="1314" max="1314" width="3.125" style="3" customWidth="1"/>
    <col min="1315" max="1315" width="1.25" style="3" customWidth="1"/>
    <col min="1316" max="1536" width="3.5" style="3"/>
    <col min="1537" max="1537" width="1.25" style="3" customWidth="1"/>
    <col min="1538" max="1566" width="3.125" style="3" customWidth="1"/>
    <col min="1567" max="1569" width="3.25" style="3" customWidth="1"/>
    <col min="1570" max="1570" width="3.125" style="3" customWidth="1"/>
    <col min="1571" max="1571" width="1.25" style="3" customWidth="1"/>
    <col min="1572" max="1792" width="3.5" style="3"/>
    <col min="1793" max="1793" width="1.25" style="3" customWidth="1"/>
    <col min="1794" max="1822" width="3.125" style="3" customWidth="1"/>
    <col min="1823" max="1825" width="3.25" style="3" customWidth="1"/>
    <col min="1826" max="1826" width="3.125" style="3" customWidth="1"/>
    <col min="1827" max="1827" width="1.25" style="3" customWidth="1"/>
    <col min="1828" max="2048" width="3.5" style="3"/>
    <col min="2049" max="2049" width="1.25" style="3" customWidth="1"/>
    <col min="2050" max="2078" width="3.125" style="3" customWidth="1"/>
    <col min="2079" max="2081" width="3.25" style="3" customWidth="1"/>
    <col min="2082" max="2082" width="3.125" style="3" customWidth="1"/>
    <col min="2083" max="2083" width="1.25" style="3" customWidth="1"/>
    <col min="2084" max="2304" width="3.5" style="3"/>
    <col min="2305" max="2305" width="1.25" style="3" customWidth="1"/>
    <col min="2306" max="2334" width="3.125" style="3" customWidth="1"/>
    <col min="2335" max="2337" width="3.25" style="3" customWidth="1"/>
    <col min="2338" max="2338" width="3.125" style="3" customWidth="1"/>
    <col min="2339" max="2339" width="1.25" style="3" customWidth="1"/>
    <col min="2340" max="2560" width="3.5" style="3"/>
    <col min="2561" max="2561" width="1.25" style="3" customWidth="1"/>
    <col min="2562" max="2590" width="3.125" style="3" customWidth="1"/>
    <col min="2591" max="2593" width="3.25" style="3" customWidth="1"/>
    <col min="2594" max="2594" width="3.125" style="3" customWidth="1"/>
    <col min="2595" max="2595" width="1.25" style="3" customWidth="1"/>
    <col min="2596" max="2816" width="3.5" style="3"/>
    <col min="2817" max="2817" width="1.25" style="3" customWidth="1"/>
    <col min="2818" max="2846" width="3.125" style="3" customWidth="1"/>
    <col min="2847" max="2849" width="3.25" style="3" customWidth="1"/>
    <col min="2850" max="2850" width="3.125" style="3" customWidth="1"/>
    <col min="2851" max="2851" width="1.25" style="3" customWidth="1"/>
    <col min="2852" max="3072" width="3.5" style="3"/>
    <col min="3073" max="3073" width="1.25" style="3" customWidth="1"/>
    <col min="3074" max="3102" width="3.125" style="3" customWidth="1"/>
    <col min="3103" max="3105" width="3.25" style="3" customWidth="1"/>
    <col min="3106" max="3106" width="3.125" style="3" customWidth="1"/>
    <col min="3107" max="3107" width="1.25" style="3" customWidth="1"/>
    <col min="3108" max="3328" width="3.5" style="3"/>
    <col min="3329" max="3329" width="1.25" style="3" customWidth="1"/>
    <col min="3330" max="3358" width="3.125" style="3" customWidth="1"/>
    <col min="3359" max="3361" width="3.25" style="3" customWidth="1"/>
    <col min="3362" max="3362" width="3.125" style="3" customWidth="1"/>
    <col min="3363" max="3363" width="1.25" style="3" customWidth="1"/>
    <col min="3364" max="3584" width="3.5" style="3"/>
    <col min="3585" max="3585" width="1.25" style="3" customWidth="1"/>
    <col min="3586" max="3614" width="3.125" style="3" customWidth="1"/>
    <col min="3615" max="3617" width="3.25" style="3" customWidth="1"/>
    <col min="3618" max="3618" width="3.125" style="3" customWidth="1"/>
    <col min="3619" max="3619" width="1.25" style="3" customWidth="1"/>
    <col min="3620" max="3840" width="3.5" style="3"/>
    <col min="3841" max="3841" width="1.25" style="3" customWidth="1"/>
    <col min="3842" max="3870" width="3.125" style="3" customWidth="1"/>
    <col min="3871" max="3873" width="3.25" style="3" customWidth="1"/>
    <col min="3874" max="3874" width="3.125" style="3" customWidth="1"/>
    <col min="3875" max="3875" width="1.25" style="3" customWidth="1"/>
    <col min="3876" max="4096" width="3.5" style="3"/>
    <col min="4097" max="4097" width="1.25" style="3" customWidth="1"/>
    <col min="4098" max="4126" width="3.125" style="3" customWidth="1"/>
    <col min="4127" max="4129" width="3.25" style="3" customWidth="1"/>
    <col min="4130" max="4130" width="3.125" style="3" customWidth="1"/>
    <col min="4131" max="4131" width="1.25" style="3" customWidth="1"/>
    <col min="4132" max="4352" width="3.5" style="3"/>
    <col min="4353" max="4353" width="1.25" style="3" customWidth="1"/>
    <col min="4354" max="4382" width="3.125" style="3" customWidth="1"/>
    <col min="4383" max="4385" width="3.25" style="3" customWidth="1"/>
    <col min="4386" max="4386" width="3.125" style="3" customWidth="1"/>
    <col min="4387" max="4387" width="1.25" style="3" customWidth="1"/>
    <col min="4388" max="4608" width="3.5" style="3"/>
    <col min="4609" max="4609" width="1.25" style="3" customWidth="1"/>
    <col min="4610" max="4638" width="3.125" style="3" customWidth="1"/>
    <col min="4639" max="4641" width="3.25" style="3" customWidth="1"/>
    <col min="4642" max="4642" width="3.125" style="3" customWidth="1"/>
    <col min="4643" max="4643" width="1.25" style="3" customWidth="1"/>
    <col min="4644" max="4864" width="3.5" style="3"/>
    <col min="4865" max="4865" width="1.25" style="3" customWidth="1"/>
    <col min="4866" max="4894" width="3.125" style="3" customWidth="1"/>
    <col min="4895" max="4897" width="3.25" style="3" customWidth="1"/>
    <col min="4898" max="4898" width="3.125" style="3" customWidth="1"/>
    <col min="4899" max="4899" width="1.25" style="3" customWidth="1"/>
    <col min="4900" max="5120" width="3.5" style="3"/>
    <col min="5121" max="5121" width="1.25" style="3" customWidth="1"/>
    <col min="5122" max="5150" width="3.125" style="3" customWidth="1"/>
    <col min="5151" max="5153" width="3.25" style="3" customWidth="1"/>
    <col min="5154" max="5154" width="3.125" style="3" customWidth="1"/>
    <col min="5155" max="5155" width="1.25" style="3" customWidth="1"/>
    <col min="5156" max="5376" width="3.5" style="3"/>
    <col min="5377" max="5377" width="1.25" style="3" customWidth="1"/>
    <col min="5378" max="5406" width="3.125" style="3" customWidth="1"/>
    <col min="5407" max="5409" width="3.25" style="3" customWidth="1"/>
    <col min="5410" max="5410" width="3.125" style="3" customWidth="1"/>
    <col min="5411" max="5411" width="1.25" style="3" customWidth="1"/>
    <col min="5412" max="5632" width="3.5" style="3"/>
    <col min="5633" max="5633" width="1.25" style="3" customWidth="1"/>
    <col min="5634" max="5662" width="3.125" style="3" customWidth="1"/>
    <col min="5663" max="5665" width="3.25" style="3" customWidth="1"/>
    <col min="5666" max="5666" width="3.125" style="3" customWidth="1"/>
    <col min="5667" max="5667" width="1.25" style="3" customWidth="1"/>
    <col min="5668" max="5888" width="3.5" style="3"/>
    <col min="5889" max="5889" width="1.25" style="3" customWidth="1"/>
    <col min="5890" max="5918" width="3.125" style="3" customWidth="1"/>
    <col min="5919" max="5921" width="3.25" style="3" customWidth="1"/>
    <col min="5922" max="5922" width="3.125" style="3" customWidth="1"/>
    <col min="5923" max="5923" width="1.25" style="3" customWidth="1"/>
    <col min="5924" max="6144" width="3.5" style="3"/>
    <col min="6145" max="6145" width="1.25" style="3" customWidth="1"/>
    <col min="6146" max="6174" width="3.125" style="3" customWidth="1"/>
    <col min="6175" max="6177" width="3.25" style="3" customWidth="1"/>
    <col min="6178" max="6178" width="3.125" style="3" customWidth="1"/>
    <col min="6179" max="6179" width="1.25" style="3" customWidth="1"/>
    <col min="6180" max="6400" width="3.5" style="3"/>
    <col min="6401" max="6401" width="1.25" style="3" customWidth="1"/>
    <col min="6402" max="6430" width="3.125" style="3" customWidth="1"/>
    <col min="6431" max="6433" width="3.25" style="3" customWidth="1"/>
    <col min="6434" max="6434" width="3.125" style="3" customWidth="1"/>
    <col min="6435" max="6435" width="1.25" style="3" customWidth="1"/>
    <col min="6436" max="6656" width="3.5" style="3"/>
    <col min="6657" max="6657" width="1.25" style="3" customWidth="1"/>
    <col min="6658" max="6686" width="3.125" style="3" customWidth="1"/>
    <col min="6687" max="6689" width="3.25" style="3" customWidth="1"/>
    <col min="6690" max="6690" width="3.125" style="3" customWidth="1"/>
    <col min="6691" max="6691" width="1.25" style="3" customWidth="1"/>
    <col min="6692" max="6912" width="3.5" style="3"/>
    <col min="6913" max="6913" width="1.25" style="3" customWidth="1"/>
    <col min="6914" max="6942" width="3.125" style="3" customWidth="1"/>
    <col min="6943" max="6945" width="3.25" style="3" customWidth="1"/>
    <col min="6946" max="6946" width="3.125" style="3" customWidth="1"/>
    <col min="6947" max="6947" width="1.25" style="3" customWidth="1"/>
    <col min="6948" max="7168" width="3.5" style="3"/>
    <col min="7169" max="7169" width="1.25" style="3" customWidth="1"/>
    <col min="7170" max="7198" width="3.125" style="3" customWidth="1"/>
    <col min="7199" max="7201" width="3.25" style="3" customWidth="1"/>
    <col min="7202" max="7202" width="3.125" style="3" customWidth="1"/>
    <col min="7203" max="7203" width="1.25" style="3" customWidth="1"/>
    <col min="7204" max="7424" width="3.5" style="3"/>
    <col min="7425" max="7425" width="1.25" style="3" customWidth="1"/>
    <col min="7426" max="7454" width="3.125" style="3" customWidth="1"/>
    <col min="7455" max="7457" width="3.25" style="3" customWidth="1"/>
    <col min="7458" max="7458" width="3.125" style="3" customWidth="1"/>
    <col min="7459" max="7459" width="1.25" style="3" customWidth="1"/>
    <col min="7460" max="7680" width="3.5" style="3"/>
    <col min="7681" max="7681" width="1.25" style="3" customWidth="1"/>
    <col min="7682" max="7710" width="3.125" style="3" customWidth="1"/>
    <col min="7711" max="7713" width="3.25" style="3" customWidth="1"/>
    <col min="7714" max="7714" width="3.125" style="3" customWidth="1"/>
    <col min="7715" max="7715" width="1.25" style="3" customWidth="1"/>
    <col min="7716" max="7936" width="3.5" style="3"/>
    <col min="7937" max="7937" width="1.25" style="3" customWidth="1"/>
    <col min="7938" max="7966" width="3.125" style="3" customWidth="1"/>
    <col min="7967" max="7969" width="3.25" style="3" customWidth="1"/>
    <col min="7970" max="7970" width="3.125" style="3" customWidth="1"/>
    <col min="7971" max="7971" width="1.25" style="3" customWidth="1"/>
    <col min="7972" max="8192" width="3.5" style="3"/>
    <col min="8193" max="8193" width="1.25" style="3" customWidth="1"/>
    <col min="8194" max="8222" width="3.125" style="3" customWidth="1"/>
    <col min="8223" max="8225" width="3.25" style="3" customWidth="1"/>
    <col min="8226" max="8226" width="3.125" style="3" customWidth="1"/>
    <col min="8227" max="8227" width="1.25" style="3" customWidth="1"/>
    <col min="8228" max="8448" width="3.5" style="3"/>
    <col min="8449" max="8449" width="1.25" style="3" customWidth="1"/>
    <col min="8450" max="8478" width="3.125" style="3" customWidth="1"/>
    <col min="8479" max="8481" width="3.25" style="3" customWidth="1"/>
    <col min="8482" max="8482" width="3.125" style="3" customWidth="1"/>
    <col min="8483" max="8483" width="1.25" style="3" customWidth="1"/>
    <col min="8484" max="8704" width="3.5" style="3"/>
    <col min="8705" max="8705" width="1.25" style="3" customWidth="1"/>
    <col min="8706" max="8734" width="3.125" style="3" customWidth="1"/>
    <col min="8735" max="8737" width="3.25" style="3" customWidth="1"/>
    <col min="8738" max="8738" width="3.125" style="3" customWidth="1"/>
    <col min="8739" max="8739" width="1.25" style="3" customWidth="1"/>
    <col min="8740" max="8960" width="3.5" style="3"/>
    <col min="8961" max="8961" width="1.25" style="3" customWidth="1"/>
    <col min="8962" max="8990" width="3.125" style="3" customWidth="1"/>
    <col min="8991" max="8993" width="3.25" style="3" customWidth="1"/>
    <col min="8994" max="8994" width="3.125" style="3" customWidth="1"/>
    <col min="8995" max="8995" width="1.25" style="3" customWidth="1"/>
    <col min="8996" max="9216" width="3.5" style="3"/>
    <col min="9217" max="9217" width="1.25" style="3" customWidth="1"/>
    <col min="9218" max="9246" width="3.125" style="3" customWidth="1"/>
    <col min="9247" max="9249" width="3.25" style="3" customWidth="1"/>
    <col min="9250" max="9250" width="3.125" style="3" customWidth="1"/>
    <col min="9251" max="9251" width="1.25" style="3" customWidth="1"/>
    <col min="9252" max="9472" width="3.5" style="3"/>
    <col min="9473" max="9473" width="1.25" style="3" customWidth="1"/>
    <col min="9474" max="9502" width="3.125" style="3" customWidth="1"/>
    <col min="9503" max="9505" width="3.25" style="3" customWidth="1"/>
    <col min="9506" max="9506" width="3.125" style="3" customWidth="1"/>
    <col min="9507" max="9507" width="1.25" style="3" customWidth="1"/>
    <col min="9508" max="9728" width="3.5" style="3"/>
    <col min="9729" max="9729" width="1.25" style="3" customWidth="1"/>
    <col min="9730" max="9758" width="3.125" style="3" customWidth="1"/>
    <col min="9759" max="9761" width="3.25" style="3" customWidth="1"/>
    <col min="9762" max="9762" width="3.125" style="3" customWidth="1"/>
    <col min="9763" max="9763" width="1.25" style="3" customWidth="1"/>
    <col min="9764" max="9984" width="3.5" style="3"/>
    <col min="9985" max="9985" width="1.25" style="3" customWidth="1"/>
    <col min="9986" max="10014" width="3.125" style="3" customWidth="1"/>
    <col min="10015" max="10017" width="3.25" style="3" customWidth="1"/>
    <col min="10018" max="10018" width="3.125" style="3" customWidth="1"/>
    <col min="10019" max="10019" width="1.25" style="3" customWidth="1"/>
    <col min="10020" max="10240" width="3.5" style="3"/>
    <col min="10241" max="10241" width="1.25" style="3" customWidth="1"/>
    <col min="10242" max="10270" width="3.125" style="3" customWidth="1"/>
    <col min="10271" max="10273" width="3.25" style="3" customWidth="1"/>
    <col min="10274" max="10274" width="3.125" style="3" customWidth="1"/>
    <col min="10275" max="10275" width="1.25" style="3" customWidth="1"/>
    <col min="10276" max="10496" width="3.5" style="3"/>
    <col min="10497" max="10497" width="1.25" style="3" customWidth="1"/>
    <col min="10498" max="10526" width="3.125" style="3" customWidth="1"/>
    <col min="10527" max="10529" width="3.25" style="3" customWidth="1"/>
    <col min="10530" max="10530" width="3.125" style="3" customWidth="1"/>
    <col min="10531" max="10531" width="1.25" style="3" customWidth="1"/>
    <col min="10532" max="10752" width="3.5" style="3"/>
    <col min="10753" max="10753" width="1.25" style="3" customWidth="1"/>
    <col min="10754" max="10782" width="3.125" style="3" customWidth="1"/>
    <col min="10783" max="10785" width="3.25" style="3" customWidth="1"/>
    <col min="10786" max="10786" width="3.125" style="3" customWidth="1"/>
    <col min="10787" max="10787" width="1.25" style="3" customWidth="1"/>
    <col min="10788" max="11008" width="3.5" style="3"/>
    <col min="11009" max="11009" width="1.25" style="3" customWidth="1"/>
    <col min="11010" max="11038" width="3.125" style="3" customWidth="1"/>
    <col min="11039" max="11041" width="3.25" style="3" customWidth="1"/>
    <col min="11042" max="11042" width="3.125" style="3" customWidth="1"/>
    <col min="11043" max="11043" width="1.25" style="3" customWidth="1"/>
    <col min="11044" max="11264" width="3.5" style="3"/>
    <col min="11265" max="11265" width="1.25" style="3" customWidth="1"/>
    <col min="11266" max="11294" width="3.125" style="3" customWidth="1"/>
    <col min="11295" max="11297" width="3.25" style="3" customWidth="1"/>
    <col min="11298" max="11298" width="3.125" style="3" customWidth="1"/>
    <col min="11299" max="11299" width="1.25" style="3" customWidth="1"/>
    <col min="11300" max="11520" width="3.5" style="3"/>
    <col min="11521" max="11521" width="1.25" style="3" customWidth="1"/>
    <col min="11522" max="11550" width="3.125" style="3" customWidth="1"/>
    <col min="11551" max="11553" width="3.25" style="3" customWidth="1"/>
    <col min="11554" max="11554" width="3.125" style="3" customWidth="1"/>
    <col min="11555" max="11555" width="1.25" style="3" customWidth="1"/>
    <col min="11556" max="11776" width="3.5" style="3"/>
    <col min="11777" max="11777" width="1.25" style="3" customWidth="1"/>
    <col min="11778" max="11806" width="3.125" style="3" customWidth="1"/>
    <col min="11807" max="11809" width="3.25" style="3" customWidth="1"/>
    <col min="11810" max="11810" width="3.125" style="3" customWidth="1"/>
    <col min="11811" max="11811" width="1.25" style="3" customWidth="1"/>
    <col min="11812" max="12032" width="3.5" style="3"/>
    <col min="12033" max="12033" width="1.25" style="3" customWidth="1"/>
    <col min="12034" max="12062" width="3.125" style="3" customWidth="1"/>
    <col min="12063" max="12065" width="3.25" style="3" customWidth="1"/>
    <col min="12066" max="12066" width="3.125" style="3" customWidth="1"/>
    <col min="12067" max="12067" width="1.25" style="3" customWidth="1"/>
    <col min="12068" max="12288" width="3.5" style="3"/>
    <col min="12289" max="12289" width="1.25" style="3" customWidth="1"/>
    <col min="12290" max="12318" width="3.125" style="3" customWidth="1"/>
    <col min="12319" max="12321" width="3.25" style="3" customWidth="1"/>
    <col min="12322" max="12322" width="3.125" style="3" customWidth="1"/>
    <col min="12323" max="12323" width="1.25" style="3" customWidth="1"/>
    <col min="12324" max="12544" width="3.5" style="3"/>
    <col min="12545" max="12545" width="1.25" style="3" customWidth="1"/>
    <col min="12546" max="12574" width="3.125" style="3" customWidth="1"/>
    <col min="12575" max="12577" width="3.25" style="3" customWidth="1"/>
    <col min="12578" max="12578" width="3.125" style="3" customWidth="1"/>
    <col min="12579" max="12579" width="1.25" style="3" customWidth="1"/>
    <col min="12580" max="12800" width="3.5" style="3"/>
    <col min="12801" max="12801" width="1.25" style="3" customWidth="1"/>
    <col min="12802" max="12830" width="3.125" style="3" customWidth="1"/>
    <col min="12831" max="12833" width="3.25" style="3" customWidth="1"/>
    <col min="12834" max="12834" width="3.125" style="3" customWidth="1"/>
    <col min="12835" max="12835" width="1.25" style="3" customWidth="1"/>
    <col min="12836" max="13056" width="3.5" style="3"/>
    <col min="13057" max="13057" width="1.25" style="3" customWidth="1"/>
    <col min="13058" max="13086" width="3.125" style="3" customWidth="1"/>
    <col min="13087" max="13089" width="3.25" style="3" customWidth="1"/>
    <col min="13090" max="13090" width="3.125" style="3" customWidth="1"/>
    <col min="13091" max="13091" width="1.25" style="3" customWidth="1"/>
    <col min="13092" max="13312" width="3.5" style="3"/>
    <col min="13313" max="13313" width="1.25" style="3" customWidth="1"/>
    <col min="13314" max="13342" width="3.125" style="3" customWidth="1"/>
    <col min="13343" max="13345" width="3.25" style="3" customWidth="1"/>
    <col min="13346" max="13346" width="3.125" style="3" customWidth="1"/>
    <col min="13347" max="13347" width="1.25" style="3" customWidth="1"/>
    <col min="13348" max="13568" width="3.5" style="3"/>
    <col min="13569" max="13569" width="1.25" style="3" customWidth="1"/>
    <col min="13570" max="13598" width="3.125" style="3" customWidth="1"/>
    <col min="13599" max="13601" width="3.25" style="3" customWidth="1"/>
    <col min="13602" max="13602" width="3.125" style="3" customWidth="1"/>
    <col min="13603" max="13603" width="1.25" style="3" customWidth="1"/>
    <col min="13604" max="13824" width="3.5" style="3"/>
    <col min="13825" max="13825" width="1.25" style="3" customWidth="1"/>
    <col min="13826" max="13854" width="3.125" style="3" customWidth="1"/>
    <col min="13855" max="13857" width="3.25" style="3" customWidth="1"/>
    <col min="13858" max="13858" width="3.125" style="3" customWidth="1"/>
    <col min="13859" max="13859" width="1.25" style="3" customWidth="1"/>
    <col min="13860" max="14080" width="3.5" style="3"/>
    <col min="14081" max="14081" width="1.25" style="3" customWidth="1"/>
    <col min="14082" max="14110" width="3.125" style="3" customWidth="1"/>
    <col min="14111" max="14113" width="3.25" style="3" customWidth="1"/>
    <col min="14114" max="14114" width="3.125" style="3" customWidth="1"/>
    <col min="14115" max="14115" width="1.25" style="3" customWidth="1"/>
    <col min="14116" max="14336" width="3.5" style="3"/>
    <col min="14337" max="14337" width="1.25" style="3" customWidth="1"/>
    <col min="14338" max="14366" width="3.125" style="3" customWidth="1"/>
    <col min="14367" max="14369" width="3.25" style="3" customWidth="1"/>
    <col min="14370" max="14370" width="3.125" style="3" customWidth="1"/>
    <col min="14371" max="14371" width="1.25" style="3" customWidth="1"/>
    <col min="14372" max="14592" width="3.5" style="3"/>
    <col min="14593" max="14593" width="1.25" style="3" customWidth="1"/>
    <col min="14594" max="14622" width="3.125" style="3" customWidth="1"/>
    <col min="14623" max="14625" width="3.25" style="3" customWidth="1"/>
    <col min="14626" max="14626" width="3.125" style="3" customWidth="1"/>
    <col min="14627" max="14627" width="1.25" style="3" customWidth="1"/>
    <col min="14628" max="14848" width="3.5" style="3"/>
    <col min="14849" max="14849" width="1.25" style="3" customWidth="1"/>
    <col min="14850" max="14878" width="3.125" style="3" customWidth="1"/>
    <col min="14879" max="14881" width="3.25" style="3" customWidth="1"/>
    <col min="14882" max="14882" width="3.125" style="3" customWidth="1"/>
    <col min="14883" max="14883" width="1.25" style="3" customWidth="1"/>
    <col min="14884" max="15104" width="3.5" style="3"/>
    <col min="15105" max="15105" width="1.25" style="3" customWidth="1"/>
    <col min="15106" max="15134" width="3.125" style="3" customWidth="1"/>
    <col min="15135" max="15137" width="3.25" style="3" customWidth="1"/>
    <col min="15138" max="15138" width="3.125" style="3" customWidth="1"/>
    <col min="15139" max="15139" width="1.25" style="3" customWidth="1"/>
    <col min="15140" max="15360" width="3.5" style="3"/>
    <col min="15361" max="15361" width="1.25" style="3" customWidth="1"/>
    <col min="15362" max="15390" width="3.125" style="3" customWidth="1"/>
    <col min="15391" max="15393" width="3.25" style="3" customWidth="1"/>
    <col min="15394" max="15394" width="3.125" style="3" customWidth="1"/>
    <col min="15395" max="15395" width="1.25" style="3" customWidth="1"/>
    <col min="15396" max="15616" width="3.5" style="3"/>
    <col min="15617" max="15617" width="1.25" style="3" customWidth="1"/>
    <col min="15618" max="15646" width="3.125" style="3" customWidth="1"/>
    <col min="15647" max="15649" width="3.25" style="3" customWidth="1"/>
    <col min="15650" max="15650" width="3.125" style="3" customWidth="1"/>
    <col min="15651" max="15651" width="1.25" style="3" customWidth="1"/>
    <col min="15652" max="15872" width="3.5" style="3"/>
    <col min="15873" max="15873" width="1.25" style="3" customWidth="1"/>
    <col min="15874" max="15902" width="3.125" style="3" customWidth="1"/>
    <col min="15903" max="15905" width="3.25" style="3" customWidth="1"/>
    <col min="15906" max="15906" width="3.125" style="3" customWidth="1"/>
    <col min="15907" max="15907" width="1.25" style="3" customWidth="1"/>
    <col min="15908" max="16128" width="3.5" style="3"/>
    <col min="16129" max="16129" width="1.25" style="3" customWidth="1"/>
    <col min="16130" max="16158" width="3.125" style="3" customWidth="1"/>
    <col min="16159" max="16161" width="3.25" style="3" customWidth="1"/>
    <col min="16162" max="16162" width="3.125" style="3" customWidth="1"/>
    <col min="16163" max="16163" width="1.25" style="3" customWidth="1"/>
    <col min="16164" max="16384" width="3.5" style="3"/>
  </cols>
  <sheetData>
    <row r="1" spans="2:39" s="1" customFormat="1" ht="14.25" thickBot="1" x14ac:dyDescent="0.2">
      <c r="AM1" s="434"/>
    </row>
    <row r="2" spans="2:39" s="1" customFormat="1" ht="14.25" thickTop="1" x14ac:dyDescent="0.15">
      <c r="B2" s="1" t="s">
        <v>1049</v>
      </c>
      <c r="AL2" s="908" t="s">
        <v>755</v>
      </c>
      <c r="AM2" s="909"/>
    </row>
    <row r="3" spans="2:39" s="1" customFormat="1" ht="14.25" thickBot="1" x14ac:dyDescent="0.2">
      <c r="Y3" s="45" t="s">
        <v>658</v>
      </c>
      <c r="Z3" s="906"/>
      <c r="AA3" s="906"/>
      <c r="AB3" s="45" t="s">
        <v>36</v>
      </c>
      <c r="AC3" s="906"/>
      <c r="AD3" s="906"/>
      <c r="AE3" s="45" t="s">
        <v>659</v>
      </c>
      <c r="AF3" s="906"/>
      <c r="AG3" s="906"/>
      <c r="AH3" s="45" t="s">
        <v>660</v>
      </c>
      <c r="AL3" s="910"/>
      <c r="AM3" s="911"/>
    </row>
    <row r="4" spans="2:39" s="1" customFormat="1" ht="14.25" thickTop="1" x14ac:dyDescent="0.15">
      <c r="AH4" s="45"/>
      <c r="AL4" s="485"/>
      <c r="AM4" s="434"/>
    </row>
    <row r="5" spans="2:39" s="1" customFormat="1" x14ac:dyDescent="0.15">
      <c r="B5" s="906" t="s">
        <v>1050</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L5" s="485"/>
      <c r="AM5" s="434"/>
    </row>
    <row r="6" spans="2:39" s="1" customFormat="1" x14ac:dyDescent="0.15">
      <c r="AL6" s="485"/>
      <c r="AM6" s="434"/>
    </row>
    <row r="7" spans="2:39" s="1" customFormat="1" ht="21" customHeight="1" x14ac:dyDescent="0.15">
      <c r="B7" s="825" t="s">
        <v>480</v>
      </c>
      <c r="C7" s="825"/>
      <c r="D7" s="825"/>
      <c r="E7" s="825"/>
      <c r="F7" s="826"/>
      <c r="G7" s="645"/>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7"/>
      <c r="AL7" s="485"/>
      <c r="AM7" s="434"/>
    </row>
    <row r="8" spans="2:39" ht="21" customHeight="1" x14ac:dyDescent="0.15">
      <c r="B8" s="826" t="s">
        <v>481</v>
      </c>
      <c r="C8" s="1173"/>
      <c r="D8" s="1173"/>
      <c r="E8" s="1173"/>
      <c r="F8" s="1174"/>
      <c r="G8" s="592" t="s">
        <v>782</v>
      </c>
      <c r="H8" s="299" t="s">
        <v>878</v>
      </c>
      <c r="I8" s="299"/>
      <c r="J8" s="299"/>
      <c r="K8" s="299"/>
      <c r="L8" s="593" t="s">
        <v>782</v>
      </c>
      <c r="M8" s="299" t="s">
        <v>879</v>
      </c>
      <c r="N8" s="299"/>
      <c r="O8" s="299"/>
      <c r="P8" s="299"/>
      <c r="Q8" s="593" t="s">
        <v>782</v>
      </c>
      <c r="R8" s="299" t="s">
        <v>880</v>
      </c>
      <c r="S8"/>
      <c r="T8" s="648"/>
      <c r="U8"/>
      <c r="V8" s="649"/>
      <c r="W8" s="649"/>
      <c r="X8" s="649"/>
      <c r="Y8" s="649"/>
      <c r="Z8" s="649"/>
      <c r="AA8" s="649"/>
      <c r="AB8" s="649"/>
      <c r="AC8" s="649"/>
      <c r="AD8" s="649"/>
      <c r="AE8" s="649"/>
      <c r="AF8" s="649"/>
      <c r="AG8" s="649"/>
      <c r="AH8" s="650"/>
      <c r="AL8" s="485"/>
    </row>
    <row r="9" spans="2:39" ht="21" customHeight="1" x14ac:dyDescent="0.15">
      <c r="B9" s="1175" t="s">
        <v>662</v>
      </c>
      <c r="C9" s="1176"/>
      <c r="D9" s="1176"/>
      <c r="E9" s="1176"/>
      <c r="F9" s="1177"/>
      <c r="G9" s="625" t="s">
        <v>782</v>
      </c>
      <c r="H9" s="7" t="s">
        <v>1051</v>
      </c>
      <c r="I9" s="22"/>
      <c r="J9" s="22"/>
      <c r="K9" s="22"/>
      <c r="L9" s="22"/>
      <c r="M9" s="22"/>
      <c r="N9" s="22"/>
      <c r="O9" s="22"/>
      <c r="P9" s="22"/>
      <c r="Q9" s="22"/>
      <c r="R9" s="22"/>
      <c r="S9" s="22"/>
      <c r="T9"/>
      <c r="U9" s="626" t="s">
        <v>782</v>
      </c>
      <c r="V9" s="7" t="s">
        <v>1052</v>
      </c>
      <c r="W9" s="7"/>
      <c r="X9" s="651"/>
      <c r="Y9" s="651"/>
      <c r="Z9" s="651"/>
      <c r="AA9" s="651"/>
      <c r="AB9" s="651"/>
      <c r="AC9" s="651"/>
      <c r="AD9" s="651"/>
      <c r="AE9" s="651"/>
      <c r="AF9" s="651"/>
      <c r="AG9" s="651"/>
      <c r="AH9" s="652"/>
    </row>
    <row r="10" spans="2:39" ht="21" customHeight="1" x14ac:dyDescent="0.15">
      <c r="B10" s="1316"/>
      <c r="C10" s="1317"/>
      <c r="D10" s="1317"/>
      <c r="E10" s="1317"/>
      <c r="F10" s="1317"/>
      <c r="G10" s="606" t="s">
        <v>782</v>
      </c>
      <c r="H10" s="1" t="s">
        <v>1053</v>
      </c>
      <c r="I10" s="2"/>
      <c r="J10" s="2"/>
      <c r="K10" s="2"/>
      <c r="L10" s="2"/>
      <c r="M10" s="2"/>
      <c r="N10" s="2"/>
      <c r="O10" s="2"/>
      <c r="P10" s="2"/>
      <c r="Q10" s="2"/>
      <c r="R10" s="2"/>
      <c r="S10" s="2"/>
      <c r="T10"/>
      <c r="U10" s="569" t="s">
        <v>782</v>
      </c>
      <c r="V10" s="1" t="s">
        <v>1054</v>
      </c>
      <c r="W10" s="1"/>
      <c r="X10" s="653"/>
      <c r="Y10" s="653"/>
      <c r="Z10" s="653"/>
      <c r="AA10" s="653"/>
      <c r="AB10" s="653"/>
      <c r="AC10" s="653"/>
      <c r="AD10" s="653"/>
      <c r="AE10" s="653"/>
      <c r="AF10" s="653"/>
      <c r="AG10" s="653"/>
      <c r="AH10" s="654"/>
    </row>
    <row r="11" spans="2:39" ht="21" customHeight="1" x14ac:dyDescent="0.15">
      <c r="B11" s="1316"/>
      <c r="C11" s="1317"/>
      <c r="D11" s="1317"/>
      <c r="E11" s="1317"/>
      <c r="F11" s="1317"/>
      <c r="G11" s="606" t="s">
        <v>782</v>
      </c>
      <c r="H11" s="1" t="s">
        <v>1055</v>
      </c>
      <c r="I11" s="2"/>
      <c r="J11" s="2"/>
      <c r="K11" s="2"/>
      <c r="L11" s="2"/>
      <c r="M11" s="2"/>
      <c r="N11" s="2"/>
      <c r="O11" s="2"/>
      <c r="P11" s="2"/>
      <c r="Q11" s="2"/>
      <c r="R11" s="2"/>
      <c r="S11" s="2"/>
      <c r="T11"/>
      <c r="U11" s="569" t="s">
        <v>782</v>
      </c>
      <c r="V11" s="2" t="s">
        <v>1056</v>
      </c>
      <c r="W11" s="2"/>
      <c r="X11" s="653"/>
      <c r="Y11" s="653"/>
      <c r="Z11" s="653"/>
      <c r="AA11" s="653"/>
      <c r="AB11" s="653"/>
      <c r="AC11" s="653"/>
      <c r="AD11" s="653"/>
      <c r="AE11" s="653"/>
      <c r="AF11" s="653"/>
      <c r="AG11" s="653"/>
      <c r="AH11" s="654"/>
      <c r="AI11" s="430"/>
    </row>
    <row r="12" spans="2:39" ht="21" customHeight="1" x14ac:dyDescent="0.15">
      <c r="B12" s="1178"/>
      <c r="C12" s="1179"/>
      <c r="D12" s="1179"/>
      <c r="E12" s="1179"/>
      <c r="F12" s="1180"/>
      <c r="G12" s="618" t="s">
        <v>782</v>
      </c>
      <c r="H12" s="8" t="s">
        <v>1057</v>
      </c>
      <c r="I12" s="424"/>
      <c r="J12" s="424"/>
      <c r="K12" s="424"/>
      <c r="L12" s="424"/>
      <c r="M12" s="424"/>
      <c r="N12" s="424"/>
      <c r="O12" s="424"/>
      <c r="P12" s="424"/>
      <c r="Q12" s="424"/>
      <c r="R12" s="424"/>
      <c r="S12" s="424"/>
      <c r="T12" s="586"/>
      <c r="U12" s="424"/>
      <c r="V12" s="424"/>
      <c r="W12" s="424"/>
      <c r="X12" s="655"/>
      <c r="Y12" s="655"/>
      <c r="Z12" s="655"/>
      <c r="AA12" s="655"/>
      <c r="AB12" s="655"/>
      <c r="AC12" s="655"/>
      <c r="AD12" s="655"/>
      <c r="AE12" s="655"/>
      <c r="AF12" s="655"/>
      <c r="AG12" s="655"/>
      <c r="AH12" s="656"/>
    </row>
    <row r="13" spans="2:39" ht="21" customHeight="1" x14ac:dyDescent="0.15">
      <c r="B13" s="1175" t="s">
        <v>663</v>
      </c>
      <c r="C13" s="1176"/>
      <c r="D13" s="1176"/>
      <c r="E13" s="1176"/>
      <c r="F13" s="1177"/>
      <c r="G13" s="625" t="s">
        <v>782</v>
      </c>
      <c r="H13" s="7" t="s">
        <v>1058</v>
      </c>
      <c r="I13" s="22"/>
      <c r="J13" s="22"/>
      <c r="K13" s="22"/>
      <c r="L13" s="22"/>
      <c r="M13" s="22"/>
      <c r="N13" s="22"/>
      <c r="O13" s="22"/>
      <c r="P13" s="22"/>
      <c r="Q13" s="22"/>
      <c r="R13" s="22"/>
      <c r="S13" s="2"/>
      <c r="T13" s="22"/>
      <c r="U13" s="626"/>
      <c r="V13" s="626"/>
      <c r="W13" s="626"/>
      <c r="X13" s="7"/>
      <c r="Y13" s="651"/>
      <c r="Z13" s="651"/>
      <c r="AA13" s="651"/>
      <c r="AB13" s="651"/>
      <c r="AC13" s="651"/>
      <c r="AD13" s="651"/>
      <c r="AE13" s="651"/>
      <c r="AF13" s="651"/>
      <c r="AG13" s="651"/>
      <c r="AH13" s="652"/>
    </row>
    <row r="14" spans="2:39" ht="21" customHeight="1" x14ac:dyDescent="0.15">
      <c r="B14" s="1178"/>
      <c r="C14" s="1179"/>
      <c r="D14" s="1179"/>
      <c r="E14" s="1179"/>
      <c r="F14" s="1180"/>
      <c r="G14" s="618" t="s">
        <v>782</v>
      </c>
      <c r="H14" s="8" t="s">
        <v>1059</v>
      </c>
      <c r="I14" s="424"/>
      <c r="J14" s="424"/>
      <c r="K14" s="424"/>
      <c r="L14" s="424"/>
      <c r="M14" s="424"/>
      <c r="N14" s="424"/>
      <c r="O14" s="424"/>
      <c r="P14" s="424"/>
      <c r="Q14" s="424"/>
      <c r="R14" s="424"/>
      <c r="S14" s="424"/>
      <c r="T14" s="424"/>
      <c r="U14" s="655"/>
      <c r="V14" s="655"/>
      <c r="W14" s="655"/>
      <c r="X14" s="655"/>
      <c r="Y14" s="655"/>
      <c r="Z14" s="655"/>
      <c r="AA14" s="655"/>
      <c r="AB14" s="655"/>
      <c r="AC14" s="655"/>
      <c r="AD14" s="655"/>
      <c r="AE14" s="655"/>
      <c r="AF14" s="655"/>
      <c r="AG14" s="655"/>
      <c r="AH14" s="656"/>
    </row>
    <row r="15" spans="2:39" ht="13.5" customHeight="1" x14ac:dyDescent="0.15">
      <c r="B15" s="1"/>
      <c r="C15" s="1"/>
      <c r="D15" s="1"/>
      <c r="E15" s="1"/>
      <c r="F15" s="1"/>
      <c r="G15" s="569"/>
      <c r="H15" s="1"/>
      <c r="I15" s="2"/>
      <c r="J15" s="2"/>
      <c r="K15" s="2"/>
      <c r="L15" s="2"/>
      <c r="M15" s="2"/>
      <c r="N15" s="2"/>
      <c r="O15" s="2"/>
      <c r="P15" s="2"/>
      <c r="Q15" s="2"/>
      <c r="R15" s="2"/>
      <c r="S15" s="2"/>
      <c r="T15" s="2"/>
      <c r="U15" s="653"/>
      <c r="V15" s="653"/>
      <c r="W15" s="653"/>
      <c r="X15" s="653"/>
      <c r="Y15" s="653"/>
      <c r="Z15" s="653"/>
      <c r="AA15" s="653"/>
      <c r="AB15" s="653"/>
      <c r="AC15" s="653"/>
      <c r="AD15" s="653"/>
      <c r="AE15" s="653"/>
      <c r="AF15" s="653"/>
      <c r="AG15" s="653"/>
      <c r="AH15" s="653"/>
    </row>
    <row r="16" spans="2:39" ht="21" customHeight="1" x14ac:dyDescent="0.15">
      <c r="B16" s="6" t="s">
        <v>1060</v>
      </c>
      <c r="C16" s="7"/>
      <c r="D16" s="7"/>
      <c r="E16" s="7"/>
      <c r="F16" s="7"/>
      <c r="G16" s="626"/>
      <c r="H16" s="7"/>
      <c r="I16" s="22"/>
      <c r="J16" s="22"/>
      <c r="K16" s="22"/>
      <c r="L16" s="22"/>
      <c r="M16" s="22"/>
      <c r="N16" s="22"/>
      <c r="O16" s="22"/>
      <c r="P16" s="22"/>
      <c r="Q16" s="22"/>
      <c r="R16" s="22"/>
      <c r="S16" s="22"/>
      <c r="T16" s="22"/>
      <c r="U16" s="651"/>
      <c r="V16" s="651"/>
      <c r="W16" s="651"/>
      <c r="X16" s="651"/>
      <c r="Y16" s="651"/>
      <c r="Z16" s="651"/>
      <c r="AA16" s="651"/>
      <c r="AB16" s="651"/>
      <c r="AC16" s="651"/>
      <c r="AD16" s="651"/>
      <c r="AE16" s="651"/>
      <c r="AF16" s="651"/>
      <c r="AG16" s="651"/>
      <c r="AH16" s="652"/>
    </row>
    <row r="17" spans="2:39" ht="21" customHeight="1" x14ac:dyDescent="0.15">
      <c r="B17" s="301"/>
      <c r="C17" s="1" t="s">
        <v>1061</v>
      </c>
      <c r="D17" s="1"/>
      <c r="E17" s="1"/>
      <c r="F17" s="1"/>
      <c r="G17" s="569"/>
      <c r="H17" s="1"/>
      <c r="I17" s="2"/>
      <c r="J17" s="2"/>
      <c r="K17" s="2"/>
      <c r="L17" s="2"/>
      <c r="M17" s="2"/>
      <c r="N17" s="2"/>
      <c r="O17" s="2"/>
      <c r="P17" s="2"/>
      <c r="Q17" s="2"/>
      <c r="R17" s="2"/>
      <c r="S17" s="2"/>
      <c r="T17" s="2"/>
      <c r="U17" s="653"/>
      <c r="V17" s="653"/>
      <c r="W17" s="653"/>
      <c r="X17" s="653"/>
      <c r="Y17" s="653"/>
      <c r="Z17" s="653"/>
      <c r="AA17" s="653"/>
      <c r="AB17" s="653"/>
      <c r="AC17" s="653"/>
      <c r="AD17" s="653"/>
      <c r="AE17" s="653"/>
      <c r="AF17" s="653"/>
      <c r="AG17" s="653"/>
      <c r="AH17" s="654"/>
    </row>
    <row r="18" spans="2:39" ht="21" customHeight="1" x14ac:dyDescent="0.15">
      <c r="B18" s="629"/>
      <c r="C18" s="1306" t="s">
        <v>1062</v>
      </c>
      <c r="D18" s="1306"/>
      <c r="E18" s="1306"/>
      <c r="F18" s="1306"/>
      <c r="G18" s="1306"/>
      <c r="H18" s="1306"/>
      <c r="I18" s="1306"/>
      <c r="J18" s="1306"/>
      <c r="K18" s="1306"/>
      <c r="L18" s="1306"/>
      <c r="M18" s="1306"/>
      <c r="N18" s="1306"/>
      <c r="O18" s="1306"/>
      <c r="P18" s="1306"/>
      <c r="Q18" s="1306"/>
      <c r="R18" s="1306"/>
      <c r="S18" s="1306"/>
      <c r="T18" s="1306"/>
      <c r="U18" s="1306"/>
      <c r="V18" s="1306"/>
      <c r="W18" s="1306"/>
      <c r="X18" s="1306"/>
      <c r="Y18" s="1306"/>
      <c r="Z18" s="1306"/>
      <c r="AA18" s="1307" t="s">
        <v>1063</v>
      </c>
      <c r="AB18" s="1307"/>
      <c r="AC18" s="1307"/>
      <c r="AD18" s="1307"/>
      <c r="AE18" s="1307"/>
      <c r="AF18" s="1307"/>
      <c r="AG18" s="1307"/>
      <c r="AH18" s="654"/>
      <c r="AK18" s="657"/>
    </row>
    <row r="19" spans="2:39" ht="21" customHeight="1" x14ac:dyDescent="0.15">
      <c r="B19" s="629"/>
      <c r="C19" s="1308"/>
      <c r="D19" s="1308"/>
      <c r="E19" s="1308"/>
      <c r="F19" s="1308"/>
      <c r="G19" s="1308"/>
      <c r="H19" s="1308"/>
      <c r="I19" s="1308"/>
      <c r="J19" s="1308"/>
      <c r="K19" s="1308"/>
      <c r="L19" s="1308"/>
      <c r="M19" s="1308"/>
      <c r="N19" s="1308"/>
      <c r="O19" s="1308"/>
      <c r="P19" s="1308"/>
      <c r="Q19" s="1308"/>
      <c r="R19" s="1308"/>
      <c r="S19" s="1308"/>
      <c r="T19" s="1308"/>
      <c r="U19" s="1308"/>
      <c r="V19" s="1308"/>
      <c r="W19" s="1308"/>
      <c r="X19" s="1308"/>
      <c r="Y19" s="1308"/>
      <c r="Z19" s="1308"/>
      <c r="AA19" s="658"/>
      <c r="AB19" s="658"/>
      <c r="AC19" s="658"/>
      <c r="AD19" s="658"/>
      <c r="AE19" s="658"/>
      <c r="AF19" s="658"/>
      <c r="AG19" s="658"/>
      <c r="AH19" s="654"/>
      <c r="AK19" s="657"/>
    </row>
    <row r="20" spans="2:39" ht="9" customHeight="1" x14ac:dyDescent="0.15">
      <c r="B20" s="629"/>
      <c r="C20" s="520"/>
      <c r="D20" s="520"/>
      <c r="E20" s="520"/>
      <c r="F20" s="520"/>
      <c r="G20" s="520"/>
      <c r="H20" s="520"/>
      <c r="I20" s="520"/>
      <c r="J20" s="520"/>
      <c r="K20" s="520"/>
      <c r="L20" s="520"/>
      <c r="M20" s="520"/>
      <c r="N20" s="520"/>
      <c r="O20" s="520"/>
      <c r="P20" s="520"/>
      <c r="Q20" s="520"/>
      <c r="R20" s="520"/>
      <c r="S20" s="520"/>
      <c r="T20" s="520"/>
      <c r="U20" s="520"/>
      <c r="V20" s="520"/>
      <c r="W20" s="520"/>
      <c r="X20" s="520"/>
      <c r="Y20" s="520"/>
      <c r="Z20" s="520"/>
      <c r="AA20" s="651"/>
      <c r="AB20" s="651"/>
      <c r="AC20" s="651"/>
      <c r="AD20" s="651"/>
      <c r="AE20" s="651"/>
      <c r="AF20" s="651"/>
      <c r="AG20" s="651"/>
      <c r="AH20" s="654"/>
      <c r="AK20" s="659"/>
    </row>
    <row r="21" spans="2:39" ht="21" customHeight="1" x14ac:dyDescent="0.15">
      <c r="B21" s="629"/>
      <c r="C21" s="627" t="s">
        <v>1064</v>
      </c>
      <c r="D21" s="660"/>
      <c r="E21" s="660"/>
      <c r="F21" s="660"/>
      <c r="G21" s="661"/>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4"/>
    </row>
    <row r="22" spans="2:39" ht="21" customHeight="1" x14ac:dyDescent="0.15">
      <c r="B22" s="629"/>
      <c r="C22" s="1306" t="s">
        <v>1065</v>
      </c>
      <c r="D22" s="1306"/>
      <c r="E22" s="1306"/>
      <c r="F22" s="1306"/>
      <c r="G22" s="1306"/>
      <c r="H22" s="1306"/>
      <c r="I22" s="1306"/>
      <c r="J22" s="1306"/>
      <c r="K22" s="1306"/>
      <c r="L22" s="1306"/>
      <c r="M22" s="1306"/>
      <c r="N22" s="1306"/>
      <c r="O22" s="1306"/>
      <c r="P22" s="1306"/>
      <c r="Q22" s="1306"/>
      <c r="R22" s="1306"/>
      <c r="S22" s="1306"/>
      <c r="T22" s="1306"/>
      <c r="U22" s="1306"/>
      <c r="V22" s="1306"/>
      <c r="W22" s="1306"/>
      <c r="X22" s="1306"/>
      <c r="Y22" s="1306"/>
      <c r="Z22" s="1306"/>
      <c r="AA22" s="1307" t="s">
        <v>1063</v>
      </c>
      <c r="AB22" s="1307"/>
      <c r="AC22" s="1307"/>
      <c r="AD22" s="1307"/>
      <c r="AE22" s="1307"/>
      <c r="AF22" s="1307"/>
      <c r="AG22" s="1307"/>
      <c r="AH22" s="654"/>
    </row>
    <row r="23" spans="2:39" ht="20.100000000000001" customHeight="1" x14ac:dyDescent="0.15">
      <c r="B23" s="334"/>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8"/>
      <c r="AA23" s="662"/>
      <c r="AB23" s="662"/>
      <c r="AC23" s="662"/>
      <c r="AD23" s="662"/>
      <c r="AE23" s="662"/>
      <c r="AF23" s="662"/>
      <c r="AG23" s="662"/>
      <c r="AH23" s="663"/>
    </row>
    <row r="24" spans="2:39" s="1" customFormat="1" ht="20.100000000000001" customHeight="1" x14ac:dyDescent="0.15">
      <c r="B24" s="334"/>
      <c r="C24" s="886" t="s">
        <v>1066</v>
      </c>
      <c r="D24" s="879"/>
      <c r="E24" s="879"/>
      <c r="F24" s="879"/>
      <c r="G24" s="879"/>
      <c r="H24" s="879"/>
      <c r="I24" s="879"/>
      <c r="J24" s="879"/>
      <c r="K24" s="879"/>
      <c r="L24" s="879"/>
      <c r="M24" s="625" t="s">
        <v>782</v>
      </c>
      <c r="N24" s="7" t="s">
        <v>1067</v>
      </c>
      <c r="O24" s="7"/>
      <c r="P24" s="7"/>
      <c r="Q24" s="22"/>
      <c r="R24" s="22"/>
      <c r="S24" s="22"/>
      <c r="T24" s="22"/>
      <c r="U24" s="22"/>
      <c r="V24" s="22"/>
      <c r="W24" s="626" t="s">
        <v>782</v>
      </c>
      <c r="X24" s="7" t="s">
        <v>1068</v>
      </c>
      <c r="Y24" s="664"/>
      <c r="Z24" s="664"/>
      <c r="AA24" s="22"/>
      <c r="AB24" s="22"/>
      <c r="AC24" s="22"/>
      <c r="AD24" s="22"/>
      <c r="AE24" s="22"/>
      <c r="AF24" s="22"/>
      <c r="AG24" s="23"/>
      <c r="AH24" s="654"/>
      <c r="AL24" s="486"/>
      <c r="AM24" s="434"/>
    </row>
    <row r="25" spans="2:39" s="1" customFormat="1" ht="20.100000000000001" customHeight="1" x14ac:dyDescent="0.15">
      <c r="B25" s="629"/>
      <c r="C25" s="1309"/>
      <c r="D25" s="1310"/>
      <c r="E25" s="1310"/>
      <c r="F25" s="1310"/>
      <c r="G25" s="1310"/>
      <c r="H25" s="1310"/>
      <c r="I25" s="1310"/>
      <c r="J25" s="1310"/>
      <c r="K25" s="1310"/>
      <c r="L25" s="1310"/>
      <c r="M25" s="618" t="s">
        <v>782</v>
      </c>
      <c r="N25" s="8" t="s">
        <v>1069</v>
      </c>
      <c r="O25" s="8"/>
      <c r="P25" s="8"/>
      <c r="Q25" s="424"/>
      <c r="R25" s="424"/>
      <c r="S25" s="424"/>
      <c r="T25" s="424"/>
      <c r="U25" s="424"/>
      <c r="V25" s="424"/>
      <c r="W25" s="586" t="s">
        <v>782</v>
      </c>
      <c r="X25" s="8" t="s">
        <v>1070</v>
      </c>
      <c r="Y25" s="438"/>
      <c r="Z25" s="438"/>
      <c r="AA25" s="424"/>
      <c r="AB25" s="424"/>
      <c r="AC25" s="424"/>
      <c r="AD25" s="424"/>
      <c r="AE25" s="424"/>
      <c r="AF25" s="424"/>
      <c r="AG25" s="627"/>
      <c r="AH25" s="654"/>
      <c r="AL25" s="486"/>
      <c r="AM25" s="434"/>
    </row>
    <row r="26" spans="2:39" s="1" customFormat="1" ht="9" customHeight="1" x14ac:dyDescent="0.15">
      <c r="B26" s="629"/>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c r="AC26" s="2"/>
      <c r="AD26" s="2"/>
      <c r="AE26" s="2"/>
      <c r="AF26" s="2"/>
      <c r="AG26" s="2"/>
      <c r="AH26" s="654"/>
      <c r="AL26" s="486"/>
      <c r="AM26" s="434"/>
    </row>
    <row r="27" spans="2:39" s="1" customFormat="1" ht="20.100000000000001" customHeight="1" x14ac:dyDescent="0.15">
      <c r="B27" s="629"/>
      <c r="C27" s="1311" t="s">
        <v>1071</v>
      </c>
      <c r="D27" s="1311"/>
      <c r="E27" s="1311"/>
      <c r="F27" s="1311"/>
      <c r="G27" s="1311"/>
      <c r="H27" s="1311"/>
      <c r="I27" s="1311"/>
      <c r="J27" s="1311"/>
      <c r="K27" s="1311"/>
      <c r="L27" s="1311"/>
      <c r="M27" s="1311"/>
      <c r="N27" s="1311"/>
      <c r="O27" s="1311"/>
      <c r="P27" s="1311"/>
      <c r="Q27" s="1311"/>
      <c r="R27" s="1311"/>
      <c r="S27" s="1311"/>
      <c r="T27" s="1311"/>
      <c r="U27" s="1311"/>
      <c r="V27" s="1311"/>
      <c r="W27" s="1311"/>
      <c r="X27" s="1311"/>
      <c r="Y27" s="1311"/>
      <c r="Z27" s="1311"/>
      <c r="AA27" s="653"/>
      <c r="AB27" s="653"/>
      <c r="AC27" s="653"/>
      <c r="AD27" s="653"/>
      <c r="AE27" s="653"/>
      <c r="AF27" s="653"/>
      <c r="AG27" s="653"/>
      <c r="AH27" s="654"/>
      <c r="AL27" s="486"/>
      <c r="AM27" s="434"/>
    </row>
    <row r="28" spans="2:39" s="1" customFormat="1" ht="20.100000000000001" customHeight="1" x14ac:dyDescent="0.15">
      <c r="B28" s="334"/>
      <c r="C28" s="1312"/>
      <c r="D28" s="1312"/>
      <c r="E28" s="1312"/>
      <c r="F28" s="1312"/>
      <c r="G28" s="1312"/>
      <c r="H28" s="1312"/>
      <c r="I28" s="1312"/>
      <c r="J28" s="1312"/>
      <c r="K28" s="1312"/>
      <c r="L28" s="1312"/>
      <c r="M28" s="1312"/>
      <c r="N28" s="1312"/>
      <c r="O28" s="1312"/>
      <c r="P28" s="1312"/>
      <c r="Q28" s="1312"/>
      <c r="R28" s="1312"/>
      <c r="S28" s="1312"/>
      <c r="T28" s="1312"/>
      <c r="U28" s="1312"/>
      <c r="V28" s="1312"/>
      <c r="W28" s="1312"/>
      <c r="X28" s="1312"/>
      <c r="Y28" s="1312"/>
      <c r="Z28" s="1312"/>
      <c r="AA28" s="667"/>
      <c r="AB28" s="583"/>
      <c r="AC28" s="583"/>
      <c r="AD28" s="583"/>
      <c r="AE28" s="583"/>
      <c r="AF28" s="583"/>
      <c r="AG28" s="583"/>
      <c r="AH28" s="668"/>
      <c r="AL28" s="486"/>
      <c r="AM28" s="434"/>
    </row>
    <row r="29" spans="2:39" s="1" customFormat="1" ht="9" customHeight="1" x14ac:dyDescent="0.15">
      <c r="B29" s="334"/>
      <c r="C29" s="2"/>
      <c r="D29" s="2"/>
      <c r="E29" s="2"/>
      <c r="F29" s="2"/>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668"/>
      <c r="AL29" s="486"/>
      <c r="AM29" s="434"/>
    </row>
    <row r="30" spans="2:39" s="1" customFormat="1" ht="20.100000000000001" customHeight="1" x14ac:dyDescent="0.15">
      <c r="B30" s="629"/>
      <c r="C30" s="1306" t="s">
        <v>1072</v>
      </c>
      <c r="D30" s="1306"/>
      <c r="E30" s="1306"/>
      <c r="F30" s="1306"/>
      <c r="G30" s="1306"/>
      <c r="H30" s="1306"/>
      <c r="I30" s="1306"/>
      <c r="J30" s="1306"/>
      <c r="K30" s="1302"/>
      <c r="L30" s="1302"/>
      <c r="M30" s="1302"/>
      <c r="N30" s="1302"/>
      <c r="O30" s="1302"/>
      <c r="P30" s="1302"/>
      <c r="Q30" s="1302"/>
      <c r="R30" s="1302" t="s">
        <v>36</v>
      </c>
      <c r="S30" s="1302"/>
      <c r="T30" s="1302"/>
      <c r="U30" s="1302"/>
      <c r="V30" s="1302"/>
      <c r="W30" s="1302"/>
      <c r="X30" s="1302"/>
      <c r="Y30" s="1302"/>
      <c r="Z30" s="1302" t="s">
        <v>32</v>
      </c>
      <c r="AA30" s="1302"/>
      <c r="AB30" s="1302"/>
      <c r="AC30" s="1302"/>
      <c r="AD30" s="1302"/>
      <c r="AE30" s="1302"/>
      <c r="AF30" s="1302"/>
      <c r="AG30" s="1304" t="s">
        <v>660</v>
      </c>
      <c r="AH30" s="654"/>
      <c r="AL30" s="486"/>
      <c r="AM30" s="434"/>
    </row>
    <row r="31" spans="2:39" s="1" customFormat="1" ht="20.100000000000001" customHeight="1" x14ac:dyDescent="0.15">
      <c r="B31" s="629"/>
      <c r="C31" s="1306"/>
      <c r="D31" s="1306"/>
      <c r="E31" s="1306"/>
      <c r="F31" s="1306"/>
      <c r="G31" s="1306"/>
      <c r="H31" s="1306"/>
      <c r="I31" s="1306"/>
      <c r="J31" s="1306"/>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5"/>
      <c r="AH31" s="654"/>
      <c r="AL31" s="486"/>
      <c r="AM31" s="434"/>
    </row>
    <row r="32" spans="2:39" s="1" customFormat="1" ht="13.5" customHeight="1" x14ac:dyDescent="0.15">
      <c r="B32" s="315"/>
      <c r="C32" s="8"/>
      <c r="D32" s="8"/>
      <c r="E32" s="8"/>
      <c r="F32" s="8"/>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670"/>
      <c r="AL32" s="486"/>
      <c r="AM32" s="434"/>
    </row>
    <row r="33" spans="2:39" s="1" customFormat="1" ht="13.5" customHeight="1" x14ac:dyDescent="0.15">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L33" s="486"/>
      <c r="AM33" s="434"/>
    </row>
    <row r="34" spans="2:39" s="1" customFormat="1" ht="20.100000000000001" customHeight="1" x14ac:dyDescent="0.15">
      <c r="B34" s="6" t="s">
        <v>1073</v>
      </c>
      <c r="C34" s="7"/>
      <c r="D34" s="7"/>
      <c r="E34" s="7"/>
      <c r="F34" s="7"/>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G34" s="582"/>
      <c r="AH34" s="671"/>
      <c r="AL34" s="486"/>
      <c r="AM34" s="477"/>
    </row>
    <row r="35" spans="2:39" s="1" customFormat="1" ht="20.100000000000001" customHeight="1" x14ac:dyDescent="0.15">
      <c r="B35" s="629"/>
      <c r="C35" s="878" t="s">
        <v>1074</v>
      </c>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653"/>
      <c r="AG35" s="653"/>
      <c r="AH35" s="654"/>
      <c r="AL35" s="486"/>
      <c r="AM35" s="477"/>
    </row>
    <row r="36" spans="2:39" s="1" customFormat="1" ht="20.100000000000001" customHeight="1" x14ac:dyDescent="0.15">
      <c r="B36" s="672"/>
      <c r="C36" s="792" t="s">
        <v>1062</v>
      </c>
      <c r="D36" s="1306"/>
      <c r="E36" s="1306"/>
      <c r="F36" s="1306"/>
      <c r="G36" s="1306"/>
      <c r="H36" s="1306"/>
      <c r="I36" s="1306"/>
      <c r="J36" s="1306"/>
      <c r="K36" s="1306"/>
      <c r="L36" s="1306"/>
      <c r="M36" s="1306"/>
      <c r="N36" s="1306"/>
      <c r="O36" s="1306"/>
      <c r="P36" s="1306"/>
      <c r="Q36" s="1306"/>
      <c r="R36" s="1306"/>
      <c r="S36" s="1306"/>
      <c r="T36" s="1306"/>
      <c r="U36" s="1306"/>
      <c r="V36" s="1306"/>
      <c r="W36" s="1306"/>
      <c r="X36" s="1306"/>
      <c r="Y36" s="1306"/>
      <c r="Z36" s="1306"/>
      <c r="AA36" s="1307" t="s">
        <v>1063</v>
      </c>
      <c r="AB36" s="1307"/>
      <c r="AC36" s="1307"/>
      <c r="AD36" s="1307"/>
      <c r="AE36" s="1307"/>
      <c r="AF36" s="1307"/>
      <c r="AG36" s="1307"/>
      <c r="AH36" s="673"/>
      <c r="AL36" s="486"/>
      <c r="AM36" s="477"/>
    </row>
    <row r="37" spans="2:39" s="1" customFormat="1" ht="20.100000000000001" customHeight="1" x14ac:dyDescent="0.15">
      <c r="B37" s="674"/>
      <c r="C37" s="792"/>
      <c r="D37" s="1306"/>
      <c r="E37" s="1306"/>
      <c r="F37" s="1306"/>
      <c r="G37" s="1306"/>
      <c r="H37" s="1306"/>
      <c r="I37" s="1306"/>
      <c r="J37" s="1306"/>
      <c r="K37" s="1306"/>
      <c r="L37" s="1306"/>
      <c r="M37" s="1306"/>
      <c r="N37" s="1306"/>
      <c r="O37" s="1306"/>
      <c r="P37" s="1306"/>
      <c r="Q37" s="1306"/>
      <c r="R37" s="1306"/>
      <c r="S37" s="1306"/>
      <c r="T37" s="1306"/>
      <c r="U37" s="1306"/>
      <c r="V37" s="1306"/>
      <c r="W37" s="1306"/>
      <c r="X37" s="1306"/>
      <c r="Y37" s="1306"/>
      <c r="Z37" s="1306"/>
      <c r="AA37" s="650"/>
      <c r="AB37" s="662"/>
      <c r="AC37" s="662"/>
      <c r="AD37" s="662"/>
      <c r="AE37" s="662"/>
      <c r="AF37" s="662"/>
      <c r="AG37" s="675"/>
      <c r="AH37" s="673"/>
      <c r="AL37" s="486"/>
      <c r="AM37" s="477"/>
    </row>
    <row r="38" spans="2:39" s="1" customFormat="1" ht="9" customHeight="1" x14ac:dyDescent="0.15">
      <c r="B38" s="334"/>
      <c r="C38" s="666"/>
      <c r="D38" s="666"/>
      <c r="E38" s="666"/>
      <c r="F38" s="666"/>
      <c r="G38" s="666"/>
      <c r="H38" s="666"/>
      <c r="I38" s="666"/>
      <c r="J38" s="666"/>
      <c r="K38" s="666"/>
      <c r="L38" s="666"/>
      <c r="M38" s="666"/>
      <c r="N38" s="666"/>
      <c r="O38" s="666"/>
      <c r="P38" s="666"/>
      <c r="Q38" s="666"/>
      <c r="R38" s="666"/>
      <c r="S38" s="666"/>
      <c r="T38" s="666"/>
      <c r="U38" s="666"/>
      <c r="V38" s="666"/>
      <c r="W38" s="666"/>
      <c r="X38" s="666"/>
      <c r="Y38" s="666"/>
      <c r="Z38" s="666"/>
      <c r="AA38" s="655"/>
      <c r="AB38" s="655"/>
      <c r="AC38" s="655"/>
      <c r="AD38" s="655"/>
      <c r="AE38" s="655"/>
      <c r="AF38" s="655"/>
      <c r="AG38" s="653"/>
      <c r="AH38" s="654"/>
      <c r="AL38" s="486"/>
      <c r="AM38" s="477"/>
    </row>
    <row r="39" spans="2:39" s="1" customFormat="1" ht="20.100000000000001" customHeight="1" x14ac:dyDescent="0.15">
      <c r="B39" s="334"/>
      <c r="C39" s="886" t="s">
        <v>1066</v>
      </c>
      <c r="D39" s="1152"/>
      <c r="E39" s="1152"/>
      <c r="F39" s="1152"/>
      <c r="G39" s="1152"/>
      <c r="H39" s="1152"/>
      <c r="I39" s="1152"/>
      <c r="J39" s="1152"/>
      <c r="K39" s="1152"/>
      <c r="L39" s="1152"/>
      <c r="M39" s="606" t="s">
        <v>782</v>
      </c>
      <c r="N39" s="1" t="s">
        <v>1067</v>
      </c>
      <c r="Q39" s="2"/>
      <c r="R39" s="2"/>
      <c r="S39" s="2"/>
      <c r="T39" s="2"/>
      <c r="U39" s="2"/>
      <c r="V39" s="2"/>
      <c r="W39" s="569" t="s">
        <v>782</v>
      </c>
      <c r="X39" s="1" t="s">
        <v>1068</v>
      </c>
      <c r="Y39"/>
      <c r="Z39"/>
      <c r="AA39" s="2"/>
      <c r="AB39" s="2"/>
      <c r="AC39" s="2"/>
      <c r="AD39" s="2"/>
      <c r="AE39" s="2"/>
      <c r="AF39" s="2"/>
      <c r="AG39" s="22"/>
      <c r="AH39" s="673"/>
      <c r="AL39" s="486"/>
      <c r="AM39" s="477"/>
    </row>
    <row r="40" spans="2:39" s="1" customFormat="1" ht="20.100000000000001" customHeight="1" x14ac:dyDescent="0.15">
      <c r="B40" s="334"/>
      <c r="C40" s="1309"/>
      <c r="D40" s="1310"/>
      <c r="E40" s="1310"/>
      <c r="F40" s="1310"/>
      <c r="G40" s="1310"/>
      <c r="H40" s="1310"/>
      <c r="I40" s="1310"/>
      <c r="J40" s="1310"/>
      <c r="K40" s="1310"/>
      <c r="L40" s="1310"/>
      <c r="M40" s="618" t="s">
        <v>782</v>
      </c>
      <c r="N40" s="8" t="s">
        <v>1069</v>
      </c>
      <c r="O40" s="8"/>
      <c r="P40" s="8"/>
      <c r="Q40" s="424"/>
      <c r="R40" s="424"/>
      <c r="S40" s="424"/>
      <c r="T40" s="424"/>
      <c r="U40" s="424"/>
      <c r="V40" s="424"/>
      <c r="W40" s="424"/>
      <c r="X40" s="424"/>
      <c r="Y40" s="586"/>
      <c r="Z40" s="8"/>
      <c r="AA40" s="424"/>
      <c r="AB40" s="438"/>
      <c r="AC40" s="438"/>
      <c r="AD40" s="438"/>
      <c r="AE40" s="438"/>
      <c r="AF40" s="438"/>
      <c r="AG40" s="424"/>
      <c r="AH40" s="673"/>
      <c r="AL40" s="486"/>
      <c r="AM40" s="477"/>
    </row>
    <row r="41" spans="2:39" s="1" customFormat="1" ht="9" customHeight="1" x14ac:dyDescent="0.15">
      <c r="B41" s="334"/>
      <c r="C41" s="308"/>
      <c r="D41" s="308"/>
      <c r="E41" s="308"/>
      <c r="F41" s="308"/>
      <c r="G41" s="308"/>
      <c r="H41" s="308"/>
      <c r="I41" s="308"/>
      <c r="J41" s="308"/>
      <c r="K41" s="308"/>
      <c r="L41" s="308"/>
      <c r="M41" s="569"/>
      <c r="Q41" s="2"/>
      <c r="R41" s="2"/>
      <c r="S41" s="2"/>
      <c r="T41" s="2"/>
      <c r="U41" s="2"/>
      <c r="V41" s="2"/>
      <c r="W41" s="2"/>
      <c r="X41" s="2"/>
      <c r="Y41" s="569"/>
      <c r="AA41" s="2"/>
      <c r="AB41" s="2"/>
      <c r="AC41" s="2"/>
      <c r="AD41" s="2"/>
      <c r="AE41" s="2"/>
      <c r="AF41" s="2"/>
      <c r="AG41" s="2"/>
      <c r="AH41" s="654"/>
      <c r="AL41" s="486"/>
      <c r="AM41" s="477"/>
    </row>
    <row r="42" spans="2:39" s="1" customFormat="1" ht="20.100000000000001" customHeight="1" x14ac:dyDescent="0.15">
      <c r="B42" s="629"/>
      <c r="C42" s="1306" t="s">
        <v>1075</v>
      </c>
      <c r="D42" s="1306"/>
      <c r="E42" s="1306"/>
      <c r="F42" s="1306"/>
      <c r="G42" s="1306"/>
      <c r="H42" s="1306"/>
      <c r="I42" s="1306"/>
      <c r="J42" s="1306"/>
      <c r="K42" s="1314"/>
      <c r="L42" s="1315"/>
      <c r="M42" s="1315"/>
      <c r="N42" s="1315"/>
      <c r="O42" s="1315"/>
      <c r="P42" s="1315"/>
      <c r="Q42" s="1315"/>
      <c r="R42" s="676" t="s">
        <v>36</v>
      </c>
      <c r="S42" s="1315"/>
      <c r="T42" s="1315"/>
      <c r="U42" s="1315"/>
      <c r="V42" s="1315"/>
      <c r="W42" s="1315"/>
      <c r="X42" s="1315"/>
      <c r="Y42" s="1315"/>
      <c r="Z42" s="676" t="s">
        <v>32</v>
      </c>
      <c r="AA42" s="1315"/>
      <c r="AB42" s="1315"/>
      <c r="AC42" s="1315"/>
      <c r="AD42" s="1315"/>
      <c r="AE42" s="1315"/>
      <c r="AF42" s="1315"/>
      <c r="AG42" s="677" t="s">
        <v>660</v>
      </c>
      <c r="AH42" s="678"/>
      <c r="AL42" s="486"/>
      <c r="AM42" s="477"/>
    </row>
    <row r="43" spans="2:39" s="1" customFormat="1" ht="10.5" customHeight="1" x14ac:dyDescent="0.15">
      <c r="B43" s="679"/>
      <c r="C43" s="666"/>
      <c r="D43" s="666"/>
      <c r="E43" s="666"/>
      <c r="F43" s="666"/>
      <c r="G43" s="666"/>
      <c r="H43" s="666"/>
      <c r="I43" s="666"/>
      <c r="J43" s="666"/>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80"/>
      <c r="AL43" s="486"/>
      <c r="AM43" s="477"/>
    </row>
    <row r="44" spans="2:39" s="1" customFormat="1" ht="6" customHeight="1" x14ac:dyDescent="0.15">
      <c r="B44" s="308"/>
      <c r="C44" s="308"/>
      <c r="D44" s="308"/>
      <c r="E44" s="308"/>
      <c r="F44" s="308"/>
      <c r="X44" s="681"/>
      <c r="Y44" s="681"/>
      <c r="AL44" s="486"/>
      <c r="AM44" s="477"/>
    </row>
    <row r="45" spans="2:39" s="1" customFormat="1" x14ac:dyDescent="0.15">
      <c r="B45" s="1300" t="s">
        <v>687</v>
      </c>
      <c r="C45" s="1300"/>
      <c r="D45" s="683" t="s">
        <v>1076</v>
      </c>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L45" s="486"/>
      <c r="AM45" s="434"/>
    </row>
    <row r="46" spans="2:39" s="1" customFormat="1" ht="13.5" customHeight="1" x14ac:dyDescent="0.15">
      <c r="B46" s="1300" t="s">
        <v>1077</v>
      </c>
      <c r="C46" s="1300"/>
      <c r="D46" s="1301" t="s">
        <v>1078</v>
      </c>
      <c r="E46" s="1301"/>
      <c r="F46" s="1301"/>
      <c r="G46" s="1301"/>
      <c r="H46" s="1301"/>
      <c r="I46" s="1301"/>
      <c r="J46" s="1301"/>
      <c r="K46" s="1301"/>
      <c r="L46" s="1301"/>
      <c r="M46" s="1301"/>
      <c r="N46" s="1301"/>
      <c r="O46" s="1301"/>
      <c r="P46" s="1301"/>
      <c r="Q46" s="1301"/>
      <c r="R46" s="1301"/>
      <c r="S46" s="1301"/>
      <c r="T46" s="1301"/>
      <c r="U46" s="1301"/>
      <c r="V46" s="1301"/>
      <c r="W46" s="1301"/>
      <c r="X46" s="1301"/>
      <c r="Y46" s="1301"/>
      <c r="Z46" s="1301"/>
      <c r="AA46" s="1301"/>
      <c r="AB46" s="1301"/>
      <c r="AC46" s="1301"/>
      <c r="AD46" s="1301"/>
      <c r="AE46" s="1301"/>
      <c r="AF46" s="1301"/>
      <c r="AG46" s="1301"/>
      <c r="AH46" s="1301"/>
      <c r="AL46" s="486"/>
      <c r="AM46" s="434"/>
    </row>
    <row r="47" spans="2:39" s="1" customFormat="1" ht="13.5" customHeight="1" x14ac:dyDescent="0.15">
      <c r="B47" s="682"/>
      <c r="C47" s="682"/>
      <c r="D47" s="1301"/>
      <c r="E47" s="1301"/>
      <c r="F47" s="1301"/>
      <c r="G47" s="1301"/>
      <c r="H47" s="1301"/>
      <c r="I47" s="1301"/>
      <c r="J47" s="1301"/>
      <c r="K47" s="1301"/>
      <c r="L47" s="1301"/>
      <c r="M47" s="1301"/>
      <c r="N47" s="1301"/>
      <c r="O47" s="1301"/>
      <c r="P47" s="1301"/>
      <c r="Q47" s="1301"/>
      <c r="R47" s="1301"/>
      <c r="S47" s="1301"/>
      <c r="T47" s="1301"/>
      <c r="U47" s="1301"/>
      <c r="V47" s="1301"/>
      <c r="W47" s="1301"/>
      <c r="X47" s="1301"/>
      <c r="Y47" s="1301"/>
      <c r="Z47" s="1301"/>
      <c r="AA47" s="1301"/>
      <c r="AB47" s="1301"/>
      <c r="AC47" s="1301"/>
      <c r="AD47" s="1301"/>
      <c r="AE47" s="1301"/>
      <c r="AF47" s="1301"/>
      <c r="AG47" s="1301"/>
      <c r="AH47" s="1301"/>
      <c r="AL47" s="486"/>
      <c r="AM47" s="434"/>
    </row>
    <row r="48" spans="2:39" s="1" customFormat="1" x14ac:dyDescent="0.15">
      <c r="B48" s="1300" t="s">
        <v>1079</v>
      </c>
      <c r="C48" s="1300"/>
      <c r="D48" s="685" t="s">
        <v>1080</v>
      </c>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L48" s="486"/>
      <c r="AM48" s="434"/>
    </row>
    <row r="49" spans="1:39" ht="13.5" customHeight="1" x14ac:dyDescent="0.15">
      <c r="B49" s="1300" t="s">
        <v>1081</v>
      </c>
      <c r="C49" s="1300"/>
      <c r="D49" s="1301" t="s">
        <v>1082</v>
      </c>
      <c r="E49" s="1301"/>
      <c r="F49" s="1301"/>
      <c r="G49" s="1301"/>
      <c r="H49" s="1301"/>
      <c r="I49" s="1301"/>
      <c r="J49" s="1301"/>
      <c r="K49" s="1301"/>
      <c r="L49" s="1301"/>
      <c r="M49" s="1301"/>
      <c r="N49" s="1301"/>
      <c r="O49" s="1301"/>
      <c r="P49" s="1301"/>
      <c r="Q49" s="1301"/>
      <c r="R49" s="1301"/>
      <c r="S49" s="1301"/>
      <c r="T49" s="1301"/>
      <c r="U49" s="1301"/>
      <c r="V49" s="1301"/>
      <c r="W49" s="1301"/>
      <c r="X49" s="1301"/>
      <c r="Y49" s="1301"/>
      <c r="Z49" s="1301"/>
      <c r="AA49" s="1301"/>
      <c r="AB49" s="1301"/>
      <c r="AC49" s="1301"/>
      <c r="AD49" s="1301"/>
      <c r="AE49" s="1301"/>
      <c r="AF49" s="1301"/>
      <c r="AG49" s="1301"/>
      <c r="AH49" s="1301"/>
    </row>
    <row r="50" spans="1:39" s="14" customFormat="1" ht="25.15" customHeight="1" x14ac:dyDescent="0.15">
      <c r="B50" s="12"/>
      <c r="C50" s="2"/>
      <c r="D50" s="1301"/>
      <c r="E50" s="1301"/>
      <c r="F50" s="1301"/>
      <c r="G50" s="1301"/>
      <c r="H50" s="1301"/>
      <c r="I50" s="1301"/>
      <c r="J50" s="1301"/>
      <c r="K50" s="1301"/>
      <c r="L50" s="1301"/>
      <c r="M50" s="1301"/>
      <c r="N50" s="1301"/>
      <c r="O50" s="1301"/>
      <c r="P50" s="1301"/>
      <c r="Q50" s="1301"/>
      <c r="R50" s="1301"/>
      <c r="S50" s="1301"/>
      <c r="T50" s="1301"/>
      <c r="U50" s="1301"/>
      <c r="V50" s="1301"/>
      <c r="W50" s="1301"/>
      <c r="X50" s="1301"/>
      <c r="Y50" s="1301"/>
      <c r="Z50" s="1301"/>
      <c r="AA50" s="1301"/>
      <c r="AB50" s="1301"/>
      <c r="AC50" s="1301"/>
      <c r="AD50" s="1301"/>
      <c r="AE50" s="1301"/>
      <c r="AF50" s="1301"/>
      <c r="AG50" s="1301"/>
      <c r="AH50" s="1301"/>
      <c r="AL50" s="486"/>
      <c r="AM50" s="434"/>
    </row>
    <row r="51" spans="1:39" s="14" customFormat="1" ht="13.5" customHeight="1" x14ac:dyDescent="0.15">
      <c r="A51"/>
      <c r="B51" s="631" t="s">
        <v>1083</v>
      </c>
      <c r="C51" s="631"/>
      <c r="D51" s="1313" t="s">
        <v>1084</v>
      </c>
      <c r="E51" s="1313"/>
      <c r="F51" s="1313"/>
      <c r="G51" s="1313"/>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c r="AJ51"/>
      <c r="AK51"/>
      <c r="AL51" s="486"/>
      <c r="AM51" s="434"/>
    </row>
    <row r="52" spans="1:39"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s="486"/>
      <c r="AM52" s="434"/>
    </row>
    <row r="53" spans="1:39"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s="486"/>
      <c r="AM53" s="434"/>
    </row>
    <row r="54" spans="1:39"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s="486"/>
      <c r="AM54" s="434"/>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C30:J31"/>
    <mergeCell ref="K30:Q31"/>
    <mergeCell ref="R30:R31"/>
    <mergeCell ref="S30:Y31"/>
    <mergeCell ref="Z30:Z31"/>
    <mergeCell ref="D51:AH51"/>
    <mergeCell ref="C39:L40"/>
    <mergeCell ref="C42:J42"/>
    <mergeCell ref="K42:Q42"/>
    <mergeCell ref="S42:Y42"/>
    <mergeCell ref="AA42:AF42"/>
    <mergeCell ref="B45:C45"/>
    <mergeCell ref="AL2:AM3"/>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s>
  <phoneticPr fontId="2"/>
  <hyperlinks>
    <hyperlink ref="AL2" location="添付書類一覧!A1" display="添付書類一覧に戻る" xr:uid="{3A8D7D5F-7816-44F5-9035-D249FC23F5C4}"/>
  </hyperlinks>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FDFF82-9880-42CE-9F83-688D3DF353EB}">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8741C-D66D-41E1-BD7B-8F1F0EAAAC71}">
  <sheetPr>
    <tabColor rgb="FFFF0000"/>
  </sheetPr>
  <dimension ref="A1:AK78"/>
  <sheetViews>
    <sheetView view="pageBreakPreview" zoomScaleNormal="100" zoomScaleSheetLayoutView="100" workbookViewId="0">
      <selection activeCell="AD2" sqref="AD2:AE3"/>
    </sheetView>
  </sheetViews>
  <sheetFormatPr defaultColWidth="3.5" defaultRowHeight="13.5" x14ac:dyDescent="0.15"/>
  <cols>
    <col min="1" max="1" width="3.5" style="3"/>
    <col min="2" max="2" width="3" style="85" customWidth="1"/>
    <col min="3" max="7" width="3.5" style="3"/>
    <col min="8" max="8" width="2.5" style="3" customWidth="1"/>
    <col min="9" max="29" width="3.5" style="3"/>
    <col min="30" max="30" width="25.875" style="486" customWidth="1"/>
    <col min="31" max="31" width="9" style="434"/>
    <col min="32" max="257" width="3.5" style="3"/>
    <col min="258" max="258" width="3" style="3" customWidth="1"/>
    <col min="259" max="263" width="3.5" style="3"/>
    <col min="264" max="264" width="2.5" style="3" customWidth="1"/>
    <col min="265" max="513" width="3.5" style="3"/>
    <col min="514" max="514" width="3" style="3" customWidth="1"/>
    <col min="515" max="519" width="3.5" style="3"/>
    <col min="520" max="520" width="2.5" style="3" customWidth="1"/>
    <col min="521" max="769" width="3.5" style="3"/>
    <col min="770" max="770" width="3" style="3" customWidth="1"/>
    <col min="771" max="775" width="3.5" style="3"/>
    <col min="776" max="776" width="2.5" style="3" customWidth="1"/>
    <col min="777" max="1025" width="3.5" style="3"/>
    <col min="1026" max="1026" width="3" style="3" customWidth="1"/>
    <col min="1027" max="1031" width="3.5" style="3"/>
    <col min="1032" max="1032" width="2.5" style="3" customWidth="1"/>
    <col min="1033" max="1281" width="3.5" style="3"/>
    <col min="1282" max="1282" width="3" style="3" customWidth="1"/>
    <col min="1283" max="1287" width="3.5" style="3"/>
    <col min="1288" max="1288" width="2.5" style="3" customWidth="1"/>
    <col min="1289" max="1537" width="3.5" style="3"/>
    <col min="1538" max="1538" width="3" style="3" customWidth="1"/>
    <col min="1539" max="1543" width="3.5" style="3"/>
    <col min="1544" max="1544" width="2.5" style="3" customWidth="1"/>
    <col min="1545" max="1793" width="3.5" style="3"/>
    <col min="1794" max="1794" width="3" style="3" customWidth="1"/>
    <col min="1795" max="1799" width="3.5" style="3"/>
    <col min="1800" max="1800" width="2.5" style="3" customWidth="1"/>
    <col min="1801" max="2049" width="3.5" style="3"/>
    <col min="2050" max="2050" width="3" style="3" customWidth="1"/>
    <col min="2051" max="2055" width="3.5" style="3"/>
    <col min="2056" max="2056" width="2.5" style="3" customWidth="1"/>
    <col min="2057" max="2305" width="3.5" style="3"/>
    <col min="2306" max="2306" width="3" style="3" customWidth="1"/>
    <col min="2307" max="2311" width="3.5" style="3"/>
    <col min="2312" max="2312" width="2.5" style="3" customWidth="1"/>
    <col min="2313" max="2561" width="3.5" style="3"/>
    <col min="2562" max="2562" width="3" style="3" customWidth="1"/>
    <col min="2563" max="2567" width="3.5" style="3"/>
    <col min="2568" max="2568" width="2.5" style="3" customWidth="1"/>
    <col min="2569" max="2817" width="3.5" style="3"/>
    <col min="2818" max="2818" width="3" style="3" customWidth="1"/>
    <col min="2819" max="2823" width="3.5" style="3"/>
    <col min="2824" max="2824" width="2.5" style="3" customWidth="1"/>
    <col min="2825" max="3073" width="3.5" style="3"/>
    <col min="3074" max="3074" width="3" style="3" customWidth="1"/>
    <col min="3075" max="3079" width="3.5" style="3"/>
    <col min="3080" max="3080" width="2.5" style="3" customWidth="1"/>
    <col min="3081" max="3329" width="3.5" style="3"/>
    <col min="3330" max="3330" width="3" style="3" customWidth="1"/>
    <col min="3331" max="3335" width="3.5" style="3"/>
    <col min="3336" max="3336" width="2.5" style="3" customWidth="1"/>
    <col min="3337" max="3585" width="3.5" style="3"/>
    <col min="3586" max="3586" width="3" style="3" customWidth="1"/>
    <col min="3587" max="3591" width="3.5" style="3"/>
    <col min="3592" max="3592" width="2.5" style="3" customWidth="1"/>
    <col min="3593" max="3841" width="3.5" style="3"/>
    <col min="3842" max="3842" width="3" style="3" customWidth="1"/>
    <col min="3843" max="3847" width="3.5" style="3"/>
    <col min="3848" max="3848" width="2.5" style="3" customWidth="1"/>
    <col min="3849" max="4097" width="3.5" style="3"/>
    <col min="4098" max="4098" width="3" style="3" customWidth="1"/>
    <col min="4099" max="4103" width="3.5" style="3"/>
    <col min="4104" max="4104" width="2.5" style="3" customWidth="1"/>
    <col min="4105" max="4353" width="3.5" style="3"/>
    <col min="4354" max="4354" width="3" style="3" customWidth="1"/>
    <col min="4355" max="4359" width="3.5" style="3"/>
    <col min="4360" max="4360" width="2.5" style="3" customWidth="1"/>
    <col min="4361" max="4609" width="3.5" style="3"/>
    <col min="4610" max="4610" width="3" style="3" customWidth="1"/>
    <col min="4611" max="4615" width="3.5" style="3"/>
    <col min="4616" max="4616" width="2.5" style="3" customWidth="1"/>
    <col min="4617" max="4865" width="3.5" style="3"/>
    <col min="4866" max="4866" width="3" style="3" customWidth="1"/>
    <col min="4867" max="4871" width="3.5" style="3"/>
    <col min="4872" max="4872" width="2.5" style="3" customWidth="1"/>
    <col min="4873" max="5121" width="3.5" style="3"/>
    <col min="5122" max="5122" width="3" style="3" customWidth="1"/>
    <col min="5123" max="5127" width="3.5" style="3"/>
    <col min="5128" max="5128" width="2.5" style="3" customWidth="1"/>
    <col min="5129" max="5377" width="3.5" style="3"/>
    <col min="5378" max="5378" width="3" style="3" customWidth="1"/>
    <col min="5379" max="5383" width="3.5" style="3"/>
    <col min="5384" max="5384" width="2.5" style="3" customWidth="1"/>
    <col min="5385" max="5633" width="3.5" style="3"/>
    <col min="5634" max="5634" width="3" style="3" customWidth="1"/>
    <col min="5635" max="5639" width="3.5" style="3"/>
    <col min="5640" max="5640" width="2.5" style="3" customWidth="1"/>
    <col min="5641" max="5889" width="3.5" style="3"/>
    <col min="5890" max="5890" width="3" style="3" customWidth="1"/>
    <col min="5891" max="5895" width="3.5" style="3"/>
    <col min="5896" max="5896" width="2.5" style="3" customWidth="1"/>
    <col min="5897" max="6145" width="3.5" style="3"/>
    <col min="6146" max="6146" width="3" style="3" customWidth="1"/>
    <col min="6147" max="6151" width="3.5" style="3"/>
    <col min="6152" max="6152" width="2.5" style="3" customWidth="1"/>
    <col min="6153" max="6401" width="3.5" style="3"/>
    <col min="6402" max="6402" width="3" style="3" customWidth="1"/>
    <col min="6403" max="6407" width="3.5" style="3"/>
    <col min="6408" max="6408" width="2.5" style="3" customWidth="1"/>
    <col min="6409" max="6657" width="3.5" style="3"/>
    <col min="6658" max="6658" width="3" style="3" customWidth="1"/>
    <col min="6659" max="6663" width="3.5" style="3"/>
    <col min="6664" max="6664" width="2.5" style="3" customWidth="1"/>
    <col min="6665" max="6913" width="3.5" style="3"/>
    <col min="6914" max="6914" width="3" style="3" customWidth="1"/>
    <col min="6915" max="6919" width="3.5" style="3"/>
    <col min="6920" max="6920" width="2.5" style="3" customWidth="1"/>
    <col min="6921" max="7169" width="3.5" style="3"/>
    <col min="7170" max="7170" width="3" style="3" customWidth="1"/>
    <col min="7171" max="7175" width="3.5" style="3"/>
    <col min="7176" max="7176" width="2.5" style="3" customWidth="1"/>
    <col min="7177" max="7425" width="3.5" style="3"/>
    <col min="7426" max="7426" width="3" style="3" customWidth="1"/>
    <col min="7427" max="7431" width="3.5" style="3"/>
    <col min="7432" max="7432" width="2.5" style="3" customWidth="1"/>
    <col min="7433" max="7681" width="3.5" style="3"/>
    <col min="7682" max="7682" width="3" style="3" customWidth="1"/>
    <col min="7683" max="7687" width="3.5" style="3"/>
    <col min="7688" max="7688" width="2.5" style="3" customWidth="1"/>
    <col min="7689" max="7937" width="3.5" style="3"/>
    <col min="7938" max="7938" width="3" style="3" customWidth="1"/>
    <col min="7939" max="7943" width="3.5" style="3"/>
    <col min="7944" max="7944" width="2.5" style="3" customWidth="1"/>
    <col min="7945" max="8193" width="3.5" style="3"/>
    <col min="8194" max="8194" width="3" style="3" customWidth="1"/>
    <col min="8195" max="8199" width="3.5" style="3"/>
    <col min="8200" max="8200" width="2.5" style="3" customWidth="1"/>
    <col min="8201" max="8449" width="3.5" style="3"/>
    <col min="8450" max="8450" width="3" style="3" customWidth="1"/>
    <col min="8451" max="8455" width="3.5" style="3"/>
    <col min="8456" max="8456" width="2.5" style="3" customWidth="1"/>
    <col min="8457" max="8705" width="3.5" style="3"/>
    <col min="8706" max="8706" width="3" style="3" customWidth="1"/>
    <col min="8707" max="8711" width="3.5" style="3"/>
    <col min="8712" max="8712" width="2.5" style="3" customWidth="1"/>
    <col min="8713" max="8961" width="3.5" style="3"/>
    <col min="8962" max="8962" width="3" style="3" customWidth="1"/>
    <col min="8963" max="8967" width="3.5" style="3"/>
    <col min="8968" max="8968" width="2.5" style="3" customWidth="1"/>
    <col min="8969" max="9217" width="3.5" style="3"/>
    <col min="9218" max="9218" width="3" style="3" customWidth="1"/>
    <col min="9219" max="9223" width="3.5" style="3"/>
    <col min="9224" max="9224" width="2.5" style="3" customWidth="1"/>
    <col min="9225" max="9473" width="3.5" style="3"/>
    <col min="9474" max="9474" width="3" style="3" customWidth="1"/>
    <col min="9475" max="9479" width="3.5" style="3"/>
    <col min="9480" max="9480" width="2.5" style="3" customWidth="1"/>
    <col min="9481" max="9729" width="3.5" style="3"/>
    <col min="9730" max="9730" width="3" style="3" customWidth="1"/>
    <col min="9731" max="9735" width="3.5" style="3"/>
    <col min="9736" max="9736" width="2.5" style="3" customWidth="1"/>
    <col min="9737" max="9985" width="3.5" style="3"/>
    <col min="9986" max="9986" width="3" style="3" customWidth="1"/>
    <col min="9987" max="9991" width="3.5" style="3"/>
    <col min="9992" max="9992" width="2.5" style="3" customWidth="1"/>
    <col min="9993" max="10241" width="3.5" style="3"/>
    <col min="10242" max="10242" width="3" style="3" customWidth="1"/>
    <col min="10243" max="10247" width="3.5" style="3"/>
    <col min="10248" max="10248" width="2.5" style="3" customWidth="1"/>
    <col min="10249" max="10497" width="3.5" style="3"/>
    <col min="10498" max="10498" width="3" style="3" customWidth="1"/>
    <col min="10499" max="10503" width="3.5" style="3"/>
    <col min="10504" max="10504" width="2.5" style="3" customWidth="1"/>
    <col min="10505" max="10753" width="3.5" style="3"/>
    <col min="10754" max="10754" width="3" style="3" customWidth="1"/>
    <col min="10755" max="10759" width="3.5" style="3"/>
    <col min="10760" max="10760" width="2.5" style="3" customWidth="1"/>
    <col min="10761" max="11009" width="3.5" style="3"/>
    <col min="11010" max="11010" width="3" style="3" customWidth="1"/>
    <col min="11011" max="11015" width="3.5" style="3"/>
    <col min="11016" max="11016" width="2.5" style="3" customWidth="1"/>
    <col min="11017" max="11265" width="3.5" style="3"/>
    <col min="11266" max="11266" width="3" style="3" customWidth="1"/>
    <col min="11267" max="11271" width="3.5" style="3"/>
    <col min="11272" max="11272" width="2.5" style="3" customWidth="1"/>
    <col min="11273" max="11521" width="3.5" style="3"/>
    <col min="11522" max="11522" width="3" style="3" customWidth="1"/>
    <col min="11523" max="11527" width="3.5" style="3"/>
    <col min="11528" max="11528" width="2.5" style="3" customWidth="1"/>
    <col min="11529" max="11777" width="3.5" style="3"/>
    <col min="11778" max="11778" width="3" style="3" customWidth="1"/>
    <col min="11779" max="11783" width="3.5" style="3"/>
    <col min="11784" max="11784" width="2.5" style="3" customWidth="1"/>
    <col min="11785" max="12033" width="3.5" style="3"/>
    <col min="12034" max="12034" width="3" style="3" customWidth="1"/>
    <col min="12035" max="12039" width="3.5" style="3"/>
    <col min="12040" max="12040" width="2.5" style="3" customWidth="1"/>
    <col min="12041" max="12289" width="3.5" style="3"/>
    <col min="12290" max="12290" width="3" style="3" customWidth="1"/>
    <col min="12291" max="12295" width="3.5" style="3"/>
    <col min="12296" max="12296" width="2.5" style="3" customWidth="1"/>
    <col min="12297" max="12545" width="3.5" style="3"/>
    <col min="12546" max="12546" width="3" style="3" customWidth="1"/>
    <col min="12547" max="12551" width="3.5" style="3"/>
    <col min="12552" max="12552" width="2.5" style="3" customWidth="1"/>
    <col min="12553" max="12801" width="3.5" style="3"/>
    <col min="12802" max="12802" width="3" style="3" customWidth="1"/>
    <col min="12803" max="12807" width="3.5" style="3"/>
    <col min="12808" max="12808" width="2.5" style="3" customWidth="1"/>
    <col min="12809" max="13057" width="3.5" style="3"/>
    <col min="13058" max="13058" width="3" style="3" customWidth="1"/>
    <col min="13059" max="13063" width="3.5" style="3"/>
    <col min="13064" max="13064" width="2.5" style="3" customWidth="1"/>
    <col min="13065" max="13313" width="3.5" style="3"/>
    <col min="13314" max="13314" width="3" style="3" customWidth="1"/>
    <col min="13315" max="13319" width="3.5" style="3"/>
    <col min="13320" max="13320" width="2.5" style="3" customWidth="1"/>
    <col min="13321" max="13569" width="3.5" style="3"/>
    <col min="13570" max="13570" width="3" style="3" customWidth="1"/>
    <col min="13571" max="13575" width="3.5" style="3"/>
    <col min="13576" max="13576" width="2.5" style="3" customWidth="1"/>
    <col min="13577" max="13825" width="3.5" style="3"/>
    <col min="13826" max="13826" width="3" style="3" customWidth="1"/>
    <col min="13827" max="13831" width="3.5" style="3"/>
    <col min="13832" max="13832" width="2.5" style="3" customWidth="1"/>
    <col min="13833" max="14081" width="3.5" style="3"/>
    <col min="14082" max="14082" width="3" style="3" customWidth="1"/>
    <col min="14083" max="14087" width="3.5" style="3"/>
    <col min="14088" max="14088" width="2.5" style="3" customWidth="1"/>
    <col min="14089" max="14337" width="3.5" style="3"/>
    <col min="14338" max="14338" width="3" style="3" customWidth="1"/>
    <col min="14339" max="14343" width="3.5" style="3"/>
    <col min="14344" max="14344" width="2.5" style="3" customWidth="1"/>
    <col min="14345" max="14593" width="3.5" style="3"/>
    <col min="14594" max="14594" width="3" style="3" customWidth="1"/>
    <col min="14595" max="14599" width="3.5" style="3"/>
    <col min="14600" max="14600" width="2.5" style="3" customWidth="1"/>
    <col min="14601" max="14849" width="3.5" style="3"/>
    <col min="14850" max="14850" width="3" style="3" customWidth="1"/>
    <col min="14851" max="14855" width="3.5" style="3"/>
    <col min="14856" max="14856" width="2.5" style="3" customWidth="1"/>
    <col min="14857" max="15105" width="3.5" style="3"/>
    <col min="15106" max="15106" width="3" style="3" customWidth="1"/>
    <col min="15107" max="15111" width="3.5" style="3"/>
    <col min="15112" max="15112" width="2.5" style="3" customWidth="1"/>
    <col min="15113" max="15361" width="3.5" style="3"/>
    <col min="15362" max="15362" width="3" style="3" customWidth="1"/>
    <col min="15363" max="15367" width="3.5" style="3"/>
    <col min="15368" max="15368" width="2.5" style="3" customWidth="1"/>
    <col min="15369" max="15617" width="3.5" style="3"/>
    <col min="15618" max="15618" width="3" style="3" customWidth="1"/>
    <col min="15619" max="15623" width="3.5" style="3"/>
    <col min="15624" max="15624" width="2.5" style="3" customWidth="1"/>
    <col min="15625" max="15873" width="3.5" style="3"/>
    <col min="15874" max="15874" width="3" style="3" customWidth="1"/>
    <col min="15875" max="15879" width="3.5" style="3"/>
    <col min="15880" max="15880" width="2.5" style="3" customWidth="1"/>
    <col min="15881" max="16129" width="3.5" style="3"/>
    <col min="16130" max="16130" width="3" style="3" customWidth="1"/>
    <col min="16131" max="16135" width="3.5" style="3"/>
    <col min="16136" max="16136" width="2.5" style="3" customWidth="1"/>
    <col min="16137" max="16384" width="3.5" style="3"/>
  </cols>
  <sheetData>
    <row r="1" spans="2:31" s="1" customFormat="1" ht="14.25" thickBot="1" x14ac:dyDescent="0.2">
      <c r="AE1" s="434"/>
    </row>
    <row r="2" spans="2:31" s="1" customFormat="1" ht="14.25" thickTop="1" x14ac:dyDescent="0.15">
      <c r="B2" s="1" t="s">
        <v>1085</v>
      </c>
      <c r="AA2" s="45" t="s">
        <v>478</v>
      </c>
      <c r="AD2" s="908" t="s">
        <v>755</v>
      </c>
      <c r="AE2" s="909"/>
    </row>
    <row r="3" spans="2:31" s="1" customFormat="1" ht="8.25" customHeight="1" thickBot="1" x14ac:dyDescent="0.2">
      <c r="AD3" s="910"/>
      <c r="AE3" s="911"/>
    </row>
    <row r="4" spans="2:31" s="1" customFormat="1" ht="14.25" thickTop="1" x14ac:dyDescent="0.15">
      <c r="B4" s="906" t="s">
        <v>1086</v>
      </c>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D4" s="485"/>
      <c r="AE4" s="434"/>
    </row>
    <row r="5" spans="2:31" s="1" customFormat="1" ht="6.75" customHeight="1" x14ac:dyDescent="0.15">
      <c r="AD5" s="485"/>
      <c r="AE5" s="434"/>
    </row>
    <row r="6" spans="2:31" s="1" customFormat="1" ht="18.600000000000001" customHeight="1" x14ac:dyDescent="0.15">
      <c r="B6" s="1172" t="s">
        <v>552</v>
      </c>
      <c r="C6" s="1172"/>
      <c r="D6" s="1172"/>
      <c r="E6" s="1172"/>
      <c r="F6" s="1172"/>
      <c r="G6" s="856"/>
      <c r="H6" s="857"/>
      <c r="I6" s="857"/>
      <c r="J6" s="857"/>
      <c r="K6" s="857"/>
      <c r="L6" s="857"/>
      <c r="M6" s="857"/>
      <c r="N6" s="857"/>
      <c r="O6" s="857"/>
      <c r="P6" s="857"/>
      <c r="Q6" s="857"/>
      <c r="R6" s="857"/>
      <c r="S6" s="857"/>
      <c r="T6" s="857"/>
      <c r="U6" s="857"/>
      <c r="V6" s="857"/>
      <c r="W6" s="857"/>
      <c r="X6" s="857"/>
      <c r="Y6" s="857"/>
      <c r="Z6" s="857"/>
      <c r="AA6" s="858"/>
      <c r="AD6" s="485"/>
      <c r="AE6" s="434"/>
    </row>
    <row r="7" spans="2:31" s="1" customFormat="1" ht="19.5" customHeight="1" x14ac:dyDescent="0.15">
      <c r="B7" s="1172" t="s">
        <v>535</v>
      </c>
      <c r="C7" s="1172"/>
      <c r="D7" s="1172"/>
      <c r="E7" s="1172"/>
      <c r="F7" s="1172"/>
      <c r="G7" s="856"/>
      <c r="H7" s="857"/>
      <c r="I7" s="857"/>
      <c r="J7" s="857"/>
      <c r="K7" s="857"/>
      <c r="L7" s="857"/>
      <c r="M7" s="857"/>
      <c r="N7" s="857"/>
      <c r="O7" s="857"/>
      <c r="P7" s="857"/>
      <c r="Q7" s="857"/>
      <c r="R7" s="857"/>
      <c r="S7" s="857"/>
      <c r="T7" s="857"/>
      <c r="U7" s="857"/>
      <c r="V7" s="857"/>
      <c r="W7" s="857"/>
      <c r="X7" s="857"/>
      <c r="Y7" s="857"/>
      <c r="Z7" s="857"/>
      <c r="AA7" s="858"/>
      <c r="AD7" s="485"/>
      <c r="AE7" s="434"/>
    </row>
    <row r="8" spans="2:31" s="1" customFormat="1" ht="19.5" customHeight="1" x14ac:dyDescent="0.15">
      <c r="B8" s="856" t="s">
        <v>536</v>
      </c>
      <c r="C8" s="857"/>
      <c r="D8" s="857"/>
      <c r="E8" s="857"/>
      <c r="F8" s="858"/>
      <c r="G8" s="1175" t="s">
        <v>482</v>
      </c>
      <c r="H8" s="1176"/>
      <c r="I8" s="1176"/>
      <c r="J8" s="1176"/>
      <c r="K8" s="1176"/>
      <c r="L8" s="1176"/>
      <c r="M8" s="1176"/>
      <c r="N8" s="1176"/>
      <c r="O8" s="1176"/>
      <c r="P8" s="1176"/>
      <c r="Q8" s="1176"/>
      <c r="R8" s="1176"/>
      <c r="S8" s="1176"/>
      <c r="T8" s="1176"/>
      <c r="U8" s="1176"/>
      <c r="V8" s="1176"/>
      <c r="W8" s="1176"/>
      <c r="X8" s="1176"/>
      <c r="Y8" s="1176"/>
      <c r="Z8" s="1176"/>
      <c r="AA8" s="1177"/>
      <c r="AD8" s="485"/>
      <c r="AE8" s="434"/>
    </row>
    <row r="9" spans="2:31" ht="20.100000000000001" customHeight="1" x14ac:dyDescent="0.15">
      <c r="B9" s="1181" t="s">
        <v>537</v>
      </c>
      <c r="C9" s="1182"/>
      <c r="D9" s="1182"/>
      <c r="E9" s="1182"/>
      <c r="F9" s="1182"/>
      <c r="G9" s="1327" t="s">
        <v>1087</v>
      </c>
      <c r="H9" s="1327"/>
      <c r="I9" s="1327"/>
      <c r="J9" s="1327"/>
      <c r="K9" s="1327"/>
      <c r="L9" s="1327"/>
      <c r="M9" s="1327"/>
      <c r="N9" s="1327" t="s">
        <v>1088</v>
      </c>
      <c r="O9" s="1327"/>
      <c r="P9" s="1327"/>
      <c r="Q9" s="1327"/>
      <c r="R9" s="1327"/>
      <c r="S9" s="1327"/>
      <c r="T9" s="1327"/>
      <c r="U9" s="1327" t="s">
        <v>1089</v>
      </c>
      <c r="V9" s="1327"/>
      <c r="W9" s="1327"/>
      <c r="X9" s="1327"/>
      <c r="Y9" s="1327"/>
      <c r="Z9" s="1327"/>
      <c r="AA9" s="1327"/>
    </row>
    <row r="10" spans="2:31" ht="20.100000000000001" customHeight="1" x14ac:dyDescent="0.15">
      <c r="B10" s="1272"/>
      <c r="C10" s="906"/>
      <c r="D10" s="906"/>
      <c r="E10" s="906"/>
      <c r="F10" s="906"/>
      <c r="G10" s="1327" t="s">
        <v>1090</v>
      </c>
      <c r="H10" s="1327"/>
      <c r="I10" s="1327"/>
      <c r="J10" s="1327"/>
      <c r="K10" s="1327"/>
      <c r="L10" s="1327"/>
      <c r="M10" s="1327"/>
      <c r="N10" s="1327" t="s">
        <v>1091</v>
      </c>
      <c r="O10" s="1327"/>
      <c r="P10" s="1327"/>
      <c r="Q10" s="1327"/>
      <c r="R10" s="1327"/>
      <c r="S10" s="1327"/>
      <c r="T10" s="1327"/>
      <c r="U10" s="1327" t="s">
        <v>1092</v>
      </c>
      <c r="V10" s="1327"/>
      <c r="W10" s="1327"/>
      <c r="X10" s="1327"/>
      <c r="Y10" s="1327"/>
      <c r="Z10" s="1327"/>
      <c r="AA10" s="1327"/>
    </row>
    <row r="11" spans="2:31" ht="20.100000000000001" customHeight="1" x14ac:dyDescent="0.15">
      <c r="B11" s="1272"/>
      <c r="C11" s="906"/>
      <c r="D11" s="906"/>
      <c r="E11" s="906"/>
      <c r="F11" s="906"/>
      <c r="G11" s="1327" t="s">
        <v>1093</v>
      </c>
      <c r="H11" s="1327"/>
      <c r="I11" s="1327"/>
      <c r="J11" s="1327"/>
      <c r="K11" s="1327"/>
      <c r="L11" s="1327"/>
      <c r="M11" s="1327"/>
      <c r="N11" s="1327" t="s">
        <v>1094</v>
      </c>
      <c r="O11" s="1327"/>
      <c r="P11" s="1327"/>
      <c r="Q11" s="1327"/>
      <c r="R11" s="1327"/>
      <c r="S11" s="1327"/>
      <c r="T11" s="1327"/>
      <c r="U11" s="1327" t="s">
        <v>1095</v>
      </c>
      <c r="V11" s="1327"/>
      <c r="W11" s="1327"/>
      <c r="X11" s="1327"/>
      <c r="Y11" s="1327"/>
      <c r="Z11" s="1327"/>
      <c r="AA11" s="1327"/>
    </row>
    <row r="12" spans="2:31" ht="20.100000000000001" customHeight="1" x14ac:dyDescent="0.15">
      <c r="B12" s="1272"/>
      <c r="C12" s="906"/>
      <c r="D12" s="906"/>
      <c r="E12" s="906"/>
      <c r="F12" s="906"/>
      <c r="G12" s="1327" t="s">
        <v>1096</v>
      </c>
      <c r="H12" s="1327"/>
      <c r="I12" s="1327"/>
      <c r="J12" s="1327"/>
      <c r="K12" s="1327"/>
      <c r="L12" s="1327"/>
      <c r="M12" s="1327"/>
      <c r="N12" s="1327" t="s">
        <v>1097</v>
      </c>
      <c r="O12" s="1327"/>
      <c r="P12" s="1327"/>
      <c r="Q12" s="1327"/>
      <c r="R12" s="1327"/>
      <c r="S12" s="1327"/>
      <c r="T12" s="1327"/>
      <c r="U12" s="1328" t="s">
        <v>1098</v>
      </c>
      <c r="V12" s="1328"/>
      <c r="W12" s="1328"/>
      <c r="X12" s="1328"/>
      <c r="Y12" s="1328"/>
      <c r="Z12" s="1328"/>
      <c r="AA12" s="1328"/>
    </row>
    <row r="13" spans="2:31" ht="20.100000000000001" customHeight="1" x14ac:dyDescent="0.15">
      <c r="B13" s="1272"/>
      <c r="C13" s="906"/>
      <c r="D13" s="906"/>
      <c r="E13" s="906"/>
      <c r="F13" s="906"/>
      <c r="G13" s="1327" t="s">
        <v>1099</v>
      </c>
      <c r="H13" s="1327"/>
      <c r="I13" s="1327"/>
      <c r="J13" s="1327"/>
      <c r="K13" s="1327"/>
      <c r="L13" s="1327"/>
      <c r="M13" s="1327"/>
      <c r="N13" s="1327" t="s">
        <v>1100</v>
      </c>
      <c r="O13" s="1327"/>
      <c r="P13" s="1327"/>
      <c r="Q13" s="1327"/>
      <c r="R13" s="1327"/>
      <c r="S13" s="1327"/>
      <c r="T13" s="1327"/>
      <c r="U13" s="1328" t="s">
        <v>1101</v>
      </c>
      <c r="V13" s="1328"/>
      <c r="W13" s="1328"/>
      <c r="X13" s="1328"/>
      <c r="Y13" s="1328"/>
      <c r="Z13" s="1328"/>
      <c r="AA13" s="1328"/>
    </row>
    <row r="14" spans="2:31" ht="20.100000000000001" customHeight="1" x14ac:dyDescent="0.15">
      <c r="B14" s="859"/>
      <c r="C14" s="860"/>
      <c r="D14" s="860"/>
      <c r="E14" s="860"/>
      <c r="F14" s="860"/>
      <c r="G14" s="1327" t="s">
        <v>1102</v>
      </c>
      <c r="H14" s="1327"/>
      <c r="I14" s="1327"/>
      <c r="J14" s="1327"/>
      <c r="K14" s="1327"/>
      <c r="L14" s="1327"/>
      <c r="M14" s="1327"/>
      <c r="N14" s="1327"/>
      <c r="O14" s="1327"/>
      <c r="P14" s="1327"/>
      <c r="Q14" s="1327"/>
      <c r="R14" s="1327"/>
      <c r="S14" s="1327"/>
      <c r="T14" s="1327"/>
      <c r="U14" s="1328"/>
      <c r="V14" s="1328"/>
      <c r="W14" s="1328"/>
      <c r="X14" s="1328"/>
      <c r="Y14" s="1328"/>
      <c r="Z14" s="1328"/>
      <c r="AA14" s="1328"/>
    </row>
    <row r="15" spans="2:31" ht="20.25" customHeight="1" x14ac:dyDescent="0.15">
      <c r="B15" s="856" t="s">
        <v>1103</v>
      </c>
      <c r="C15" s="857"/>
      <c r="D15" s="857"/>
      <c r="E15" s="857"/>
      <c r="F15" s="858"/>
      <c r="G15" s="1178" t="s">
        <v>1104</v>
      </c>
      <c r="H15" s="1179"/>
      <c r="I15" s="1179"/>
      <c r="J15" s="1179"/>
      <c r="K15" s="1179"/>
      <c r="L15" s="1179"/>
      <c r="M15" s="1179"/>
      <c r="N15" s="1179"/>
      <c r="O15" s="1179"/>
      <c r="P15" s="1179"/>
      <c r="Q15" s="1179"/>
      <c r="R15" s="1179"/>
      <c r="S15" s="1179"/>
      <c r="T15" s="1179"/>
      <c r="U15" s="1179"/>
      <c r="V15" s="1179"/>
      <c r="W15" s="1179"/>
      <c r="X15" s="1179"/>
      <c r="Y15" s="1179"/>
      <c r="Z15" s="1179"/>
      <c r="AA15" s="1180"/>
    </row>
    <row r="16" spans="2:31" s="1" customFormat="1" ht="9" customHeight="1" x14ac:dyDescent="0.15">
      <c r="AD16" s="486"/>
      <c r="AE16" s="434"/>
    </row>
    <row r="17" spans="2:31" s="1" customFormat="1" ht="17.25" customHeight="1" x14ac:dyDescent="0.15">
      <c r="B17" s="1" t="s">
        <v>1105</v>
      </c>
      <c r="AD17" s="486"/>
      <c r="AE17" s="434"/>
    </row>
    <row r="18" spans="2:31"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c r="AD18" s="486"/>
      <c r="AE18" s="434"/>
    </row>
    <row r="19" spans="2:31" s="1" customFormat="1" ht="19.5" customHeight="1" x14ac:dyDescent="0.15">
      <c r="B19" s="301"/>
      <c r="C19" s="1" t="s">
        <v>1106</v>
      </c>
      <c r="D19" s="12"/>
      <c r="E19" s="12"/>
      <c r="F19" s="12"/>
      <c r="G19" s="12"/>
      <c r="H19" s="12"/>
      <c r="I19" s="12"/>
      <c r="J19" s="12"/>
      <c r="K19" s="12"/>
      <c r="L19" s="12"/>
      <c r="M19" s="12"/>
      <c r="N19" s="12"/>
      <c r="O19" s="12"/>
      <c r="Y19" s="1320" t="s">
        <v>493</v>
      </c>
      <c r="Z19" s="1320"/>
      <c r="AA19" s="302"/>
      <c r="AD19" s="486"/>
      <c r="AE19" s="434"/>
    </row>
    <row r="20" spans="2:31" s="1" customFormat="1" x14ac:dyDescent="0.15">
      <c r="B20" s="301"/>
      <c r="D20" s="12"/>
      <c r="E20" s="12"/>
      <c r="F20" s="12"/>
      <c r="G20" s="12"/>
      <c r="H20" s="12"/>
      <c r="I20" s="12"/>
      <c r="J20" s="12"/>
      <c r="K20" s="12"/>
      <c r="L20" s="12"/>
      <c r="M20" s="12"/>
      <c r="N20" s="12"/>
      <c r="O20" s="12"/>
      <c r="Y20" s="310"/>
      <c r="Z20" s="310"/>
      <c r="AA20" s="302"/>
      <c r="AD20" s="486"/>
      <c r="AE20" s="434"/>
    </row>
    <row r="21" spans="2:31" s="1" customFormat="1" x14ac:dyDescent="0.15">
      <c r="B21" s="301"/>
      <c r="C21" s="1" t="s">
        <v>1107</v>
      </c>
      <c r="D21" s="12"/>
      <c r="E21" s="12"/>
      <c r="F21" s="12"/>
      <c r="G21" s="12"/>
      <c r="H21" s="12"/>
      <c r="I21" s="12"/>
      <c r="J21" s="12"/>
      <c r="K21" s="12"/>
      <c r="L21" s="12"/>
      <c r="M21" s="12"/>
      <c r="N21" s="12"/>
      <c r="O21" s="12"/>
      <c r="Y21" s="310"/>
      <c r="Z21" s="310"/>
      <c r="AA21" s="302"/>
      <c r="AD21" s="486"/>
      <c r="AE21" s="434"/>
    </row>
    <row r="22" spans="2:31" s="1" customFormat="1" ht="19.5" customHeight="1" x14ac:dyDescent="0.15">
      <c r="B22" s="301"/>
      <c r="C22" s="1" t="s">
        <v>1108</v>
      </c>
      <c r="D22" s="12"/>
      <c r="E22" s="12"/>
      <c r="F22" s="12"/>
      <c r="G22" s="12"/>
      <c r="H22" s="12"/>
      <c r="I22" s="12"/>
      <c r="J22" s="12"/>
      <c r="K22" s="12"/>
      <c r="L22" s="12"/>
      <c r="M22" s="12"/>
      <c r="N22" s="12"/>
      <c r="O22" s="12"/>
      <c r="Y22" s="1320" t="s">
        <v>493</v>
      </c>
      <c r="Z22" s="1320"/>
      <c r="AA22" s="302"/>
      <c r="AD22" s="486"/>
      <c r="AE22" s="434"/>
    </row>
    <row r="23" spans="2:31" s="1" customFormat="1" ht="19.5" customHeight="1" x14ac:dyDescent="0.15">
      <c r="B23" s="301"/>
      <c r="C23" s="1" t="s">
        <v>1109</v>
      </c>
      <c r="D23" s="12"/>
      <c r="E23" s="12"/>
      <c r="F23" s="12"/>
      <c r="G23" s="12"/>
      <c r="H23" s="12"/>
      <c r="I23" s="12"/>
      <c r="J23" s="12"/>
      <c r="K23" s="12"/>
      <c r="L23" s="12"/>
      <c r="M23" s="12"/>
      <c r="N23" s="12"/>
      <c r="O23" s="12"/>
      <c r="Y23" s="1320" t="s">
        <v>493</v>
      </c>
      <c r="Z23" s="1320"/>
      <c r="AA23" s="302"/>
      <c r="AD23" s="486"/>
      <c r="AE23" s="434"/>
    </row>
    <row r="24" spans="2:31" s="1" customFormat="1" ht="19.5" customHeight="1" x14ac:dyDescent="0.15">
      <c r="B24" s="301"/>
      <c r="C24" s="1" t="s">
        <v>1110</v>
      </c>
      <c r="D24" s="12"/>
      <c r="E24" s="12"/>
      <c r="F24" s="12"/>
      <c r="G24" s="12"/>
      <c r="H24" s="12"/>
      <c r="I24" s="12"/>
      <c r="J24" s="12"/>
      <c r="K24" s="12"/>
      <c r="L24" s="12"/>
      <c r="M24" s="12"/>
      <c r="N24" s="12"/>
      <c r="O24" s="12"/>
      <c r="Y24" s="1320" t="s">
        <v>493</v>
      </c>
      <c r="Z24" s="1320"/>
      <c r="AA24" s="302"/>
      <c r="AD24" s="486"/>
      <c r="AE24" s="434"/>
    </row>
    <row r="25" spans="2:31" s="1" customFormat="1" ht="19.5" customHeight="1" x14ac:dyDescent="0.15">
      <c r="B25" s="301"/>
      <c r="D25" s="1317" t="s">
        <v>1111</v>
      </c>
      <c r="E25" s="1317"/>
      <c r="F25" s="1317"/>
      <c r="G25" s="1317"/>
      <c r="H25" s="1317"/>
      <c r="I25" s="1317"/>
      <c r="J25" s="1317"/>
      <c r="K25" s="12"/>
      <c r="L25" s="12"/>
      <c r="M25" s="12"/>
      <c r="N25" s="12"/>
      <c r="O25" s="12"/>
      <c r="Y25" s="310"/>
      <c r="Z25" s="310"/>
      <c r="AA25" s="302"/>
      <c r="AD25" s="486"/>
      <c r="AE25" s="434"/>
    </row>
    <row r="26" spans="2:31" s="1" customFormat="1" ht="24.95" customHeight="1" x14ac:dyDescent="0.15">
      <c r="B26" s="301"/>
      <c r="C26" s="1" t="s">
        <v>1112</v>
      </c>
      <c r="AA26" s="302"/>
      <c r="AD26" s="486"/>
      <c r="AE26" s="434"/>
    </row>
    <row r="27" spans="2:31" s="1" customFormat="1" ht="6.75" customHeight="1" x14ac:dyDescent="0.15">
      <c r="B27" s="301"/>
      <c r="AA27" s="302"/>
      <c r="AD27" s="486"/>
      <c r="AE27" s="434"/>
    </row>
    <row r="28" spans="2:31" s="1" customFormat="1" ht="23.25" customHeight="1" x14ac:dyDescent="0.15">
      <c r="B28" s="301" t="s">
        <v>588</v>
      </c>
      <c r="C28" s="856" t="s">
        <v>521</v>
      </c>
      <c r="D28" s="857"/>
      <c r="E28" s="857"/>
      <c r="F28" s="857"/>
      <c r="G28" s="857"/>
      <c r="H28" s="858"/>
      <c r="I28" s="1321"/>
      <c r="J28" s="1321"/>
      <c r="K28" s="1321"/>
      <c r="L28" s="1321"/>
      <c r="M28" s="1321"/>
      <c r="N28" s="1321"/>
      <c r="O28" s="1321"/>
      <c r="P28" s="1321"/>
      <c r="Q28" s="1321"/>
      <c r="R28" s="1321"/>
      <c r="S28" s="1321"/>
      <c r="T28" s="1321"/>
      <c r="U28" s="1321"/>
      <c r="V28" s="1321"/>
      <c r="W28" s="1321"/>
      <c r="X28" s="1321"/>
      <c r="Y28" s="1321"/>
      <c r="Z28" s="1322"/>
      <c r="AA28" s="302"/>
      <c r="AD28" s="486"/>
      <c r="AE28" s="434"/>
    </row>
    <row r="29" spans="2:31" s="1" customFormat="1" ht="23.25" customHeight="1" x14ac:dyDescent="0.15">
      <c r="B29" s="301" t="s">
        <v>588</v>
      </c>
      <c r="C29" s="856" t="s">
        <v>522</v>
      </c>
      <c r="D29" s="857"/>
      <c r="E29" s="857"/>
      <c r="F29" s="857"/>
      <c r="G29" s="857"/>
      <c r="H29" s="858"/>
      <c r="I29" s="1321"/>
      <c r="J29" s="1321"/>
      <c r="K29" s="1321"/>
      <c r="L29" s="1321"/>
      <c r="M29" s="1321"/>
      <c r="N29" s="1321"/>
      <c r="O29" s="1321"/>
      <c r="P29" s="1321"/>
      <c r="Q29" s="1321"/>
      <c r="R29" s="1321"/>
      <c r="S29" s="1321"/>
      <c r="T29" s="1321"/>
      <c r="U29" s="1321"/>
      <c r="V29" s="1321"/>
      <c r="W29" s="1321"/>
      <c r="X29" s="1321"/>
      <c r="Y29" s="1321"/>
      <c r="Z29" s="1322"/>
      <c r="AA29" s="302"/>
      <c r="AD29" s="486"/>
      <c r="AE29" s="434"/>
    </row>
    <row r="30" spans="2:31" s="1" customFormat="1" ht="23.25" customHeight="1" x14ac:dyDescent="0.15">
      <c r="B30" s="301" t="s">
        <v>588</v>
      </c>
      <c r="C30" s="856" t="s">
        <v>523</v>
      </c>
      <c r="D30" s="857"/>
      <c r="E30" s="857"/>
      <c r="F30" s="857"/>
      <c r="G30" s="857"/>
      <c r="H30" s="858"/>
      <c r="I30" s="1321"/>
      <c r="J30" s="1321"/>
      <c r="K30" s="1321"/>
      <c r="L30" s="1321"/>
      <c r="M30" s="1321"/>
      <c r="N30" s="1321"/>
      <c r="O30" s="1321"/>
      <c r="P30" s="1321"/>
      <c r="Q30" s="1321"/>
      <c r="R30" s="1321"/>
      <c r="S30" s="1321"/>
      <c r="T30" s="1321"/>
      <c r="U30" s="1321"/>
      <c r="V30" s="1321"/>
      <c r="W30" s="1321"/>
      <c r="X30" s="1321"/>
      <c r="Y30" s="1321"/>
      <c r="Z30" s="1322"/>
      <c r="AA30" s="302"/>
      <c r="AD30" s="486"/>
      <c r="AE30" s="434"/>
    </row>
    <row r="31" spans="2:31" s="1" customFormat="1" ht="9" customHeight="1" x14ac:dyDescent="0.15">
      <c r="B31" s="301"/>
      <c r="C31" s="12"/>
      <c r="D31" s="12"/>
      <c r="E31" s="12"/>
      <c r="F31" s="12"/>
      <c r="G31" s="12"/>
      <c r="H31" s="12"/>
      <c r="I31" s="2"/>
      <c r="J31" s="2"/>
      <c r="K31" s="2"/>
      <c r="L31" s="2"/>
      <c r="M31" s="2"/>
      <c r="N31" s="2"/>
      <c r="O31" s="2"/>
      <c r="P31" s="2"/>
      <c r="Q31" s="2"/>
      <c r="R31" s="2"/>
      <c r="S31" s="2"/>
      <c r="T31" s="2"/>
      <c r="U31" s="2"/>
      <c r="V31" s="2"/>
      <c r="W31" s="2"/>
      <c r="X31" s="2"/>
      <c r="Y31" s="2"/>
      <c r="Z31" s="2"/>
      <c r="AA31" s="302"/>
      <c r="AD31" s="486"/>
      <c r="AE31" s="434"/>
    </row>
    <row r="32" spans="2:31" s="1" customFormat="1" ht="19.5" customHeight="1" x14ac:dyDescent="0.15">
      <c r="B32" s="301"/>
      <c r="C32" s="1" t="s">
        <v>1113</v>
      </c>
      <c r="D32" s="12"/>
      <c r="E32" s="12"/>
      <c r="F32" s="12"/>
      <c r="G32" s="12"/>
      <c r="H32" s="12"/>
      <c r="I32" s="12"/>
      <c r="J32" s="12"/>
      <c r="K32" s="12"/>
      <c r="L32" s="12"/>
      <c r="M32" s="12"/>
      <c r="N32" s="12"/>
      <c r="O32" s="12"/>
      <c r="Y32" s="1320" t="s">
        <v>493</v>
      </c>
      <c r="Z32" s="1320"/>
      <c r="AA32" s="302"/>
      <c r="AD32" s="486"/>
      <c r="AE32" s="434"/>
    </row>
    <row r="33" spans="1:37" s="1" customFormat="1" ht="12.75" customHeight="1" x14ac:dyDescent="0.15">
      <c r="B33" s="301"/>
      <c r="D33" s="12"/>
      <c r="E33" s="12"/>
      <c r="F33" s="12"/>
      <c r="G33" s="12"/>
      <c r="H33" s="12"/>
      <c r="I33" s="12"/>
      <c r="J33" s="12"/>
      <c r="K33" s="12"/>
      <c r="L33" s="12"/>
      <c r="M33" s="12"/>
      <c r="N33" s="12"/>
      <c r="O33" s="12"/>
      <c r="Y33" s="310"/>
      <c r="Z33" s="310"/>
      <c r="AA33" s="302"/>
      <c r="AD33" s="486"/>
      <c r="AE33" s="434"/>
    </row>
    <row r="34" spans="1:37" s="1" customFormat="1" ht="19.5" customHeight="1" x14ac:dyDescent="0.15">
      <c r="B34" s="301"/>
      <c r="C34" s="1319" t="s">
        <v>1114</v>
      </c>
      <c r="D34" s="1319"/>
      <c r="E34" s="1319"/>
      <c r="F34" s="1319"/>
      <c r="G34" s="1319"/>
      <c r="H34" s="1319"/>
      <c r="I34" s="1319"/>
      <c r="J34" s="1319"/>
      <c r="K34" s="1319"/>
      <c r="L34" s="1319"/>
      <c r="M34" s="1319"/>
      <c r="N34" s="1319"/>
      <c r="O34" s="1319"/>
      <c r="P34" s="1319"/>
      <c r="Q34" s="1319"/>
      <c r="R34" s="1319"/>
      <c r="S34" s="1319"/>
      <c r="T34" s="1319"/>
      <c r="U34" s="1319"/>
      <c r="V34" s="1319"/>
      <c r="W34" s="1319"/>
      <c r="X34" s="1319"/>
      <c r="Y34" s="1319"/>
      <c r="Z34" s="1319"/>
      <c r="AA34" s="302"/>
      <c r="AD34" s="486"/>
      <c r="AE34" s="477"/>
    </row>
    <row r="35" spans="1:37" s="1" customFormat="1" ht="19.5" customHeight="1" x14ac:dyDescent="0.15">
      <c r="B35" s="301"/>
      <c r="C35" s="1319" t="s">
        <v>1115</v>
      </c>
      <c r="D35" s="1319"/>
      <c r="E35" s="1319"/>
      <c r="F35" s="1319"/>
      <c r="G35" s="1319"/>
      <c r="H35" s="1319"/>
      <c r="I35" s="1319"/>
      <c r="J35" s="1319"/>
      <c r="K35" s="1319"/>
      <c r="L35" s="1319"/>
      <c r="M35" s="1319"/>
      <c r="N35" s="1319"/>
      <c r="O35" s="1319"/>
      <c r="P35" s="1319"/>
      <c r="Q35" s="1319"/>
      <c r="R35" s="1319"/>
      <c r="S35" s="1319"/>
      <c r="T35" s="1319"/>
      <c r="U35" s="1319"/>
      <c r="V35" s="1319"/>
      <c r="W35" s="1319"/>
      <c r="X35" s="1319"/>
      <c r="Y35" s="1319"/>
      <c r="Z35" s="1319"/>
      <c r="AA35" s="302"/>
      <c r="AD35" s="486"/>
      <c r="AE35" s="477"/>
    </row>
    <row r="36" spans="1:37" s="1" customFormat="1" ht="19.5" customHeight="1" x14ac:dyDescent="0.15">
      <c r="B36" s="301"/>
      <c r="C36" s="1317" t="s">
        <v>1116</v>
      </c>
      <c r="D36" s="1317"/>
      <c r="E36" s="1317"/>
      <c r="F36" s="1317"/>
      <c r="G36" s="1317"/>
      <c r="H36" s="1317"/>
      <c r="I36" s="1317"/>
      <c r="J36" s="1317"/>
      <c r="K36" s="1317"/>
      <c r="L36" s="1317"/>
      <c r="M36" s="1317"/>
      <c r="N36" s="1317"/>
      <c r="O36" s="1317"/>
      <c r="P36" s="1317"/>
      <c r="Q36" s="1317"/>
      <c r="R36" s="1317"/>
      <c r="S36" s="1317"/>
      <c r="T36" s="1317"/>
      <c r="U36" s="1317"/>
      <c r="V36" s="1317"/>
      <c r="W36" s="1317"/>
      <c r="X36" s="1317"/>
      <c r="Y36" s="1317"/>
      <c r="Z36" s="1317"/>
      <c r="AA36" s="302"/>
      <c r="AD36" s="486"/>
      <c r="AE36" s="477"/>
    </row>
    <row r="37" spans="1:37" s="2" customFormat="1" ht="12.75" customHeight="1" x14ac:dyDescent="0.15">
      <c r="A37" s="1"/>
      <c r="B37" s="301"/>
      <c r="C37" s="12"/>
      <c r="D37" s="12"/>
      <c r="E37" s="12"/>
      <c r="F37" s="12"/>
      <c r="G37" s="12"/>
      <c r="H37" s="12"/>
      <c r="I37" s="12"/>
      <c r="J37" s="12"/>
      <c r="K37" s="12"/>
      <c r="L37" s="12"/>
      <c r="M37" s="12"/>
      <c r="N37" s="12"/>
      <c r="O37" s="12"/>
      <c r="P37" s="1"/>
      <c r="Q37" s="1"/>
      <c r="R37" s="1"/>
      <c r="S37" s="1"/>
      <c r="T37" s="1"/>
      <c r="U37" s="1"/>
      <c r="V37" s="1"/>
      <c r="W37" s="1"/>
      <c r="X37" s="1"/>
      <c r="Y37" s="1"/>
      <c r="Z37" s="1"/>
      <c r="AA37" s="302"/>
      <c r="AB37" s="1"/>
      <c r="AC37" s="1"/>
      <c r="AD37" s="486"/>
      <c r="AE37" s="477"/>
      <c r="AF37" s="1"/>
      <c r="AG37" s="1"/>
      <c r="AH37" s="1"/>
      <c r="AI37" s="1"/>
      <c r="AJ37" s="1"/>
      <c r="AK37" s="1"/>
    </row>
    <row r="38" spans="1:37" s="2" customFormat="1" ht="18" customHeight="1" x14ac:dyDescent="0.15">
      <c r="A38" s="1"/>
      <c r="B38" s="301"/>
      <c r="C38" s="1"/>
      <c r="D38" s="1319" t="s">
        <v>1117</v>
      </c>
      <c r="E38" s="1319"/>
      <c r="F38" s="1319"/>
      <c r="G38" s="1319"/>
      <c r="H38" s="1319"/>
      <c r="I38" s="1319"/>
      <c r="J38" s="1319"/>
      <c r="K38" s="1319"/>
      <c r="L38" s="1319"/>
      <c r="M38" s="1319"/>
      <c r="N38" s="1319"/>
      <c r="O38" s="1319"/>
      <c r="P38" s="1319"/>
      <c r="Q38" s="1319"/>
      <c r="R38" s="1319"/>
      <c r="S38" s="1319"/>
      <c r="T38" s="1319"/>
      <c r="U38" s="1319"/>
      <c r="V38" s="1319"/>
      <c r="W38" s="1"/>
      <c r="X38" s="1"/>
      <c r="Y38" s="1320" t="s">
        <v>493</v>
      </c>
      <c r="Z38" s="1320"/>
      <c r="AA38" s="302"/>
      <c r="AB38" s="1"/>
      <c r="AC38" s="1"/>
      <c r="AD38" s="486"/>
      <c r="AE38" s="477"/>
      <c r="AF38" s="1"/>
      <c r="AG38" s="1"/>
      <c r="AH38" s="1"/>
      <c r="AI38" s="1"/>
      <c r="AJ38" s="1"/>
      <c r="AK38" s="1"/>
    </row>
    <row r="39" spans="1:37" s="2" customFormat="1" ht="37.5" customHeight="1" x14ac:dyDescent="0.15">
      <c r="B39" s="512"/>
      <c r="D39" s="1319" t="s">
        <v>595</v>
      </c>
      <c r="E39" s="1319"/>
      <c r="F39" s="1319"/>
      <c r="G39" s="1319"/>
      <c r="H39" s="1319"/>
      <c r="I39" s="1319"/>
      <c r="J39" s="1319"/>
      <c r="K39" s="1319"/>
      <c r="L39" s="1319"/>
      <c r="M39" s="1319"/>
      <c r="N39" s="1319"/>
      <c r="O39" s="1319"/>
      <c r="P39" s="1319"/>
      <c r="Q39" s="1319"/>
      <c r="R39" s="1319"/>
      <c r="S39" s="1319"/>
      <c r="T39" s="1319"/>
      <c r="U39" s="1319"/>
      <c r="V39" s="1319"/>
      <c r="Y39" s="1320" t="s">
        <v>493</v>
      </c>
      <c r="Z39" s="1320"/>
      <c r="AA39" s="513"/>
      <c r="AD39" s="486"/>
      <c r="AE39" s="477"/>
    </row>
    <row r="40" spans="1:37" ht="19.5" customHeight="1" x14ac:dyDescent="0.15">
      <c r="A40" s="2"/>
      <c r="B40" s="512"/>
      <c r="C40" s="2"/>
      <c r="D40" s="1319" t="s">
        <v>596</v>
      </c>
      <c r="E40" s="1319"/>
      <c r="F40" s="1319"/>
      <c r="G40" s="1319"/>
      <c r="H40" s="1319"/>
      <c r="I40" s="1319"/>
      <c r="J40" s="1319"/>
      <c r="K40" s="1319"/>
      <c r="L40" s="1319"/>
      <c r="M40" s="1319"/>
      <c r="N40" s="1319"/>
      <c r="O40" s="1319"/>
      <c r="P40" s="1319"/>
      <c r="Q40" s="1319"/>
      <c r="R40" s="1319"/>
      <c r="S40" s="1319"/>
      <c r="T40" s="1319"/>
      <c r="U40" s="1319"/>
      <c r="V40" s="1319"/>
      <c r="W40" s="2"/>
      <c r="X40" s="2"/>
      <c r="Y40" s="1320" t="s">
        <v>493</v>
      </c>
      <c r="Z40" s="1320"/>
      <c r="AA40" s="513"/>
      <c r="AB40" s="2"/>
      <c r="AC40" s="2"/>
      <c r="AE40" s="477"/>
      <c r="AF40" s="2"/>
      <c r="AG40" s="2"/>
      <c r="AH40" s="2"/>
      <c r="AI40" s="2"/>
      <c r="AJ40" s="2"/>
      <c r="AK40" s="2"/>
    </row>
    <row r="41" spans="1:37" s="1" customFormat="1" ht="19.5" customHeight="1" x14ac:dyDescent="0.15">
      <c r="A41" s="2"/>
      <c r="B41" s="512"/>
      <c r="C41" s="2"/>
      <c r="D41" s="1319" t="s">
        <v>1118</v>
      </c>
      <c r="E41" s="1319"/>
      <c r="F41" s="1319"/>
      <c r="G41" s="1319"/>
      <c r="H41" s="1319"/>
      <c r="I41" s="1319"/>
      <c r="J41" s="1319"/>
      <c r="K41" s="1319"/>
      <c r="L41" s="1319"/>
      <c r="M41" s="1319"/>
      <c r="N41" s="1319"/>
      <c r="O41" s="1319"/>
      <c r="P41" s="1319"/>
      <c r="Q41" s="1319"/>
      <c r="R41" s="1319"/>
      <c r="S41" s="1319"/>
      <c r="T41" s="1319"/>
      <c r="U41" s="1319"/>
      <c r="V41" s="1319"/>
      <c r="W41" s="2"/>
      <c r="X41" s="2"/>
      <c r="Y41" s="1320" t="s">
        <v>493</v>
      </c>
      <c r="Z41" s="1320"/>
      <c r="AA41" s="513"/>
      <c r="AB41" s="2"/>
      <c r="AC41" s="2"/>
      <c r="AD41" s="486"/>
      <c r="AE41" s="477"/>
      <c r="AF41" s="2"/>
      <c r="AG41" s="2"/>
      <c r="AH41" s="2"/>
      <c r="AI41" s="2"/>
      <c r="AJ41" s="2"/>
      <c r="AK41" s="2"/>
    </row>
    <row r="42" spans="1:37" s="1" customFormat="1" ht="16.5" customHeight="1" x14ac:dyDescent="0.15">
      <c r="A42" s="2"/>
      <c r="B42" s="512"/>
      <c r="C42" s="2"/>
      <c r="D42" s="1319" t="s">
        <v>1119</v>
      </c>
      <c r="E42" s="1319"/>
      <c r="F42" s="1319"/>
      <c r="G42" s="1319"/>
      <c r="H42" s="1319"/>
      <c r="I42" s="1319"/>
      <c r="J42" s="1319"/>
      <c r="K42" s="1319"/>
      <c r="L42" s="1319"/>
      <c r="M42" s="1319"/>
      <c r="N42" s="1319"/>
      <c r="O42" s="1319"/>
      <c r="P42" s="1319"/>
      <c r="Q42" s="1319"/>
      <c r="R42" s="1319"/>
      <c r="S42" s="1319"/>
      <c r="T42" s="1319"/>
      <c r="U42" s="1319"/>
      <c r="V42" s="1319"/>
      <c r="W42" s="2"/>
      <c r="X42" s="2"/>
      <c r="Y42" s="327"/>
      <c r="Z42" s="327"/>
      <c r="AA42" s="513"/>
      <c r="AB42" s="2"/>
      <c r="AC42" s="2"/>
      <c r="AD42" s="486"/>
      <c r="AE42" s="477"/>
      <c r="AF42" s="2"/>
      <c r="AG42" s="2"/>
      <c r="AH42" s="2"/>
      <c r="AI42" s="2"/>
      <c r="AJ42" s="2"/>
      <c r="AK42" s="2"/>
    </row>
    <row r="43" spans="1:37" s="1" customFormat="1" ht="8.25" customHeight="1" x14ac:dyDescent="0.15">
      <c r="A43" s="3"/>
      <c r="B43" s="9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486"/>
      <c r="AE43" s="477"/>
      <c r="AF43" s="3"/>
      <c r="AG43" s="3"/>
      <c r="AH43" s="3"/>
      <c r="AI43" s="3"/>
      <c r="AJ43" s="3"/>
      <c r="AK43" s="3"/>
    </row>
    <row r="44" spans="1:37" s="1" customFormat="1" x14ac:dyDescent="0.15">
      <c r="AD44" s="486"/>
      <c r="AE44" s="477"/>
    </row>
    <row r="45" spans="1:37" s="1" customFormat="1" ht="19.5" customHeight="1" x14ac:dyDescent="0.15">
      <c r="B45" s="1" t="s">
        <v>1120</v>
      </c>
      <c r="AD45" s="486"/>
      <c r="AE45" s="434"/>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c r="AD46" s="486"/>
      <c r="AE46" s="434"/>
    </row>
    <row r="47" spans="1:37" s="1" customFormat="1" ht="19.5" customHeight="1" x14ac:dyDescent="0.15">
      <c r="B47" s="301"/>
      <c r="C47" s="1" t="s">
        <v>1121</v>
      </c>
      <c r="D47" s="12"/>
      <c r="E47" s="12"/>
      <c r="F47" s="12"/>
      <c r="G47" s="12"/>
      <c r="H47" s="12"/>
      <c r="I47" s="12"/>
      <c r="J47" s="12"/>
      <c r="K47" s="12"/>
      <c r="L47" s="12"/>
      <c r="M47" s="12"/>
      <c r="N47" s="12"/>
      <c r="O47" s="12"/>
      <c r="Y47" s="310"/>
      <c r="Z47" s="310"/>
      <c r="AA47" s="302"/>
      <c r="AD47" s="486"/>
      <c r="AE47" s="434"/>
    </row>
    <row r="48" spans="1:37" s="1" customFormat="1" ht="19.5" customHeight="1" x14ac:dyDescent="0.15">
      <c r="B48" s="301"/>
      <c r="C48" s="1" t="s">
        <v>1122</v>
      </c>
      <c r="D48" s="12"/>
      <c r="E48" s="12"/>
      <c r="F48" s="12"/>
      <c r="G48" s="12"/>
      <c r="H48" s="12"/>
      <c r="I48" s="12"/>
      <c r="J48" s="12"/>
      <c r="K48" s="12"/>
      <c r="L48" s="12"/>
      <c r="M48" s="12"/>
      <c r="N48" s="12"/>
      <c r="O48" s="12"/>
      <c r="Y48" s="1320" t="s">
        <v>493</v>
      </c>
      <c r="Z48" s="1320"/>
      <c r="AA48" s="302"/>
      <c r="AD48" s="486"/>
      <c r="AE48" s="434"/>
    </row>
    <row r="49" spans="1:37" s="1" customFormat="1" ht="19.5" customHeight="1" x14ac:dyDescent="0.15">
      <c r="B49" s="301"/>
      <c r="D49" s="1323" t="s">
        <v>1123</v>
      </c>
      <c r="E49" s="1321"/>
      <c r="F49" s="1321"/>
      <c r="G49" s="1321"/>
      <c r="H49" s="1321"/>
      <c r="I49" s="1321"/>
      <c r="J49" s="1321"/>
      <c r="K49" s="1321"/>
      <c r="L49" s="1321"/>
      <c r="M49" s="1321"/>
      <c r="N49" s="1321"/>
      <c r="O49" s="1321"/>
      <c r="P49" s="1321"/>
      <c r="Q49" s="1321"/>
      <c r="R49" s="1324" t="s">
        <v>489</v>
      </c>
      <c r="S49" s="1325"/>
      <c r="T49" s="1325"/>
      <c r="U49" s="1325"/>
      <c r="V49" s="1326"/>
      <c r="AA49" s="302"/>
      <c r="AD49" s="486"/>
      <c r="AE49" s="434"/>
    </row>
    <row r="50" spans="1:37" s="1" customFormat="1" ht="19.5" customHeight="1" x14ac:dyDescent="0.15">
      <c r="B50" s="301"/>
      <c r="D50" s="1323" t="s">
        <v>1124</v>
      </c>
      <c r="E50" s="1321"/>
      <c r="F50" s="1321"/>
      <c r="G50" s="1321"/>
      <c r="H50" s="1321"/>
      <c r="I50" s="1321"/>
      <c r="J50" s="1321"/>
      <c r="K50" s="1321"/>
      <c r="L50" s="1321"/>
      <c r="M50" s="1321"/>
      <c r="N50" s="1321"/>
      <c r="O50" s="1321"/>
      <c r="P50" s="1321"/>
      <c r="Q50" s="1322"/>
      <c r="R50" s="1324" t="s">
        <v>489</v>
      </c>
      <c r="S50" s="1325"/>
      <c r="T50" s="1325"/>
      <c r="U50" s="1325"/>
      <c r="V50" s="1326"/>
      <c r="AA50" s="302"/>
      <c r="AD50" s="486"/>
      <c r="AE50" s="434"/>
    </row>
    <row r="51" spans="1:37" s="1" customFormat="1" ht="19.5" customHeight="1" x14ac:dyDescent="0.15">
      <c r="B51" s="301"/>
      <c r="C51" s="1" t="s">
        <v>1109</v>
      </c>
      <c r="D51" s="12"/>
      <c r="E51" s="12"/>
      <c r="F51" s="12"/>
      <c r="G51" s="12"/>
      <c r="H51" s="12"/>
      <c r="I51" s="12"/>
      <c r="J51" s="12"/>
      <c r="K51" s="12"/>
      <c r="L51" s="12"/>
      <c r="M51" s="12"/>
      <c r="N51" s="12"/>
      <c r="O51" s="12"/>
      <c r="Y51" s="1320" t="s">
        <v>493</v>
      </c>
      <c r="Z51" s="1320"/>
      <c r="AA51" s="302"/>
      <c r="AD51" s="486"/>
      <c r="AE51" s="434"/>
    </row>
    <row r="52" spans="1:37" s="1" customFormat="1" ht="19.5" customHeight="1" x14ac:dyDescent="0.15">
      <c r="B52" s="301"/>
      <c r="C52" s="1" t="s">
        <v>1110</v>
      </c>
      <c r="D52" s="12"/>
      <c r="E52" s="12"/>
      <c r="F52" s="12"/>
      <c r="G52" s="12"/>
      <c r="H52" s="12"/>
      <c r="I52" s="12"/>
      <c r="J52" s="12"/>
      <c r="K52" s="12"/>
      <c r="L52" s="12"/>
      <c r="M52" s="12"/>
      <c r="N52" s="12"/>
      <c r="O52" s="12"/>
      <c r="Y52" s="1320" t="s">
        <v>493</v>
      </c>
      <c r="Z52" s="1320"/>
      <c r="AA52" s="302"/>
      <c r="AD52" s="486"/>
      <c r="AE52" s="434"/>
    </row>
    <row r="53" spans="1:37" s="1" customFormat="1" ht="23.25" customHeight="1" x14ac:dyDescent="0.15">
      <c r="B53" s="301"/>
      <c r="D53" s="1317" t="s">
        <v>1111</v>
      </c>
      <c r="E53" s="1317"/>
      <c r="F53" s="1317"/>
      <c r="G53" s="1317"/>
      <c r="H53" s="1317"/>
      <c r="I53" s="1317"/>
      <c r="J53" s="1317"/>
      <c r="K53" s="12"/>
      <c r="L53" s="12"/>
      <c r="M53" s="12"/>
      <c r="N53" s="12"/>
      <c r="O53" s="12"/>
      <c r="Y53" s="310"/>
      <c r="Z53" s="310"/>
      <c r="AA53" s="302"/>
      <c r="AD53" s="486"/>
      <c r="AE53" s="434"/>
    </row>
    <row r="54" spans="1:37" s="1" customFormat="1" ht="23.25" customHeight="1" x14ac:dyDescent="0.15">
      <c r="B54" s="301"/>
      <c r="C54" s="1" t="s">
        <v>1112</v>
      </c>
      <c r="AA54" s="302"/>
      <c r="AD54" s="486"/>
      <c r="AE54" s="434"/>
    </row>
    <row r="55" spans="1:37" s="1" customFormat="1" ht="6.75" customHeight="1" x14ac:dyDescent="0.15">
      <c r="B55" s="301"/>
      <c r="AA55" s="302"/>
      <c r="AD55" s="486"/>
      <c r="AE55" s="434"/>
    </row>
    <row r="56" spans="1:37" s="1" customFormat="1" ht="19.5" customHeight="1" x14ac:dyDescent="0.15">
      <c r="B56" s="301" t="s">
        <v>588</v>
      </c>
      <c r="C56" s="856" t="s">
        <v>521</v>
      </c>
      <c r="D56" s="857"/>
      <c r="E56" s="857"/>
      <c r="F56" s="857"/>
      <c r="G56" s="857"/>
      <c r="H56" s="858"/>
      <c r="I56" s="1321"/>
      <c r="J56" s="1321"/>
      <c r="K56" s="1321"/>
      <c r="L56" s="1321"/>
      <c r="M56" s="1321"/>
      <c r="N56" s="1321"/>
      <c r="O56" s="1321"/>
      <c r="P56" s="1321"/>
      <c r="Q56" s="1321"/>
      <c r="R56" s="1321"/>
      <c r="S56" s="1321"/>
      <c r="T56" s="1321"/>
      <c r="U56" s="1321"/>
      <c r="V56" s="1321"/>
      <c r="W56" s="1321"/>
      <c r="X56" s="1321"/>
      <c r="Y56" s="1321"/>
      <c r="Z56" s="1322"/>
      <c r="AA56" s="302"/>
      <c r="AD56" s="486"/>
      <c r="AE56" s="434"/>
    </row>
    <row r="57" spans="1:37" s="1" customFormat="1" ht="19.5" customHeight="1" x14ac:dyDescent="0.15">
      <c r="B57" s="301" t="s">
        <v>588</v>
      </c>
      <c r="C57" s="856" t="s">
        <v>522</v>
      </c>
      <c r="D57" s="857"/>
      <c r="E57" s="857"/>
      <c r="F57" s="857"/>
      <c r="G57" s="857"/>
      <c r="H57" s="858"/>
      <c r="I57" s="1321"/>
      <c r="J57" s="1321"/>
      <c r="K57" s="1321"/>
      <c r="L57" s="1321"/>
      <c r="M57" s="1321"/>
      <c r="N57" s="1321"/>
      <c r="O57" s="1321"/>
      <c r="P57" s="1321"/>
      <c r="Q57" s="1321"/>
      <c r="R57" s="1321"/>
      <c r="S57" s="1321"/>
      <c r="T57" s="1321"/>
      <c r="U57" s="1321"/>
      <c r="V57" s="1321"/>
      <c r="W57" s="1321"/>
      <c r="X57" s="1321"/>
      <c r="Y57" s="1321"/>
      <c r="Z57" s="1322"/>
      <c r="AA57" s="302"/>
      <c r="AD57" s="486"/>
      <c r="AE57" s="434"/>
    </row>
    <row r="58" spans="1:37" s="1" customFormat="1" ht="19.5" customHeight="1" x14ac:dyDescent="0.15">
      <c r="B58" s="301" t="s">
        <v>588</v>
      </c>
      <c r="C58" s="856" t="s">
        <v>523</v>
      </c>
      <c r="D58" s="857"/>
      <c r="E58" s="857"/>
      <c r="F58" s="857"/>
      <c r="G58" s="857"/>
      <c r="H58" s="858"/>
      <c r="I58" s="1321"/>
      <c r="J58" s="1321"/>
      <c r="K58" s="1321"/>
      <c r="L58" s="1321"/>
      <c r="M58" s="1321"/>
      <c r="N58" s="1321"/>
      <c r="O58" s="1321"/>
      <c r="P58" s="1321"/>
      <c r="Q58" s="1321"/>
      <c r="R58" s="1321"/>
      <c r="S58" s="1321"/>
      <c r="T58" s="1321"/>
      <c r="U58" s="1321"/>
      <c r="V58" s="1321"/>
      <c r="W58" s="1321"/>
      <c r="X58" s="1321"/>
      <c r="Y58" s="1321"/>
      <c r="Z58" s="1322"/>
      <c r="AA58" s="302"/>
      <c r="AD58" s="486"/>
      <c r="AE58" s="434"/>
    </row>
    <row r="59" spans="1:37" s="1" customFormat="1" ht="19.5" customHeight="1" x14ac:dyDescent="0.15">
      <c r="B59" s="301"/>
      <c r="C59" s="12"/>
      <c r="D59" s="12"/>
      <c r="E59" s="12"/>
      <c r="F59" s="12"/>
      <c r="G59" s="12"/>
      <c r="H59" s="12"/>
      <c r="I59" s="2"/>
      <c r="J59" s="2"/>
      <c r="K59" s="2"/>
      <c r="L59" s="2"/>
      <c r="M59" s="2"/>
      <c r="N59" s="2"/>
      <c r="O59" s="2"/>
      <c r="P59" s="2"/>
      <c r="Q59" s="2"/>
      <c r="R59" s="2"/>
      <c r="S59" s="2"/>
      <c r="T59" s="2"/>
      <c r="U59" s="2"/>
      <c r="V59" s="2"/>
      <c r="W59" s="2"/>
      <c r="X59" s="2"/>
      <c r="Y59" s="2"/>
      <c r="Z59" s="2"/>
      <c r="AA59" s="302"/>
      <c r="AD59" s="486"/>
      <c r="AE59" s="434"/>
    </row>
    <row r="60" spans="1:37" s="2" customFormat="1" ht="18" customHeight="1" x14ac:dyDescent="0.15">
      <c r="A60" s="1"/>
      <c r="B60" s="301"/>
      <c r="C60" s="876" t="s">
        <v>1125</v>
      </c>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1158"/>
      <c r="AB60" s="1"/>
      <c r="AC60" s="1"/>
      <c r="AD60" s="486"/>
      <c r="AE60" s="434"/>
      <c r="AF60" s="1"/>
      <c r="AG60" s="1"/>
      <c r="AH60" s="1"/>
      <c r="AI60" s="1"/>
      <c r="AJ60" s="1"/>
      <c r="AK60" s="1"/>
    </row>
    <row r="61" spans="1:37" s="2" customFormat="1" ht="18" customHeight="1" x14ac:dyDescent="0.15">
      <c r="A61" s="1"/>
      <c r="B61" s="301"/>
      <c r="C61" s="12"/>
      <c r="D61" s="12"/>
      <c r="E61" s="12"/>
      <c r="F61" s="12"/>
      <c r="G61" s="12"/>
      <c r="H61" s="12"/>
      <c r="I61" s="12"/>
      <c r="J61" s="12"/>
      <c r="K61" s="12"/>
      <c r="L61" s="12"/>
      <c r="M61" s="12"/>
      <c r="N61" s="12"/>
      <c r="O61" s="12"/>
      <c r="P61" s="1"/>
      <c r="Q61" s="1"/>
      <c r="R61" s="1"/>
      <c r="S61" s="1"/>
      <c r="T61" s="1"/>
      <c r="U61" s="1"/>
      <c r="V61" s="1"/>
      <c r="W61" s="1"/>
      <c r="X61" s="1"/>
      <c r="Y61" s="1"/>
      <c r="Z61" s="1"/>
      <c r="AA61" s="302"/>
      <c r="AB61" s="1"/>
      <c r="AC61" s="1"/>
      <c r="AD61" s="486"/>
      <c r="AE61" s="434"/>
      <c r="AF61" s="1"/>
      <c r="AG61" s="1"/>
      <c r="AH61" s="1"/>
      <c r="AI61" s="1"/>
      <c r="AJ61" s="1"/>
      <c r="AK61" s="1"/>
    </row>
    <row r="62" spans="1:37" s="2" customFormat="1" ht="19.5" customHeight="1" x14ac:dyDescent="0.15">
      <c r="A62" s="1"/>
      <c r="B62" s="301"/>
      <c r="C62" s="1"/>
      <c r="D62" s="1319" t="s">
        <v>1126</v>
      </c>
      <c r="E62" s="1319"/>
      <c r="F62" s="1319"/>
      <c r="G62" s="1319"/>
      <c r="H62" s="1319"/>
      <c r="I62" s="1319"/>
      <c r="J62" s="1319"/>
      <c r="K62" s="1319"/>
      <c r="L62" s="1319"/>
      <c r="M62" s="1319"/>
      <c r="N62" s="1319"/>
      <c r="O62" s="1319"/>
      <c r="P62" s="1319"/>
      <c r="Q62" s="1319"/>
      <c r="R62" s="1319"/>
      <c r="S62" s="1319"/>
      <c r="T62" s="1319"/>
      <c r="U62" s="1319"/>
      <c r="V62" s="1319"/>
      <c r="W62" s="1"/>
      <c r="X62" s="1"/>
      <c r="Y62" s="1320" t="s">
        <v>493</v>
      </c>
      <c r="Z62" s="1320"/>
      <c r="AA62" s="302"/>
      <c r="AB62" s="1"/>
      <c r="AC62" s="1"/>
      <c r="AD62" s="486"/>
      <c r="AE62" s="434"/>
      <c r="AF62" s="1"/>
      <c r="AG62" s="1"/>
      <c r="AH62" s="1"/>
      <c r="AI62" s="1"/>
      <c r="AJ62" s="1"/>
      <c r="AK62" s="1"/>
    </row>
    <row r="63" spans="1:37" ht="19.5" customHeight="1" x14ac:dyDescent="0.15">
      <c r="A63" s="2"/>
      <c r="B63" s="512"/>
      <c r="C63" s="2"/>
      <c r="D63" s="1319" t="s">
        <v>595</v>
      </c>
      <c r="E63" s="1319"/>
      <c r="F63" s="1319"/>
      <c r="G63" s="1319"/>
      <c r="H63" s="1319"/>
      <c r="I63" s="1319"/>
      <c r="J63" s="1319"/>
      <c r="K63" s="1319"/>
      <c r="L63" s="1319"/>
      <c r="M63" s="1319"/>
      <c r="N63" s="1319"/>
      <c r="O63" s="1319"/>
      <c r="P63" s="1319"/>
      <c r="Q63" s="1319"/>
      <c r="R63" s="1319"/>
      <c r="S63" s="1319"/>
      <c r="T63" s="1319"/>
      <c r="U63" s="1319"/>
      <c r="V63" s="1319"/>
      <c r="W63" s="2"/>
      <c r="X63" s="2"/>
      <c r="Y63" s="1320" t="s">
        <v>493</v>
      </c>
      <c r="Z63" s="1320"/>
      <c r="AA63" s="513"/>
      <c r="AB63" s="2"/>
      <c r="AC63" s="2"/>
      <c r="AF63" s="2"/>
      <c r="AG63" s="2"/>
      <c r="AH63" s="2"/>
      <c r="AI63" s="2"/>
      <c r="AJ63" s="2"/>
      <c r="AK63" s="2"/>
    </row>
    <row r="64" spans="1:37" ht="19.5" customHeight="1" x14ac:dyDescent="0.15">
      <c r="A64" s="2"/>
      <c r="B64" s="512"/>
      <c r="C64" s="2"/>
      <c r="D64" s="1319" t="s">
        <v>596</v>
      </c>
      <c r="E64" s="1319"/>
      <c r="F64" s="1319"/>
      <c r="G64" s="1319"/>
      <c r="H64" s="1319"/>
      <c r="I64" s="1319"/>
      <c r="J64" s="1319"/>
      <c r="K64" s="1319"/>
      <c r="L64" s="1319"/>
      <c r="M64" s="1319"/>
      <c r="N64" s="1319"/>
      <c r="O64" s="1319"/>
      <c r="P64" s="1319"/>
      <c r="Q64" s="1319"/>
      <c r="R64" s="1319"/>
      <c r="S64" s="1319"/>
      <c r="T64" s="1319"/>
      <c r="U64" s="1319"/>
      <c r="V64" s="1319"/>
      <c r="W64" s="2"/>
      <c r="X64" s="2"/>
      <c r="Y64" s="1320" t="s">
        <v>493</v>
      </c>
      <c r="Z64" s="1320"/>
      <c r="AA64" s="513"/>
      <c r="AB64" s="2"/>
      <c r="AC64" s="2"/>
      <c r="AF64" s="2"/>
      <c r="AG64" s="2"/>
      <c r="AH64" s="2"/>
      <c r="AI64" s="2"/>
      <c r="AJ64" s="2"/>
      <c r="AK64" s="2"/>
    </row>
    <row r="65" spans="1:37" ht="19.5" customHeight="1" x14ac:dyDescent="0.15">
      <c r="A65" s="2"/>
      <c r="B65" s="512"/>
      <c r="C65" s="2"/>
      <c r="D65" s="1319" t="s">
        <v>1118</v>
      </c>
      <c r="E65" s="1319"/>
      <c r="F65" s="1319"/>
      <c r="G65" s="1319"/>
      <c r="H65" s="1319"/>
      <c r="I65" s="1319"/>
      <c r="J65" s="1319"/>
      <c r="K65" s="1319"/>
      <c r="L65" s="1319"/>
      <c r="M65" s="1319"/>
      <c r="N65" s="1319"/>
      <c r="O65" s="1319"/>
      <c r="P65" s="1319"/>
      <c r="Q65" s="1319"/>
      <c r="R65" s="1319"/>
      <c r="S65" s="1319"/>
      <c r="T65" s="1319"/>
      <c r="U65" s="1319"/>
      <c r="V65" s="1319"/>
      <c r="W65" s="2"/>
      <c r="X65" s="2"/>
      <c r="Y65" s="1320" t="s">
        <v>493</v>
      </c>
      <c r="Z65" s="1320"/>
      <c r="AA65" s="513"/>
      <c r="AB65" s="2"/>
      <c r="AC65" s="2"/>
      <c r="AF65" s="2"/>
      <c r="AG65" s="2"/>
      <c r="AH65" s="2"/>
      <c r="AI65" s="2"/>
      <c r="AJ65" s="2"/>
      <c r="AK65" s="2"/>
    </row>
    <row r="66" spans="1:37" s="2" customFormat="1" x14ac:dyDescent="0.15">
      <c r="B66" s="512"/>
      <c r="D66" s="1319" t="s">
        <v>1119</v>
      </c>
      <c r="E66" s="1319"/>
      <c r="F66" s="1319"/>
      <c r="G66" s="1319"/>
      <c r="H66" s="1319"/>
      <c r="I66" s="1319"/>
      <c r="J66" s="1319"/>
      <c r="K66" s="1319"/>
      <c r="L66" s="1319"/>
      <c r="M66" s="1319"/>
      <c r="N66" s="1319"/>
      <c r="O66" s="1319"/>
      <c r="P66" s="1319"/>
      <c r="Q66" s="1319"/>
      <c r="R66" s="1319"/>
      <c r="S66" s="1319"/>
      <c r="T66" s="1319"/>
      <c r="U66" s="1319"/>
      <c r="V66" s="1319"/>
      <c r="Y66" s="327"/>
      <c r="Z66" s="327"/>
      <c r="AA66" s="513"/>
      <c r="AD66" s="486"/>
      <c r="AE66" s="434"/>
    </row>
    <row r="67" spans="1:37" s="2" customFormat="1" x14ac:dyDescent="0.15">
      <c r="A67" s="3"/>
      <c r="B67" s="9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486"/>
      <c r="AE67" s="434"/>
      <c r="AF67" s="3"/>
      <c r="AG67" s="3"/>
      <c r="AH67" s="3"/>
      <c r="AI67" s="3"/>
      <c r="AJ67" s="3"/>
      <c r="AK67" s="3"/>
    </row>
    <row r="68" spans="1:37" s="2" customFormat="1" x14ac:dyDescent="0.15">
      <c r="A68" s="3"/>
      <c r="B68" s="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486"/>
      <c r="AE68" s="434"/>
      <c r="AF68" s="3"/>
      <c r="AG68" s="3"/>
      <c r="AH68" s="3"/>
      <c r="AI68" s="3"/>
      <c r="AJ68" s="3"/>
      <c r="AK68" s="3"/>
    </row>
    <row r="69" spans="1:37" ht="36.950000000000003" customHeight="1" x14ac:dyDescent="0.15">
      <c r="B69" s="1318" t="s">
        <v>1127</v>
      </c>
      <c r="C69" s="1318"/>
      <c r="D69" s="1318"/>
      <c r="E69" s="1318"/>
      <c r="F69" s="1318"/>
      <c r="G69" s="1318"/>
      <c r="H69" s="1318"/>
      <c r="I69" s="1318"/>
      <c r="J69" s="1318"/>
      <c r="K69" s="1318"/>
      <c r="L69" s="1318"/>
      <c r="M69" s="1318"/>
      <c r="N69" s="1318"/>
      <c r="O69" s="1318"/>
      <c r="P69" s="1318"/>
      <c r="Q69" s="1318"/>
      <c r="R69" s="1318"/>
      <c r="S69" s="1318"/>
      <c r="T69" s="1318"/>
      <c r="U69" s="1318"/>
      <c r="V69" s="1318"/>
      <c r="W69" s="1318"/>
      <c r="X69" s="1318"/>
      <c r="Y69" s="1318"/>
      <c r="Z69" s="1318"/>
      <c r="AA69" s="1318"/>
    </row>
    <row r="70" spans="1:37" x14ac:dyDescent="0.15">
      <c r="A70" s="2"/>
      <c r="B70" s="1318" t="s">
        <v>1128</v>
      </c>
      <c r="C70" s="1318"/>
      <c r="D70" s="1318"/>
      <c r="E70" s="1318"/>
      <c r="F70" s="1318"/>
      <c r="G70" s="1318"/>
      <c r="H70" s="1318"/>
      <c r="I70" s="1318"/>
      <c r="J70" s="1318"/>
      <c r="K70" s="1318"/>
      <c r="L70" s="1318"/>
      <c r="M70" s="1318"/>
      <c r="N70" s="1318"/>
      <c r="O70" s="1318"/>
      <c r="P70" s="1318"/>
      <c r="Q70" s="1318"/>
      <c r="R70" s="1318"/>
      <c r="S70" s="1318"/>
      <c r="T70" s="1318"/>
      <c r="U70" s="1318"/>
      <c r="V70" s="1318"/>
      <c r="W70" s="1318"/>
      <c r="X70" s="1318"/>
      <c r="Y70" s="1318"/>
      <c r="Z70" s="1318"/>
      <c r="AA70" s="1318"/>
      <c r="AB70" s="2"/>
      <c r="AC70" s="2"/>
      <c r="AF70" s="2"/>
      <c r="AG70" s="2"/>
      <c r="AH70" s="2"/>
      <c r="AI70" s="2"/>
      <c r="AJ70" s="2"/>
      <c r="AK70" s="2"/>
    </row>
    <row r="71" spans="1:37" ht="13.5" customHeight="1" x14ac:dyDescent="0.15">
      <c r="A71" s="2"/>
      <c r="B71" s="1318" t="s">
        <v>1129</v>
      </c>
      <c r="C71" s="1318"/>
      <c r="D71" s="1318"/>
      <c r="E71" s="1318"/>
      <c r="F71" s="1318"/>
      <c r="G71" s="1318"/>
      <c r="H71" s="1318"/>
      <c r="I71" s="1318"/>
      <c r="J71" s="1318"/>
      <c r="K71" s="1318"/>
      <c r="L71" s="1318"/>
      <c r="M71" s="1318"/>
      <c r="N71" s="1318"/>
      <c r="O71" s="1318"/>
      <c r="P71" s="1318"/>
      <c r="Q71" s="1318"/>
      <c r="R71" s="1318"/>
      <c r="S71" s="1318"/>
      <c r="T71" s="1318"/>
      <c r="U71" s="1318"/>
      <c r="V71" s="1318"/>
      <c r="W71" s="1318"/>
      <c r="X71" s="1318"/>
      <c r="Y71" s="1318"/>
      <c r="Z71" s="1318"/>
      <c r="AA71" s="1318"/>
      <c r="AB71" s="2"/>
      <c r="AC71" s="2"/>
      <c r="AF71" s="2"/>
      <c r="AG71" s="2"/>
      <c r="AH71" s="2"/>
      <c r="AI71" s="2"/>
      <c r="AJ71" s="2"/>
      <c r="AK71" s="2"/>
    </row>
    <row r="72" spans="1:37" x14ac:dyDescent="0.15">
      <c r="A72" s="2"/>
      <c r="B72" s="1318" t="s">
        <v>1130</v>
      </c>
      <c r="C72" s="1318"/>
      <c r="D72" s="1318"/>
      <c r="E72" s="1318"/>
      <c r="F72" s="1318"/>
      <c r="G72" s="1318"/>
      <c r="H72" s="1318"/>
      <c r="I72" s="1318"/>
      <c r="J72" s="1318"/>
      <c r="K72" s="1318"/>
      <c r="L72" s="1318"/>
      <c r="M72" s="1318"/>
      <c r="N72" s="1318"/>
      <c r="O72" s="1318"/>
      <c r="P72" s="1318"/>
      <c r="Q72" s="1318"/>
      <c r="R72" s="1318"/>
      <c r="S72" s="1318"/>
      <c r="T72" s="1318"/>
      <c r="U72" s="1318"/>
      <c r="V72" s="1318"/>
      <c r="W72" s="1318"/>
      <c r="X72" s="1318"/>
      <c r="Y72" s="1318"/>
      <c r="Z72" s="1318"/>
      <c r="AA72" s="1318"/>
      <c r="AB72" s="2"/>
      <c r="AC72" s="2"/>
      <c r="AF72" s="2"/>
      <c r="AG72" s="2"/>
      <c r="AH72" s="2"/>
      <c r="AI72" s="2"/>
      <c r="AJ72" s="2"/>
      <c r="AK72" s="2"/>
    </row>
    <row r="73" spans="1:37" x14ac:dyDescent="0.15">
      <c r="B73" s="1318" t="s">
        <v>1131</v>
      </c>
      <c r="C73" s="1318"/>
      <c r="D73" s="1318"/>
      <c r="E73" s="1318"/>
      <c r="F73" s="1318"/>
      <c r="G73" s="1318"/>
      <c r="H73" s="1318"/>
      <c r="I73" s="1318"/>
      <c r="J73" s="1318"/>
      <c r="K73" s="1318"/>
      <c r="L73" s="1318"/>
      <c r="M73" s="1318"/>
      <c r="N73" s="1318"/>
      <c r="O73" s="1318"/>
      <c r="P73" s="1318"/>
      <c r="Q73" s="1318"/>
      <c r="R73" s="1318"/>
      <c r="S73" s="1318"/>
      <c r="T73" s="1318"/>
      <c r="U73" s="1318"/>
      <c r="V73" s="1318"/>
      <c r="W73" s="1318"/>
      <c r="X73" s="1318"/>
      <c r="Y73" s="1318"/>
      <c r="Z73" s="1318"/>
      <c r="AA73" s="1318"/>
      <c r="AB73" s="686"/>
    </row>
    <row r="74" spans="1:37" x14ac:dyDescent="0.15">
      <c r="B74" s="1318" t="s">
        <v>1132</v>
      </c>
      <c r="C74" s="1318"/>
      <c r="D74" s="1318"/>
      <c r="E74" s="1318"/>
      <c r="F74" s="1318"/>
      <c r="G74" s="1318"/>
      <c r="H74" s="1318"/>
      <c r="I74" s="1318"/>
      <c r="J74" s="1318"/>
      <c r="K74" s="1318"/>
      <c r="L74" s="1318"/>
      <c r="M74" s="1318"/>
      <c r="N74" s="1318"/>
      <c r="O74" s="1318"/>
      <c r="P74" s="1318"/>
      <c r="Q74" s="1318"/>
      <c r="R74" s="1318"/>
      <c r="S74" s="1318"/>
      <c r="T74" s="1318"/>
      <c r="U74" s="1318"/>
      <c r="V74" s="1318"/>
      <c r="W74" s="1318"/>
      <c r="X74" s="1318"/>
      <c r="Y74" s="1318"/>
      <c r="Z74" s="1318"/>
      <c r="AA74" s="687"/>
      <c r="AB74" s="686"/>
    </row>
    <row r="75" spans="1:37" x14ac:dyDescent="0.15">
      <c r="B75" s="688"/>
      <c r="D75" s="428"/>
    </row>
    <row r="76" spans="1:37" x14ac:dyDescent="0.15">
      <c r="B76" s="688"/>
      <c r="D76" s="428"/>
    </row>
    <row r="77" spans="1:37" x14ac:dyDescent="0.15">
      <c r="B77" s="688"/>
      <c r="D77" s="428"/>
    </row>
    <row r="78" spans="1:37" x14ac:dyDescent="0.15">
      <c r="B78" s="688"/>
      <c r="D78" s="428"/>
    </row>
  </sheetData>
  <mergeCells count="83">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Y64:Z64"/>
    <mergeCell ref="D53:J53"/>
    <mergeCell ref="C56:H56"/>
    <mergeCell ref="I56:Z56"/>
    <mergeCell ref="C57:H57"/>
    <mergeCell ref="I57:Z57"/>
    <mergeCell ref="C58:H58"/>
    <mergeCell ref="I58:Z58"/>
    <mergeCell ref="B72:AA72"/>
    <mergeCell ref="B73:AA73"/>
    <mergeCell ref="B74:Z74"/>
    <mergeCell ref="AD2:AE3"/>
    <mergeCell ref="D65:V65"/>
    <mergeCell ref="Y65:Z65"/>
    <mergeCell ref="D66:V66"/>
    <mergeCell ref="B69:AA69"/>
    <mergeCell ref="B70:AA70"/>
    <mergeCell ref="B71:AA71"/>
    <mergeCell ref="C60:AA60"/>
    <mergeCell ref="D62:V62"/>
    <mergeCell ref="Y62:Z62"/>
    <mergeCell ref="D63:V63"/>
    <mergeCell ref="Y63:Z63"/>
    <mergeCell ref="D64:V64"/>
  </mergeCells>
  <phoneticPr fontId="2"/>
  <hyperlinks>
    <hyperlink ref="AD2" location="添付書類一覧!A1" display="添付書類一覧に戻る" xr:uid="{216FE590-4B75-41EA-81F6-3894CD5E141E}"/>
  </hyperlinks>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B3953-FB9C-4901-B5E6-1CACFCB123F3}">
  <sheetPr>
    <tabColor rgb="FFFF0000"/>
  </sheetPr>
  <dimension ref="B1:AJ123"/>
  <sheetViews>
    <sheetView view="pageBreakPreview" zoomScaleNormal="100" zoomScaleSheetLayoutView="100" workbookViewId="0">
      <selection activeCell="AI2" sqref="AI2:AJ3"/>
    </sheetView>
  </sheetViews>
  <sheetFormatPr defaultColWidth="3.5" defaultRowHeight="13.5" x14ac:dyDescent="0.15"/>
  <cols>
    <col min="1" max="1" width="1.25" style="3" customWidth="1"/>
    <col min="2" max="2" width="3.125" style="85" customWidth="1"/>
    <col min="3" max="31" width="3.125" style="3" customWidth="1"/>
    <col min="32" max="32" width="1.25" style="3" customWidth="1"/>
    <col min="33" max="34" width="3.5" style="3"/>
    <col min="35" max="35" width="25.875" style="486" customWidth="1"/>
    <col min="36" max="36" width="9" style="434"/>
    <col min="37" max="256" width="3.5" style="3"/>
    <col min="257" max="257" width="1.25" style="3" customWidth="1"/>
    <col min="258" max="287" width="3.125" style="3" customWidth="1"/>
    <col min="288" max="288" width="1.25" style="3" customWidth="1"/>
    <col min="289" max="512" width="3.5" style="3"/>
    <col min="513" max="513" width="1.25" style="3" customWidth="1"/>
    <col min="514" max="543" width="3.125" style="3" customWidth="1"/>
    <col min="544" max="544" width="1.25" style="3" customWidth="1"/>
    <col min="545" max="768" width="3.5" style="3"/>
    <col min="769" max="769" width="1.25" style="3" customWidth="1"/>
    <col min="770" max="799" width="3.125" style="3" customWidth="1"/>
    <col min="800" max="800" width="1.25" style="3" customWidth="1"/>
    <col min="801" max="1024" width="3.5" style="3"/>
    <col min="1025" max="1025" width="1.25" style="3" customWidth="1"/>
    <col min="1026" max="1055" width="3.125" style="3" customWidth="1"/>
    <col min="1056" max="1056" width="1.25" style="3" customWidth="1"/>
    <col min="1057" max="1280" width="3.5" style="3"/>
    <col min="1281" max="1281" width="1.25" style="3" customWidth="1"/>
    <col min="1282" max="1311" width="3.125" style="3" customWidth="1"/>
    <col min="1312" max="1312" width="1.25" style="3" customWidth="1"/>
    <col min="1313" max="1536" width="3.5" style="3"/>
    <col min="1537" max="1537" width="1.25" style="3" customWidth="1"/>
    <col min="1538" max="1567" width="3.125" style="3" customWidth="1"/>
    <col min="1568" max="1568" width="1.25" style="3" customWidth="1"/>
    <col min="1569" max="1792" width="3.5" style="3"/>
    <col min="1793" max="1793" width="1.25" style="3" customWidth="1"/>
    <col min="1794" max="1823" width="3.125" style="3" customWidth="1"/>
    <col min="1824" max="1824" width="1.25" style="3" customWidth="1"/>
    <col min="1825" max="2048" width="3.5" style="3"/>
    <col min="2049" max="2049" width="1.25" style="3" customWidth="1"/>
    <col min="2050" max="2079" width="3.125" style="3" customWidth="1"/>
    <col min="2080" max="2080" width="1.25" style="3" customWidth="1"/>
    <col min="2081" max="2304" width="3.5" style="3"/>
    <col min="2305" max="2305" width="1.25" style="3" customWidth="1"/>
    <col min="2306" max="2335" width="3.125" style="3" customWidth="1"/>
    <col min="2336" max="2336" width="1.25" style="3" customWidth="1"/>
    <col min="2337" max="2560" width="3.5" style="3"/>
    <col min="2561" max="2561" width="1.25" style="3" customWidth="1"/>
    <col min="2562" max="2591" width="3.125" style="3" customWidth="1"/>
    <col min="2592" max="2592" width="1.25" style="3" customWidth="1"/>
    <col min="2593" max="2816" width="3.5" style="3"/>
    <col min="2817" max="2817" width="1.25" style="3" customWidth="1"/>
    <col min="2818" max="2847" width="3.125" style="3" customWidth="1"/>
    <col min="2848" max="2848" width="1.25" style="3" customWidth="1"/>
    <col min="2849" max="3072" width="3.5" style="3"/>
    <col min="3073" max="3073" width="1.25" style="3" customWidth="1"/>
    <col min="3074" max="3103" width="3.125" style="3" customWidth="1"/>
    <col min="3104" max="3104" width="1.25" style="3" customWidth="1"/>
    <col min="3105" max="3328" width="3.5" style="3"/>
    <col min="3329" max="3329" width="1.25" style="3" customWidth="1"/>
    <col min="3330" max="3359" width="3.125" style="3" customWidth="1"/>
    <col min="3360" max="3360" width="1.25" style="3" customWidth="1"/>
    <col min="3361" max="3584" width="3.5" style="3"/>
    <col min="3585" max="3585" width="1.25" style="3" customWidth="1"/>
    <col min="3586" max="3615" width="3.125" style="3" customWidth="1"/>
    <col min="3616" max="3616" width="1.25" style="3" customWidth="1"/>
    <col min="3617" max="3840" width="3.5" style="3"/>
    <col min="3841" max="3841" width="1.25" style="3" customWidth="1"/>
    <col min="3842" max="3871" width="3.125" style="3" customWidth="1"/>
    <col min="3872" max="3872" width="1.25" style="3" customWidth="1"/>
    <col min="3873" max="4096" width="3.5" style="3"/>
    <col min="4097" max="4097" width="1.25" style="3" customWidth="1"/>
    <col min="4098" max="4127" width="3.125" style="3" customWidth="1"/>
    <col min="4128" max="4128" width="1.25" style="3" customWidth="1"/>
    <col min="4129" max="4352" width="3.5" style="3"/>
    <col min="4353" max="4353" width="1.25" style="3" customWidth="1"/>
    <col min="4354" max="4383" width="3.125" style="3" customWidth="1"/>
    <col min="4384" max="4384" width="1.25" style="3" customWidth="1"/>
    <col min="4385" max="4608" width="3.5" style="3"/>
    <col min="4609" max="4609" width="1.25" style="3" customWidth="1"/>
    <col min="4610" max="4639" width="3.125" style="3" customWidth="1"/>
    <col min="4640" max="4640" width="1.25" style="3" customWidth="1"/>
    <col min="4641" max="4864" width="3.5" style="3"/>
    <col min="4865" max="4865" width="1.25" style="3" customWidth="1"/>
    <col min="4866" max="4895" width="3.125" style="3" customWidth="1"/>
    <col min="4896" max="4896" width="1.25" style="3" customWidth="1"/>
    <col min="4897" max="5120" width="3.5" style="3"/>
    <col min="5121" max="5121" width="1.25" style="3" customWidth="1"/>
    <col min="5122" max="5151" width="3.125" style="3" customWidth="1"/>
    <col min="5152" max="5152" width="1.25" style="3" customWidth="1"/>
    <col min="5153" max="5376" width="3.5" style="3"/>
    <col min="5377" max="5377" width="1.25" style="3" customWidth="1"/>
    <col min="5378" max="5407" width="3.125" style="3" customWidth="1"/>
    <col min="5408" max="5408" width="1.25" style="3" customWidth="1"/>
    <col min="5409" max="5632" width="3.5" style="3"/>
    <col min="5633" max="5633" width="1.25" style="3" customWidth="1"/>
    <col min="5634" max="5663" width="3.125" style="3" customWidth="1"/>
    <col min="5664" max="5664" width="1.25" style="3" customWidth="1"/>
    <col min="5665" max="5888" width="3.5" style="3"/>
    <col min="5889" max="5889" width="1.25" style="3" customWidth="1"/>
    <col min="5890" max="5919" width="3.125" style="3" customWidth="1"/>
    <col min="5920" max="5920" width="1.25" style="3" customWidth="1"/>
    <col min="5921" max="6144" width="3.5" style="3"/>
    <col min="6145" max="6145" width="1.25" style="3" customWidth="1"/>
    <col min="6146" max="6175" width="3.125" style="3" customWidth="1"/>
    <col min="6176" max="6176" width="1.25" style="3" customWidth="1"/>
    <col min="6177" max="6400" width="3.5" style="3"/>
    <col min="6401" max="6401" width="1.25" style="3" customWidth="1"/>
    <col min="6402" max="6431" width="3.125" style="3" customWidth="1"/>
    <col min="6432" max="6432" width="1.25" style="3" customWidth="1"/>
    <col min="6433" max="6656" width="3.5" style="3"/>
    <col min="6657" max="6657" width="1.25" style="3" customWidth="1"/>
    <col min="6658" max="6687" width="3.125" style="3" customWidth="1"/>
    <col min="6688" max="6688" width="1.25" style="3" customWidth="1"/>
    <col min="6689" max="6912" width="3.5" style="3"/>
    <col min="6913" max="6913" width="1.25" style="3" customWidth="1"/>
    <col min="6914" max="6943" width="3.125" style="3" customWidth="1"/>
    <col min="6944" max="6944" width="1.25" style="3" customWidth="1"/>
    <col min="6945" max="7168" width="3.5" style="3"/>
    <col min="7169" max="7169" width="1.25" style="3" customWidth="1"/>
    <col min="7170" max="7199" width="3.125" style="3" customWidth="1"/>
    <col min="7200" max="7200" width="1.25" style="3" customWidth="1"/>
    <col min="7201" max="7424" width="3.5" style="3"/>
    <col min="7425" max="7425" width="1.25" style="3" customWidth="1"/>
    <col min="7426" max="7455" width="3.125" style="3" customWidth="1"/>
    <col min="7456" max="7456" width="1.25" style="3" customWidth="1"/>
    <col min="7457" max="7680" width="3.5" style="3"/>
    <col min="7681" max="7681" width="1.25" style="3" customWidth="1"/>
    <col min="7682" max="7711" width="3.125" style="3" customWidth="1"/>
    <col min="7712" max="7712" width="1.25" style="3" customWidth="1"/>
    <col min="7713" max="7936" width="3.5" style="3"/>
    <col min="7937" max="7937" width="1.25" style="3" customWidth="1"/>
    <col min="7938" max="7967" width="3.125" style="3" customWidth="1"/>
    <col min="7968" max="7968" width="1.25" style="3" customWidth="1"/>
    <col min="7969" max="8192" width="3.5" style="3"/>
    <col min="8193" max="8193" width="1.25" style="3" customWidth="1"/>
    <col min="8194" max="8223" width="3.125" style="3" customWidth="1"/>
    <col min="8224" max="8224" width="1.25" style="3" customWidth="1"/>
    <col min="8225" max="8448" width="3.5" style="3"/>
    <col min="8449" max="8449" width="1.25" style="3" customWidth="1"/>
    <col min="8450" max="8479" width="3.125" style="3" customWidth="1"/>
    <col min="8480" max="8480" width="1.25" style="3" customWidth="1"/>
    <col min="8481" max="8704" width="3.5" style="3"/>
    <col min="8705" max="8705" width="1.25" style="3" customWidth="1"/>
    <col min="8706" max="8735" width="3.125" style="3" customWidth="1"/>
    <col min="8736" max="8736" width="1.25" style="3" customWidth="1"/>
    <col min="8737" max="8960" width="3.5" style="3"/>
    <col min="8961" max="8961" width="1.25" style="3" customWidth="1"/>
    <col min="8962" max="8991" width="3.125" style="3" customWidth="1"/>
    <col min="8992" max="8992" width="1.25" style="3" customWidth="1"/>
    <col min="8993" max="9216" width="3.5" style="3"/>
    <col min="9217" max="9217" width="1.25" style="3" customWidth="1"/>
    <col min="9218" max="9247" width="3.125" style="3" customWidth="1"/>
    <col min="9248" max="9248" width="1.25" style="3" customWidth="1"/>
    <col min="9249" max="9472" width="3.5" style="3"/>
    <col min="9473" max="9473" width="1.25" style="3" customWidth="1"/>
    <col min="9474" max="9503" width="3.125" style="3" customWidth="1"/>
    <col min="9504" max="9504" width="1.25" style="3" customWidth="1"/>
    <col min="9505" max="9728" width="3.5" style="3"/>
    <col min="9729" max="9729" width="1.25" style="3" customWidth="1"/>
    <col min="9730" max="9759" width="3.125" style="3" customWidth="1"/>
    <col min="9760" max="9760" width="1.25" style="3" customWidth="1"/>
    <col min="9761" max="9984" width="3.5" style="3"/>
    <col min="9985" max="9985" width="1.25" style="3" customWidth="1"/>
    <col min="9986" max="10015" width="3.125" style="3" customWidth="1"/>
    <col min="10016" max="10016" width="1.25" style="3" customWidth="1"/>
    <col min="10017" max="10240" width="3.5" style="3"/>
    <col min="10241" max="10241" width="1.25" style="3" customWidth="1"/>
    <col min="10242" max="10271" width="3.125" style="3" customWidth="1"/>
    <col min="10272" max="10272" width="1.25" style="3" customWidth="1"/>
    <col min="10273" max="10496" width="3.5" style="3"/>
    <col min="10497" max="10497" width="1.25" style="3" customWidth="1"/>
    <col min="10498" max="10527" width="3.125" style="3" customWidth="1"/>
    <col min="10528" max="10528" width="1.25" style="3" customWidth="1"/>
    <col min="10529" max="10752" width="3.5" style="3"/>
    <col min="10753" max="10753" width="1.25" style="3" customWidth="1"/>
    <col min="10754" max="10783" width="3.125" style="3" customWidth="1"/>
    <col min="10784" max="10784" width="1.25" style="3" customWidth="1"/>
    <col min="10785" max="11008" width="3.5" style="3"/>
    <col min="11009" max="11009" width="1.25" style="3" customWidth="1"/>
    <col min="11010" max="11039" width="3.125" style="3" customWidth="1"/>
    <col min="11040" max="11040" width="1.25" style="3" customWidth="1"/>
    <col min="11041" max="11264" width="3.5" style="3"/>
    <col min="11265" max="11265" width="1.25" style="3" customWidth="1"/>
    <col min="11266" max="11295" width="3.125" style="3" customWidth="1"/>
    <col min="11296" max="11296" width="1.25" style="3" customWidth="1"/>
    <col min="11297" max="11520" width="3.5" style="3"/>
    <col min="11521" max="11521" width="1.25" style="3" customWidth="1"/>
    <col min="11522" max="11551" width="3.125" style="3" customWidth="1"/>
    <col min="11552" max="11552" width="1.25" style="3" customWidth="1"/>
    <col min="11553" max="11776" width="3.5" style="3"/>
    <col min="11777" max="11777" width="1.25" style="3" customWidth="1"/>
    <col min="11778" max="11807" width="3.125" style="3" customWidth="1"/>
    <col min="11808" max="11808" width="1.25" style="3" customWidth="1"/>
    <col min="11809" max="12032" width="3.5" style="3"/>
    <col min="12033" max="12033" width="1.25" style="3" customWidth="1"/>
    <col min="12034" max="12063" width="3.125" style="3" customWidth="1"/>
    <col min="12064" max="12064" width="1.25" style="3" customWidth="1"/>
    <col min="12065" max="12288" width="3.5" style="3"/>
    <col min="12289" max="12289" width="1.25" style="3" customWidth="1"/>
    <col min="12290" max="12319" width="3.125" style="3" customWidth="1"/>
    <col min="12320" max="12320" width="1.25" style="3" customWidth="1"/>
    <col min="12321" max="12544" width="3.5" style="3"/>
    <col min="12545" max="12545" width="1.25" style="3" customWidth="1"/>
    <col min="12546" max="12575" width="3.125" style="3" customWidth="1"/>
    <col min="12576" max="12576" width="1.25" style="3" customWidth="1"/>
    <col min="12577" max="12800" width="3.5" style="3"/>
    <col min="12801" max="12801" width="1.25" style="3" customWidth="1"/>
    <col min="12802" max="12831" width="3.125" style="3" customWidth="1"/>
    <col min="12832" max="12832" width="1.25" style="3" customWidth="1"/>
    <col min="12833" max="13056" width="3.5" style="3"/>
    <col min="13057" max="13057" width="1.25" style="3" customWidth="1"/>
    <col min="13058" max="13087" width="3.125" style="3" customWidth="1"/>
    <col min="13088" max="13088" width="1.25" style="3" customWidth="1"/>
    <col min="13089" max="13312" width="3.5" style="3"/>
    <col min="13313" max="13313" width="1.25" style="3" customWidth="1"/>
    <col min="13314" max="13343" width="3.125" style="3" customWidth="1"/>
    <col min="13344" max="13344" width="1.25" style="3" customWidth="1"/>
    <col min="13345" max="13568" width="3.5" style="3"/>
    <col min="13569" max="13569" width="1.25" style="3" customWidth="1"/>
    <col min="13570" max="13599" width="3.125" style="3" customWidth="1"/>
    <col min="13600" max="13600" width="1.25" style="3" customWidth="1"/>
    <col min="13601" max="13824" width="3.5" style="3"/>
    <col min="13825" max="13825" width="1.25" style="3" customWidth="1"/>
    <col min="13826" max="13855" width="3.125" style="3" customWidth="1"/>
    <col min="13856" max="13856" width="1.25" style="3" customWidth="1"/>
    <col min="13857" max="14080" width="3.5" style="3"/>
    <col min="14081" max="14081" width="1.25" style="3" customWidth="1"/>
    <col min="14082" max="14111" width="3.125" style="3" customWidth="1"/>
    <col min="14112" max="14112" width="1.25" style="3" customWidth="1"/>
    <col min="14113" max="14336" width="3.5" style="3"/>
    <col min="14337" max="14337" width="1.25" style="3" customWidth="1"/>
    <col min="14338" max="14367" width="3.125" style="3" customWidth="1"/>
    <col min="14368" max="14368" width="1.25" style="3" customWidth="1"/>
    <col min="14369" max="14592" width="3.5" style="3"/>
    <col min="14593" max="14593" width="1.25" style="3" customWidth="1"/>
    <col min="14594" max="14623" width="3.125" style="3" customWidth="1"/>
    <col min="14624" max="14624" width="1.25" style="3" customWidth="1"/>
    <col min="14625" max="14848" width="3.5" style="3"/>
    <col min="14849" max="14849" width="1.25" style="3" customWidth="1"/>
    <col min="14850" max="14879" width="3.125" style="3" customWidth="1"/>
    <col min="14880" max="14880" width="1.25" style="3" customWidth="1"/>
    <col min="14881" max="15104" width="3.5" style="3"/>
    <col min="15105" max="15105" width="1.25" style="3" customWidth="1"/>
    <col min="15106" max="15135" width="3.125" style="3" customWidth="1"/>
    <col min="15136" max="15136" width="1.25" style="3" customWidth="1"/>
    <col min="15137" max="15360" width="3.5" style="3"/>
    <col min="15361" max="15361" width="1.25" style="3" customWidth="1"/>
    <col min="15362" max="15391" width="3.125" style="3" customWidth="1"/>
    <col min="15392" max="15392" width="1.25" style="3" customWidth="1"/>
    <col min="15393" max="15616" width="3.5" style="3"/>
    <col min="15617" max="15617" width="1.25" style="3" customWidth="1"/>
    <col min="15618" max="15647" width="3.125" style="3" customWidth="1"/>
    <col min="15648" max="15648" width="1.25" style="3" customWidth="1"/>
    <col min="15649" max="15872" width="3.5" style="3"/>
    <col min="15873" max="15873" width="1.25" style="3" customWidth="1"/>
    <col min="15874" max="15903" width="3.125" style="3" customWidth="1"/>
    <col min="15904" max="15904" width="1.25" style="3" customWidth="1"/>
    <col min="15905" max="16128" width="3.5" style="3"/>
    <col min="16129" max="16129" width="1.25" style="3" customWidth="1"/>
    <col min="16130" max="16159" width="3.125" style="3" customWidth="1"/>
    <col min="16160" max="16160" width="1.25" style="3" customWidth="1"/>
    <col min="16161" max="16384" width="3.5" style="3"/>
  </cols>
  <sheetData>
    <row r="1" spans="2:36" s="1" customFormat="1" ht="14.25" thickBot="1" x14ac:dyDescent="0.2">
      <c r="AJ1" s="434"/>
    </row>
    <row r="2" spans="2:36" s="1" customFormat="1" ht="14.25" thickTop="1" x14ac:dyDescent="0.15">
      <c r="B2" s="1" t="s">
        <v>1136</v>
      </c>
      <c r="AI2" s="908" t="s">
        <v>755</v>
      </c>
      <c r="AJ2" s="909"/>
    </row>
    <row r="3" spans="2:36" s="1" customFormat="1" ht="14.25" thickBot="1" x14ac:dyDescent="0.2">
      <c r="V3" s="45" t="s">
        <v>658</v>
      </c>
      <c r="W3" s="906"/>
      <c r="X3" s="906"/>
      <c r="Y3" s="45" t="s">
        <v>36</v>
      </c>
      <c r="Z3" s="906"/>
      <c r="AA3" s="906"/>
      <c r="AB3" s="45" t="s">
        <v>659</v>
      </c>
      <c r="AC3" s="906"/>
      <c r="AD3" s="906"/>
      <c r="AE3" s="45" t="s">
        <v>660</v>
      </c>
      <c r="AI3" s="910"/>
      <c r="AJ3" s="911"/>
    </row>
    <row r="4" spans="2:36" s="1" customFormat="1" ht="14.25" thickTop="1" x14ac:dyDescent="0.15">
      <c r="AE4" s="45"/>
      <c r="AI4" s="485"/>
      <c r="AJ4" s="434"/>
    </row>
    <row r="5" spans="2:36" s="1" customFormat="1" x14ac:dyDescent="0.15">
      <c r="B5" s="906" t="s">
        <v>661</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I5" s="485"/>
      <c r="AJ5" s="434"/>
    </row>
    <row r="6" spans="2:36" s="1" customFormat="1" ht="26.25" customHeight="1" x14ac:dyDescent="0.15">
      <c r="B6" s="1152" t="s">
        <v>1137</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152"/>
      <c r="AI6" s="485"/>
      <c r="AJ6" s="434"/>
    </row>
    <row r="7" spans="2:36" s="1" customFormat="1" x14ac:dyDescent="0.15">
      <c r="AI7" s="485"/>
      <c r="AJ7" s="434"/>
    </row>
    <row r="8" spans="2:36" s="1" customFormat="1" ht="23.25" customHeight="1" x14ac:dyDescent="0.15">
      <c r="B8" s="825" t="s">
        <v>480</v>
      </c>
      <c r="C8" s="825"/>
      <c r="D8" s="825"/>
      <c r="E8" s="825"/>
      <c r="F8" s="826"/>
      <c r="G8" s="1343"/>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5"/>
      <c r="AI8" s="485"/>
      <c r="AJ8" s="434"/>
    </row>
    <row r="9" spans="2:36" ht="23.25" customHeight="1" x14ac:dyDescent="0.15">
      <c r="B9" s="826" t="s">
        <v>481</v>
      </c>
      <c r="C9" s="1173"/>
      <c r="D9" s="1173"/>
      <c r="E9" s="1173"/>
      <c r="F9" s="1174"/>
      <c r="G9" s="592" t="s">
        <v>782</v>
      </c>
      <c r="H9" s="299" t="s">
        <v>878</v>
      </c>
      <c r="I9" s="299"/>
      <c r="J9" s="299"/>
      <c r="K9" s="299"/>
      <c r="L9" s="593" t="s">
        <v>782</v>
      </c>
      <c r="M9" s="299" t="s">
        <v>879</v>
      </c>
      <c r="N9" s="299"/>
      <c r="O9" s="299"/>
      <c r="P9" s="299"/>
      <c r="Q9" s="593" t="s">
        <v>782</v>
      </c>
      <c r="R9" s="299" t="s">
        <v>880</v>
      </c>
      <c r="S9" s="649"/>
      <c r="T9" s="649"/>
      <c r="U9" s="649"/>
      <c r="V9" s="649"/>
      <c r="W9" s="649"/>
      <c r="X9" s="649"/>
      <c r="Y9" s="649"/>
      <c r="Z9" s="649"/>
      <c r="AA9" s="649"/>
      <c r="AB9" s="649"/>
      <c r="AC9" s="649"/>
      <c r="AD9" s="649"/>
      <c r="AE9" s="650"/>
    </row>
    <row r="10" spans="2:36" ht="23.25" customHeight="1" x14ac:dyDescent="0.15">
      <c r="B10" s="1175" t="s">
        <v>662</v>
      </c>
      <c r="C10" s="1176"/>
      <c r="D10" s="1176"/>
      <c r="E10" s="1176"/>
      <c r="F10" s="1177"/>
      <c r="G10" s="569" t="s">
        <v>782</v>
      </c>
      <c r="H10" s="1" t="s">
        <v>1138</v>
      </c>
      <c r="I10" s="2"/>
      <c r="J10" s="2"/>
      <c r="K10" s="2"/>
      <c r="L10" s="2"/>
      <c r="M10" s="2"/>
      <c r="N10" s="2"/>
      <c r="O10" s="2"/>
      <c r="P10" s="2"/>
      <c r="Q10" s="2"/>
      <c r="R10" s="569" t="s">
        <v>782</v>
      </c>
      <c r="S10" s="653" t="s">
        <v>1139</v>
      </c>
      <c r="T10" s="653"/>
      <c r="U10" s="653"/>
      <c r="V10" s="569" t="s">
        <v>782</v>
      </c>
      <c r="W10" s="653" t="s">
        <v>1140</v>
      </c>
      <c r="X10" s="653"/>
      <c r="Y10" s="653"/>
      <c r="Z10" s="569" t="s">
        <v>782</v>
      </c>
      <c r="AA10" s="653" t="s">
        <v>1141</v>
      </c>
      <c r="AB10" s="653"/>
      <c r="AC10" s="653"/>
      <c r="AD10" s="653"/>
      <c r="AE10" s="654"/>
    </row>
    <row r="11" spans="2:36" ht="23.25" customHeight="1" x14ac:dyDescent="0.15">
      <c r="B11" s="1316"/>
      <c r="C11" s="1317"/>
      <c r="D11" s="1317"/>
      <c r="E11" s="1317"/>
      <c r="F11" s="1342"/>
      <c r="G11" s="569" t="s">
        <v>782</v>
      </c>
      <c r="H11" s="1" t="s">
        <v>1142</v>
      </c>
      <c r="I11" s="2"/>
      <c r="J11" s="2"/>
      <c r="K11" s="2"/>
      <c r="L11" s="2"/>
      <c r="M11" s="2"/>
      <c r="N11" s="2"/>
      <c r="O11" s="2"/>
      <c r="P11" s="2"/>
      <c r="Q11" s="2"/>
      <c r="R11" s="569" t="s">
        <v>782</v>
      </c>
      <c r="S11" s="1" t="s">
        <v>1143</v>
      </c>
      <c r="T11" s="653"/>
      <c r="U11" s="653"/>
      <c r="V11" s="653"/>
      <c r="W11" s="653"/>
      <c r="X11" s="653"/>
      <c r="Y11" s="653"/>
      <c r="Z11" s="653"/>
      <c r="AA11" s="653"/>
      <c r="AB11" s="653"/>
      <c r="AC11" s="653"/>
      <c r="AD11" s="653"/>
      <c r="AE11" s="654"/>
    </row>
    <row r="12" spans="2:36" ht="23.25" customHeight="1" x14ac:dyDescent="0.15">
      <c r="B12" s="1316"/>
      <c r="C12" s="1317"/>
      <c r="D12" s="1317"/>
      <c r="E12" s="1317"/>
      <c r="F12" s="1342"/>
      <c r="G12" s="569" t="s">
        <v>782</v>
      </c>
      <c r="H12" s="1" t="s">
        <v>1144</v>
      </c>
      <c r="I12" s="2"/>
      <c r="J12" s="2"/>
      <c r="K12" s="2"/>
      <c r="L12" s="2"/>
      <c r="M12" s="2"/>
      <c r="N12" s="2"/>
      <c r="O12" s="2"/>
      <c r="P12" s="2"/>
      <c r="Q12" s="2"/>
      <c r="R12" s="569" t="s">
        <v>782</v>
      </c>
      <c r="S12" s="1" t="s">
        <v>1145</v>
      </c>
      <c r="T12" s="653"/>
      <c r="U12" s="653"/>
      <c r="V12" s="653"/>
      <c r="W12" s="653"/>
      <c r="X12" s="653"/>
      <c r="Y12" s="653"/>
      <c r="Z12" s="653"/>
      <c r="AA12" s="653"/>
      <c r="AB12" s="653"/>
      <c r="AC12" s="653"/>
      <c r="AD12" s="653"/>
      <c r="AE12" s="654"/>
    </row>
    <row r="13" spans="2:36" ht="23.25" customHeight="1" x14ac:dyDescent="0.15">
      <c r="B13" s="1178"/>
      <c r="C13" s="1179"/>
      <c r="D13" s="1179"/>
      <c r="E13" s="1179"/>
      <c r="F13" s="1180"/>
      <c r="G13" s="569" t="s">
        <v>782</v>
      </c>
      <c r="H13" s="1" t="s">
        <v>1146</v>
      </c>
      <c r="I13" s="653"/>
      <c r="J13" s="653"/>
      <c r="K13" s="653"/>
      <c r="L13" s="653"/>
      <c r="M13" s="2"/>
      <c r="N13" s="2"/>
      <c r="O13" s="2"/>
      <c r="P13" s="2"/>
      <c r="Q13" s="2"/>
      <c r="X13" s="653"/>
      <c r="Y13" s="653"/>
      <c r="Z13" s="653"/>
      <c r="AA13" s="653"/>
      <c r="AB13" s="653"/>
      <c r="AC13" s="653"/>
      <c r="AD13" s="653"/>
      <c r="AE13" s="654"/>
    </row>
    <row r="14" spans="2:36" ht="23.25" customHeight="1" x14ac:dyDescent="0.15">
      <c r="B14" s="1175" t="s">
        <v>663</v>
      </c>
      <c r="C14" s="1176"/>
      <c r="D14" s="1176"/>
      <c r="E14" s="1176"/>
      <c r="F14" s="1177"/>
      <c r="G14" s="625" t="s">
        <v>782</v>
      </c>
      <c r="H14" s="7" t="s">
        <v>1147</v>
      </c>
      <c r="I14" s="22"/>
      <c r="J14" s="22"/>
      <c r="K14" s="22"/>
      <c r="L14" s="22"/>
      <c r="M14" s="22"/>
      <c r="N14" s="22"/>
      <c r="O14" s="22"/>
      <c r="P14" s="22"/>
      <c r="Q14" s="22"/>
      <c r="R14" s="22"/>
      <c r="S14" s="626" t="s">
        <v>782</v>
      </c>
      <c r="T14" s="7" t="s">
        <v>1148</v>
      </c>
      <c r="U14" s="651"/>
      <c r="V14" s="651"/>
      <c r="W14" s="651"/>
      <c r="X14" s="651"/>
      <c r="Y14" s="651"/>
      <c r="Z14" s="651"/>
      <c r="AA14" s="651"/>
      <c r="AB14" s="651"/>
      <c r="AC14" s="651"/>
      <c r="AD14" s="651"/>
      <c r="AE14" s="652"/>
    </row>
    <row r="15" spans="2:36" ht="23.25" customHeight="1" x14ac:dyDescent="0.15">
      <c r="B15" s="1178"/>
      <c r="C15" s="1179"/>
      <c r="D15" s="1179"/>
      <c r="E15" s="1179"/>
      <c r="F15" s="1180"/>
      <c r="G15" s="618" t="s">
        <v>782</v>
      </c>
      <c r="H15" s="8" t="s">
        <v>1149</v>
      </c>
      <c r="I15" s="424"/>
      <c r="J15" s="424"/>
      <c r="K15" s="424"/>
      <c r="L15" s="424"/>
      <c r="M15" s="424"/>
      <c r="N15" s="424"/>
      <c r="O15" s="424"/>
      <c r="P15" s="424"/>
      <c r="Q15" s="424"/>
      <c r="R15" s="424"/>
      <c r="S15" s="655"/>
      <c r="T15" s="655"/>
      <c r="U15" s="655"/>
      <c r="V15" s="655"/>
      <c r="W15" s="655"/>
      <c r="X15" s="655"/>
      <c r="Y15" s="655"/>
      <c r="Z15" s="655"/>
      <c r="AA15" s="655"/>
      <c r="AB15" s="655"/>
      <c r="AC15" s="655"/>
      <c r="AD15" s="655"/>
      <c r="AE15" s="656"/>
    </row>
    <row r="16" spans="2:36" s="1" customFormat="1" x14ac:dyDescent="0.15">
      <c r="AI16" s="486"/>
      <c r="AJ16" s="434"/>
    </row>
    <row r="17" spans="2:36" s="1" customFormat="1" x14ac:dyDescent="0.15">
      <c r="B17" s="1" t="s">
        <v>664</v>
      </c>
      <c r="AI17" s="486"/>
      <c r="AJ17" s="434"/>
    </row>
    <row r="18" spans="2:36" s="1" customFormat="1" x14ac:dyDescent="0.15">
      <c r="B18" s="1" t="s">
        <v>665</v>
      </c>
      <c r="AD18" s="2"/>
      <c r="AE18" s="2"/>
      <c r="AI18" s="486"/>
      <c r="AJ18" s="434"/>
    </row>
    <row r="19" spans="2:36" s="1" customFormat="1" ht="6" customHeight="1" x14ac:dyDescent="0.15">
      <c r="AI19" s="486"/>
      <c r="AJ19" s="434"/>
    </row>
    <row r="20" spans="2:36" s="1" customFormat="1" ht="6" customHeight="1" x14ac:dyDescent="0.15">
      <c r="B20" s="886" t="s">
        <v>666</v>
      </c>
      <c r="C20" s="879"/>
      <c r="D20" s="879"/>
      <c r="E20" s="879"/>
      <c r="F20" s="881"/>
      <c r="G20" s="6"/>
      <c r="H20" s="7"/>
      <c r="I20" s="7"/>
      <c r="J20" s="7"/>
      <c r="K20" s="7"/>
      <c r="L20" s="7"/>
      <c r="M20" s="7"/>
      <c r="N20" s="7"/>
      <c r="O20" s="7"/>
      <c r="P20" s="7"/>
      <c r="Q20" s="7"/>
      <c r="R20" s="7"/>
      <c r="S20" s="7"/>
      <c r="T20" s="7"/>
      <c r="U20" s="7"/>
      <c r="V20" s="7"/>
      <c r="W20" s="7"/>
      <c r="X20" s="7"/>
      <c r="Y20" s="7"/>
      <c r="Z20" s="7"/>
      <c r="AA20" s="6"/>
      <c r="AB20" s="7"/>
      <c r="AC20" s="7"/>
      <c r="AD20" s="22"/>
      <c r="AE20" s="23"/>
      <c r="AI20" s="486"/>
      <c r="AJ20" s="434"/>
    </row>
    <row r="21" spans="2:36" s="1" customFormat="1" ht="13.5" customHeight="1" x14ac:dyDescent="0.15">
      <c r="B21" s="1332"/>
      <c r="C21" s="1152"/>
      <c r="D21" s="1152"/>
      <c r="E21" s="1152"/>
      <c r="F21" s="1333"/>
      <c r="G21" s="301"/>
      <c r="H21" s="1" t="s">
        <v>667</v>
      </c>
      <c r="AA21" s="301"/>
      <c r="AB21" s="604" t="s">
        <v>897</v>
      </c>
      <c r="AC21" s="604" t="s">
        <v>898</v>
      </c>
      <c r="AD21" s="604" t="s">
        <v>899</v>
      </c>
      <c r="AE21" s="692"/>
      <c r="AI21" s="486"/>
      <c r="AJ21" s="434"/>
    </row>
    <row r="22" spans="2:36" s="1" customFormat="1" ht="15.75" customHeight="1" x14ac:dyDescent="0.15">
      <c r="B22" s="1332"/>
      <c r="C22" s="1152"/>
      <c r="D22" s="1152"/>
      <c r="E22" s="1152"/>
      <c r="F22" s="1333"/>
      <c r="G22" s="301"/>
      <c r="I22" s="93" t="s">
        <v>487</v>
      </c>
      <c r="J22" s="1337" t="s">
        <v>668</v>
      </c>
      <c r="K22" s="1338"/>
      <c r="L22" s="1338"/>
      <c r="M22" s="1338"/>
      <c r="N22" s="1338"/>
      <c r="O22" s="1338"/>
      <c r="P22" s="1338"/>
      <c r="Q22" s="1338"/>
      <c r="R22" s="1338"/>
      <c r="S22" s="1338"/>
      <c r="T22" s="1338"/>
      <c r="U22" s="1338"/>
      <c r="V22" s="856"/>
      <c r="W22" s="857"/>
      <c r="X22" s="11" t="s">
        <v>489</v>
      </c>
      <c r="AA22" s="301"/>
      <c r="AB22" s="310"/>
      <c r="AC22" s="12"/>
      <c r="AD22" s="310"/>
      <c r="AE22" s="513"/>
      <c r="AI22" s="486"/>
      <c r="AJ22" s="434"/>
    </row>
    <row r="23" spans="2:36" s="1" customFormat="1" ht="15.75" customHeight="1" x14ac:dyDescent="0.15">
      <c r="B23" s="1332"/>
      <c r="C23" s="1152"/>
      <c r="D23" s="1152"/>
      <c r="E23" s="1152"/>
      <c r="F23" s="1333"/>
      <c r="G23" s="301"/>
      <c r="I23" s="693" t="s">
        <v>490</v>
      </c>
      <c r="J23" s="694" t="s">
        <v>669</v>
      </c>
      <c r="K23" s="8"/>
      <c r="L23" s="8"/>
      <c r="M23" s="8"/>
      <c r="N23" s="8"/>
      <c r="O23" s="8"/>
      <c r="P23" s="8"/>
      <c r="Q23" s="8"/>
      <c r="R23" s="8"/>
      <c r="S23" s="8"/>
      <c r="T23" s="8"/>
      <c r="U23" s="8"/>
      <c r="V23" s="859"/>
      <c r="W23" s="860"/>
      <c r="X23" s="318" t="s">
        <v>489</v>
      </c>
      <c r="Z23" s="681"/>
      <c r="AA23" s="334"/>
      <c r="AB23" s="569" t="s">
        <v>782</v>
      </c>
      <c r="AC23" s="569" t="s">
        <v>898</v>
      </c>
      <c r="AD23" s="569" t="s">
        <v>782</v>
      </c>
      <c r="AE23" s="513"/>
      <c r="AI23" s="486"/>
      <c r="AJ23" s="434"/>
    </row>
    <row r="24" spans="2:36" s="1" customFormat="1" x14ac:dyDescent="0.15">
      <c r="B24" s="1332"/>
      <c r="C24" s="1152"/>
      <c r="D24" s="1152"/>
      <c r="E24" s="1152"/>
      <c r="F24" s="1333"/>
      <c r="G24" s="301"/>
      <c r="H24" s="1" t="s">
        <v>670</v>
      </c>
      <c r="AA24" s="301"/>
      <c r="AD24" s="2"/>
      <c r="AE24" s="513"/>
      <c r="AI24" s="486"/>
      <c r="AJ24" s="434"/>
    </row>
    <row r="25" spans="2:36" s="1" customFormat="1" x14ac:dyDescent="0.15">
      <c r="B25" s="1332"/>
      <c r="C25" s="1152"/>
      <c r="D25" s="1152"/>
      <c r="E25" s="1152"/>
      <c r="F25" s="1333"/>
      <c r="G25" s="301"/>
      <c r="H25" s="1" t="s">
        <v>671</v>
      </c>
      <c r="U25" s="681"/>
      <c r="V25" s="681"/>
      <c r="AA25" s="301"/>
      <c r="AD25" s="2"/>
      <c r="AE25" s="513"/>
      <c r="AI25" s="486"/>
      <c r="AJ25" s="434"/>
    </row>
    <row r="26" spans="2:36" s="1" customFormat="1" ht="29.25" customHeight="1" x14ac:dyDescent="0.15">
      <c r="B26" s="1332"/>
      <c r="C26" s="1152"/>
      <c r="D26" s="1152"/>
      <c r="E26" s="1152"/>
      <c r="F26" s="1333"/>
      <c r="G26" s="301"/>
      <c r="I26" s="93" t="s">
        <v>494</v>
      </c>
      <c r="J26" s="1338" t="s">
        <v>672</v>
      </c>
      <c r="K26" s="1338"/>
      <c r="L26" s="1338"/>
      <c r="M26" s="1338"/>
      <c r="N26" s="1338"/>
      <c r="O26" s="1338"/>
      <c r="P26" s="1338"/>
      <c r="Q26" s="1338"/>
      <c r="R26" s="1338"/>
      <c r="S26" s="1338"/>
      <c r="T26" s="1338"/>
      <c r="U26" s="1338"/>
      <c r="V26" s="856"/>
      <c r="W26" s="857"/>
      <c r="X26" s="11" t="s">
        <v>489</v>
      </c>
      <c r="Z26" s="681"/>
      <c r="AA26" s="334"/>
      <c r="AB26" s="569" t="s">
        <v>782</v>
      </c>
      <c r="AC26" s="569" t="s">
        <v>898</v>
      </c>
      <c r="AD26" s="569" t="s">
        <v>782</v>
      </c>
      <c r="AE26" s="513"/>
      <c r="AI26" s="486"/>
      <c r="AJ26" s="434"/>
    </row>
    <row r="27" spans="2:36" s="1" customFormat="1" ht="6" customHeight="1" x14ac:dyDescent="0.15">
      <c r="B27" s="1309"/>
      <c r="C27" s="1310"/>
      <c r="D27" s="1310"/>
      <c r="E27" s="1310"/>
      <c r="F27" s="1334"/>
      <c r="G27" s="315"/>
      <c r="H27" s="8"/>
      <c r="I27" s="8"/>
      <c r="J27" s="8"/>
      <c r="K27" s="8"/>
      <c r="L27" s="8"/>
      <c r="M27" s="8"/>
      <c r="N27" s="8"/>
      <c r="O27" s="8"/>
      <c r="P27" s="8"/>
      <c r="Q27" s="8"/>
      <c r="R27" s="8"/>
      <c r="S27" s="8"/>
      <c r="T27" s="8"/>
      <c r="U27" s="696"/>
      <c r="V27" s="696"/>
      <c r="W27" s="8"/>
      <c r="X27" s="8"/>
      <c r="Y27" s="8"/>
      <c r="Z27" s="8"/>
      <c r="AA27" s="315"/>
      <c r="AB27" s="8"/>
      <c r="AC27" s="8"/>
      <c r="AD27" s="424"/>
      <c r="AE27" s="627"/>
      <c r="AI27" s="486"/>
      <c r="AJ27" s="434"/>
    </row>
    <row r="28" spans="2:36" s="1" customFormat="1" ht="6" customHeight="1" x14ac:dyDescent="0.15">
      <c r="B28" s="519"/>
      <c r="C28" s="520"/>
      <c r="D28" s="520"/>
      <c r="E28" s="520"/>
      <c r="F28" s="521"/>
      <c r="G28" s="6"/>
      <c r="H28" s="7"/>
      <c r="I28" s="7"/>
      <c r="J28" s="7"/>
      <c r="K28" s="7"/>
      <c r="L28" s="7"/>
      <c r="M28" s="7"/>
      <c r="N28" s="7"/>
      <c r="O28" s="7"/>
      <c r="P28" s="7"/>
      <c r="Q28" s="7"/>
      <c r="R28" s="7"/>
      <c r="S28" s="7"/>
      <c r="T28" s="7"/>
      <c r="U28" s="697"/>
      <c r="V28" s="697"/>
      <c r="W28" s="7"/>
      <c r="X28" s="7"/>
      <c r="Y28" s="7"/>
      <c r="Z28" s="7"/>
      <c r="AA28" s="7"/>
      <c r="AB28" s="7"/>
      <c r="AC28" s="7"/>
      <c r="AD28" s="22"/>
      <c r="AE28" s="23"/>
      <c r="AI28" s="486"/>
      <c r="AJ28" s="434"/>
    </row>
    <row r="29" spans="2:36" s="1" customFormat="1" x14ac:dyDescent="0.15">
      <c r="B29" s="1332" t="s">
        <v>673</v>
      </c>
      <c r="C29" s="1152"/>
      <c r="D29" s="1152"/>
      <c r="E29" s="1152"/>
      <c r="F29" s="1333"/>
      <c r="G29" s="698" t="s">
        <v>1150</v>
      </c>
      <c r="I29" s="699"/>
      <c r="J29" s="699"/>
      <c r="K29" s="699"/>
      <c r="L29" s="699"/>
      <c r="M29" s="699"/>
      <c r="N29" s="699"/>
      <c r="O29" s="699"/>
      <c r="P29" s="699"/>
      <c r="Q29" s="699"/>
      <c r="R29" s="699"/>
      <c r="S29" s="699"/>
      <c r="T29" s="699"/>
      <c r="U29" s="699"/>
      <c r="V29" s="699"/>
      <c r="W29" s="699"/>
      <c r="X29" s="699"/>
      <c r="Y29" s="699"/>
      <c r="Z29" s="699"/>
      <c r="AA29" s="699"/>
      <c r="AB29" s="699"/>
      <c r="AC29" s="699"/>
      <c r="AD29" s="2"/>
      <c r="AE29" s="513"/>
      <c r="AI29" s="486"/>
      <c r="AJ29" s="434"/>
    </row>
    <row r="30" spans="2:36" s="1" customFormat="1" ht="54" customHeight="1" x14ac:dyDescent="0.15">
      <c r="B30" s="1332"/>
      <c r="C30" s="1152"/>
      <c r="D30" s="1152"/>
      <c r="E30" s="1152"/>
      <c r="F30" s="1333"/>
      <c r="G30" s="1339"/>
      <c r="H30" s="1340"/>
      <c r="I30" s="1340"/>
      <c r="J30" s="1340"/>
      <c r="K30" s="1340"/>
      <c r="L30" s="1340"/>
      <c r="M30" s="1340"/>
      <c r="N30" s="1340"/>
      <c r="O30" s="1340"/>
      <c r="P30" s="1340"/>
      <c r="Q30" s="1340"/>
      <c r="R30" s="1340"/>
      <c r="S30" s="1340"/>
      <c r="T30" s="1340"/>
      <c r="U30" s="1340"/>
      <c r="V30" s="1340"/>
      <c r="W30" s="1340"/>
      <c r="X30" s="1340"/>
      <c r="Y30" s="1340"/>
      <c r="Z30" s="1340"/>
      <c r="AA30" s="1340"/>
      <c r="AB30" s="1340"/>
      <c r="AC30" s="1340"/>
      <c r="AD30" s="1340"/>
      <c r="AE30" s="1341"/>
      <c r="AI30" s="486"/>
      <c r="AJ30" s="434"/>
    </row>
    <row r="31" spans="2:36" s="1" customFormat="1" ht="6" customHeight="1" x14ac:dyDescent="0.15">
      <c r="B31" s="665"/>
      <c r="C31" s="666"/>
      <c r="D31" s="666"/>
      <c r="E31" s="666"/>
      <c r="F31" s="695"/>
      <c r="G31" s="315"/>
      <c r="H31" s="8"/>
      <c r="I31" s="8"/>
      <c r="J31" s="8"/>
      <c r="K31" s="8"/>
      <c r="L31" s="8"/>
      <c r="M31" s="8"/>
      <c r="N31" s="8"/>
      <c r="O31" s="8"/>
      <c r="P31" s="8"/>
      <c r="Q31" s="8"/>
      <c r="R31" s="8"/>
      <c r="S31" s="8"/>
      <c r="T31" s="8"/>
      <c r="U31" s="696"/>
      <c r="V31" s="696"/>
      <c r="W31" s="8"/>
      <c r="X31" s="8"/>
      <c r="Y31" s="8"/>
      <c r="Z31" s="8"/>
      <c r="AA31" s="8"/>
      <c r="AB31" s="8"/>
      <c r="AC31" s="8"/>
      <c r="AD31" s="424"/>
      <c r="AE31" s="627"/>
      <c r="AI31" s="486"/>
      <c r="AJ31" s="434"/>
    </row>
    <row r="32" spans="2:36" s="1" customFormat="1" ht="9.75" customHeight="1" x14ac:dyDescent="0.15">
      <c r="B32" s="308"/>
      <c r="C32" s="308"/>
      <c r="D32" s="308"/>
      <c r="E32" s="308"/>
      <c r="F32" s="308"/>
      <c r="U32" s="681"/>
      <c r="V32" s="681"/>
      <c r="AI32" s="486"/>
      <c r="AJ32" s="434"/>
    </row>
    <row r="33" spans="2:36" s="1" customFormat="1" x14ac:dyDescent="0.15">
      <c r="B33" s="1" t="s">
        <v>674</v>
      </c>
      <c r="C33" s="308"/>
      <c r="D33" s="308"/>
      <c r="E33" s="308"/>
      <c r="F33" s="308"/>
      <c r="U33" s="681"/>
      <c r="V33" s="681"/>
      <c r="AI33" s="486"/>
      <c r="AJ33" s="434"/>
    </row>
    <row r="34" spans="2:36" s="1" customFormat="1" ht="6.75" customHeight="1" x14ac:dyDescent="0.15">
      <c r="B34" s="308"/>
      <c r="C34" s="308"/>
      <c r="D34" s="308"/>
      <c r="E34" s="308"/>
      <c r="F34" s="308"/>
      <c r="U34" s="681"/>
      <c r="V34" s="681"/>
      <c r="AI34" s="486"/>
      <c r="AJ34" s="477"/>
    </row>
    <row r="35" spans="2:36" s="1" customFormat="1" ht="4.5" customHeight="1" x14ac:dyDescent="0.15">
      <c r="B35" s="886" t="s">
        <v>666</v>
      </c>
      <c r="C35" s="879"/>
      <c r="D35" s="879"/>
      <c r="E35" s="879"/>
      <c r="F35" s="881"/>
      <c r="G35" s="7"/>
      <c r="H35" s="7"/>
      <c r="I35" s="7"/>
      <c r="J35" s="7"/>
      <c r="K35" s="7"/>
      <c r="L35" s="7"/>
      <c r="M35" s="7"/>
      <c r="N35" s="7"/>
      <c r="O35" s="7"/>
      <c r="P35" s="7"/>
      <c r="Q35" s="7"/>
      <c r="R35" s="7"/>
      <c r="S35" s="7"/>
      <c r="T35" s="7"/>
      <c r="U35" s="7"/>
      <c r="V35" s="7"/>
      <c r="W35" s="7"/>
      <c r="X35" s="7"/>
      <c r="Y35" s="7"/>
      <c r="Z35" s="7"/>
      <c r="AA35" s="6"/>
      <c r="AB35" s="7"/>
      <c r="AC35" s="7"/>
      <c r="AD35" s="22"/>
      <c r="AE35" s="23"/>
      <c r="AI35" s="486"/>
      <c r="AJ35" s="477"/>
    </row>
    <row r="36" spans="2:36" s="1" customFormat="1" ht="13.5" customHeight="1" x14ac:dyDescent="0.15">
      <c r="B36" s="1332"/>
      <c r="C36" s="1152"/>
      <c r="D36" s="1152"/>
      <c r="E36" s="1152"/>
      <c r="F36" s="1333"/>
      <c r="H36" s="1" t="s">
        <v>675</v>
      </c>
      <c r="AA36" s="301"/>
      <c r="AB36" s="604" t="s">
        <v>897</v>
      </c>
      <c r="AC36" s="604" t="s">
        <v>898</v>
      </c>
      <c r="AD36" s="604" t="s">
        <v>899</v>
      </c>
      <c r="AE36" s="692"/>
      <c r="AI36" s="486"/>
      <c r="AJ36" s="477"/>
    </row>
    <row r="37" spans="2:36" s="1" customFormat="1" ht="15.75" customHeight="1" x14ac:dyDescent="0.15">
      <c r="B37" s="1332"/>
      <c r="C37" s="1152"/>
      <c r="D37" s="1152"/>
      <c r="E37" s="1152"/>
      <c r="F37" s="1333"/>
      <c r="I37" s="700" t="s">
        <v>487</v>
      </c>
      <c r="J37" s="1337" t="s">
        <v>668</v>
      </c>
      <c r="K37" s="1338"/>
      <c r="L37" s="1338"/>
      <c r="M37" s="1338"/>
      <c r="N37" s="1338"/>
      <c r="O37" s="1338"/>
      <c r="P37" s="1338"/>
      <c r="Q37" s="1338"/>
      <c r="R37" s="1338"/>
      <c r="S37" s="1338"/>
      <c r="T37" s="1338"/>
      <c r="U37" s="1338"/>
      <c r="V37" s="856"/>
      <c r="W37" s="857"/>
      <c r="X37" s="11" t="s">
        <v>489</v>
      </c>
      <c r="AA37" s="301"/>
      <c r="AB37" s="310"/>
      <c r="AC37" s="12"/>
      <c r="AD37" s="310"/>
      <c r="AE37" s="513"/>
      <c r="AI37" s="486"/>
      <c r="AJ37" s="477"/>
    </row>
    <row r="38" spans="2:36" s="1" customFormat="1" ht="15.75" customHeight="1" x14ac:dyDescent="0.15">
      <c r="B38" s="1309"/>
      <c r="C38" s="1310"/>
      <c r="D38" s="1310"/>
      <c r="E38" s="1310"/>
      <c r="F38" s="1334"/>
      <c r="I38" s="93" t="s">
        <v>490</v>
      </c>
      <c r="J38" s="694" t="s">
        <v>669</v>
      </c>
      <c r="K38" s="8"/>
      <c r="L38" s="8"/>
      <c r="M38" s="8"/>
      <c r="N38" s="8"/>
      <c r="O38" s="8"/>
      <c r="P38" s="8"/>
      <c r="Q38" s="8"/>
      <c r="R38" s="8"/>
      <c r="S38" s="8"/>
      <c r="T38" s="8"/>
      <c r="U38" s="8"/>
      <c r="V38" s="859"/>
      <c r="W38" s="860"/>
      <c r="X38" s="8" t="s">
        <v>489</v>
      </c>
      <c r="Y38" s="301"/>
      <c r="Z38" s="681"/>
      <c r="AA38" s="334"/>
      <c r="AB38" s="569" t="s">
        <v>782</v>
      </c>
      <c r="AC38" s="569" t="s">
        <v>898</v>
      </c>
      <c r="AD38" s="569" t="s">
        <v>782</v>
      </c>
      <c r="AE38" s="513"/>
      <c r="AI38" s="486"/>
      <c r="AJ38" s="477"/>
    </row>
    <row r="39" spans="2:36" s="1" customFormat="1" ht="6" customHeight="1" x14ac:dyDescent="0.15">
      <c r="B39" s="1309"/>
      <c r="C39" s="791"/>
      <c r="D39" s="1310"/>
      <c r="E39" s="1310"/>
      <c r="F39" s="1334"/>
      <c r="G39" s="8"/>
      <c r="H39" s="8"/>
      <c r="I39" s="8"/>
      <c r="J39" s="8"/>
      <c r="K39" s="8"/>
      <c r="L39" s="8"/>
      <c r="M39" s="8"/>
      <c r="N39" s="8"/>
      <c r="O39" s="8"/>
      <c r="P39" s="8"/>
      <c r="Q39" s="8"/>
      <c r="R39" s="8"/>
      <c r="S39" s="8"/>
      <c r="T39" s="8"/>
      <c r="U39" s="696"/>
      <c r="V39" s="701"/>
      <c r="W39" s="101"/>
      <c r="X39" s="8"/>
      <c r="Y39" s="8"/>
      <c r="Z39" s="8"/>
      <c r="AA39" s="315"/>
      <c r="AB39" s="8"/>
      <c r="AC39" s="8"/>
      <c r="AD39" s="424"/>
      <c r="AE39" s="627"/>
      <c r="AI39" s="486"/>
      <c r="AJ39" s="477"/>
    </row>
    <row r="40" spans="2:36" s="1" customFormat="1" ht="9.75" customHeight="1" x14ac:dyDescent="0.15">
      <c r="B40" s="308"/>
      <c r="C40" s="308"/>
      <c r="D40" s="308"/>
      <c r="E40" s="308"/>
      <c r="F40" s="308"/>
      <c r="U40" s="681"/>
      <c r="V40" s="702"/>
      <c r="W40" s="12"/>
      <c r="AI40" s="486"/>
      <c r="AJ40" s="477"/>
    </row>
    <row r="41" spans="2:36" s="1" customFormat="1" ht="13.5" customHeight="1" x14ac:dyDescent="0.15">
      <c r="B41" s="1" t="s">
        <v>676</v>
      </c>
      <c r="C41" s="308"/>
      <c r="D41" s="308"/>
      <c r="E41" s="308"/>
      <c r="F41" s="308"/>
      <c r="U41" s="681"/>
      <c r="V41" s="702"/>
      <c r="W41" s="12"/>
      <c r="AI41" s="486"/>
      <c r="AJ41" s="477"/>
    </row>
    <row r="42" spans="2:36" s="1" customFormat="1" x14ac:dyDescent="0.15">
      <c r="B42" s="639" t="s">
        <v>677</v>
      </c>
      <c r="C42" s="308"/>
      <c r="D42" s="308"/>
      <c r="E42" s="308"/>
      <c r="F42" s="308"/>
      <c r="U42" s="681"/>
      <c r="V42" s="702"/>
      <c r="W42" s="12"/>
      <c r="AI42" s="486"/>
      <c r="AJ42" s="477"/>
    </row>
    <row r="43" spans="2:36" s="1" customFormat="1" ht="4.5" customHeight="1" x14ac:dyDescent="0.15">
      <c r="B43" s="886" t="s">
        <v>666</v>
      </c>
      <c r="C43" s="879"/>
      <c r="D43" s="879"/>
      <c r="E43" s="879"/>
      <c r="F43" s="881"/>
      <c r="G43" s="6"/>
      <c r="H43" s="7"/>
      <c r="I43" s="7"/>
      <c r="J43" s="7"/>
      <c r="K43" s="7"/>
      <c r="L43" s="7"/>
      <c r="M43" s="7"/>
      <c r="N43" s="7"/>
      <c r="O43" s="7"/>
      <c r="P43" s="7"/>
      <c r="Q43" s="7"/>
      <c r="R43" s="7"/>
      <c r="S43" s="7"/>
      <c r="T43" s="7"/>
      <c r="U43" s="7"/>
      <c r="V43" s="100"/>
      <c r="W43" s="100"/>
      <c r="X43" s="7"/>
      <c r="Y43" s="7"/>
      <c r="Z43" s="7"/>
      <c r="AA43" s="6"/>
      <c r="AB43" s="7"/>
      <c r="AC43" s="7"/>
      <c r="AD43" s="22"/>
      <c r="AE43" s="23"/>
      <c r="AI43" s="486"/>
      <c r="AJ43" s="477"/>
    </row>
    <row r="44" spans="2:36" s="1" customFormat="1" ht="13.5" customHeight="1" x14ac:dyDescent="0.15">
      <c r="B44" s="1332"/>
      <c r="C44" s="1152"/>
      <c r="D44" s="1152"/>
      <c r="E44" s="1152"/>
      <c r="F44" s="1333"/>
      <c r="G44" s="301"/>
      <c r="H44" s="1" t="s">
        <v>678</v>
      </c>
      <c r="V44" s="12"/>
      <c r="W44" s="12"/>
      <c r="AA44" s="301"/>
      <c r="AB44" s="604" t="s">
        <v>897</v>
      </c>
      <c r="AC44" s="604" t="s">
        <v>898</v>
      </c>
      <c r="AD44" s="604" t="s">
        <v>899</v>
      </c>
      <c r="AE44" s="692"/>
      <c r="AI44" s="486"/>
      <c r="AJ44" s="477"/>
    </row>
    <row r="45" spans="2:36" s="1" customFormat="1" ht="15.75" customHeight="1" x14ac:dyDescent="0.15">
      <c r="B45" s="1332"/>
      <c r="C45" s="1152"/>
      <c r="D45" s="1152"/>
      <c r="E45" s="1152"/>
      <c r="F45" s="1333"/>
      <c r="G45" s="301"/>
      <c r="I45" s="93" t="s">
        <v>487</v>
      </c>
      <c r="J45" s="1337" t="s">
        <v>668</v>
      </c>
      <c r="K45" s="1338"/>
      <c r="L45" s="1338"/>
      <c r="M45" s="1338"/>
      <c r="N45" s="1338"/>
      <c r="O45" s="1338"/>
      <c r="P45" s="1338"/>
      <c r="Q45" s="1338"/>
      <c r="R45" s="1338"/>
      <c r="S45" s="1338"/>
      <c r="T45" s="1338"/>
      <c r="U45" s="1338"/>
      <c r="V45" s="856"/>
      <c r="W45" s="857"/>
      <c r="X45" s="11" t="s">
        <v>489</v>
      </c>
      <c r="AA45" s="301"/>
      <c r="AB45" s="310"/>
      <c r="AC45" s="12"/>
      <c r="AD45" s="310"/>
      <c r="AE45" s="513"/>
      <c r="AI45" s="486"/>
      <c r="AJ45" s="434"/>
    </row>
    <row r="46" spans="2:36" s="1" customFormat="1" ht="15.75" customHeight="1" x14ac:dyDescent="0.15">
      <c r="B46" s="1332"/>
      <c r="C46" s="1152"/>
      <c r="D46" s="1152"/>
      <c r="E46" s="1152"/>
      <c r="F46" s="1333"/>
      <c r="G46" s="301"/>
      <c r="I46" s="693" t="s">
        <v>490</v>
      </c>
      <c r="J46" s="694" t="s">
        <v>669</v>
      </c>
      <c r="K46" s="8"/>
      <c r="L46" s="8"/>
      <c r="M46" s="8"/>
      <c r="N46" s="8"/>
      <c r="O46" s="8"/>
      <c r="P46" s="8"/>
      <c r="Q46" s="8"/>
      <c r="R46" s="8"/>
      <c r="S46" s="8"/>
      <c r="T46" s="8"/>
      <c r="U46" s="8"/>
      <c r="V46" s="859"/>
      <c r="W46" s="860"/>
      <c r="X46" s="318" t="s">
        <v>489</v>
      </c>
      <c r="Z46" s="681"/>
      <c r="AA46" s="334"/>
      <c r="AB46" s="569" t="s">
        <v>782</v>
      </c>
      <c r="AC46" s="569" t="s">
        <v>898</v>
      </c>
      <c r="AD46" s="569" t="s">
        <v>782</v>
      </c>
      <c r="AE46" s="513"/>
      <c r="AI46" s="486"/>
      <c r="AJ46" s="434"/>
    </row>
    <row r="47" spans="2:36" s="1" customFormat="1" ht="6" customHeight="1" x14ac:dyDescent="0.15">
      <c r="B47" s="1309"/>
      <c r="C47" s="1310"/>
      <c r="D47" s="1310"/>
      <c r="E47" s="1310"/>
      <c r="F47" s="1334"/>
      <c r="G47" s="315"/>
      <c r="H47" s="8"/>
      <c r="I47" s="8"/>
      <c r="J47" s="8"/>
      <c r="K47" s="8"/>
      <c r="L47" s="8"/>
      <c r="M47" s="8"/>
      <c r="N47" s="8"/>
      <c r="O47" s="8"/>
      <c r="P47" s="8"/>
      <c r="Q47" s="8"/>
      <c r="R47" s="8"/>
      <c r="S47" s="8"/>
      <c r="T47" s="8"/>
      <c r="U47" s="696"/>
      <c r="V47" s="701"/>
      <c r="W47" s="101"/>
      <c r="X47" s="8"/>
      <c r="Y47" s="8"/>
      <c r="Z47" s="8"/>
      <c r="AA47" s="315"/>
      <c r="AB47" s="8"/>
      <c r="AC47" s="8"/>
      <c r="AD47" s="424"/>
      <c r="AE47" s="627"/>
      <c r="AI47" s="486"/>
      <c r="AJ47" s="434"/>
    </row>
    <row r="48" spans="2:36" s="1" customFormat="1" ht="4.5" customHeight="1" x14ac:dyDescent="0.15">
      <c r="B48" s="886" t="s">
        <v>679</v>
      </c>
      <c r="C48" s="879"/>
      <c r="D48" s="879"/>
      <c r="E48" s="879"/>
      <c r="F48" s="881"/>
      <c r="G48" s="6"/>
      <c r="H48" s="7"/>
      <c r="I48" s="7"/>
      <c r="J48" s="7"/>
      <c r="K48" s="7"/>
      <c r="L48" s="7"/>
      <c r="M48" s="7"/>
      <c r="N48" s="7"/>
      <c r="O48" s="7"/>
      <c r="P48" s="7"/>
      <c r="Q48" s="7"/>
      <c r="R48" s="7"/>
      <c r="S48" s="7"/>
      <c r="T48" s="7"/>
      <c r="U48" s="7"/>
      <c r="V48" s="100"/>
      <c r="W48" s="100"/>
      <c r="X48" s="7"/>
      <c r="Y48" s="7"/>
      <c r="Z48" s="7"/>
      <c r="AA48" s="6"/>
      <c r="AB48" s="7"/>
      <c r="AC48" s="7"/>
      <c r="AD48" s="22"/>
      <c r="AE48" s="23"/>
      <c r="AI48" s="486"/>
      <c r="AJ48" s="434"/>
    </row>
    <row r="49" spans="2:36" s="1" customFormat="1" ht="13.5" customHeight="1" x14ac:dyDescent="0.15">
      <c r="B49" s="1332"/>
      <c r="C49" s="1152"/>
      <c r="D49" s="1152"/>
      <c r="E49" s="1152"/>
      <c r="F49" s="1333"/>
      <c r="G49" s="301"/>
      <c r="H49" s="1" t="s">
        <v>680</v>
      </c>
      <c r="V49" s="12"/>
      <c r="W49" s="12"/>
      <c r="AA49" s="301"/>
      <c r="AB49" s="604" t="s">
        <v>897</v>
      </c>
      <c r="AC49" s="604" t="s">
        <v>898</v>
      </c>
      <c r="AD49" s="604" t="s">
        <v>899</v>
      </c>
      <c r="AE49" s="692"/>
      <c r="AI49" s="486"/>
      <c r="AJ49" s="434"/>
    </row>
    <row r="50" spans="2:36" s="1" customFormat="1" x14ac:dyDescent="0.15">
      <c r="B50" s="1332"/>
      <c r="C50" s="1152"/>
      <c r="D50" s="1152"/>
      <c r="E50" s="1152"/>
      <c r="F50" s="1333"/>
      <c r="G50" s="301"/>
      <c r="I50" s="93" t="s">
        <v>487</v>
      </c>
      <c r="J50" s="1335" t="s">
        <v>681</v>
      </c>
      <c r="K50" s="1336"/>
      <c r="L50" s="1336"/>
      <c r="M50" s="1336"/>
      <c r="N50" s="1336"/>
      <c r="O50" s="1336"/>
      <c r="P50" s="1336"/>
      <c r="Q50" s="1336"/>
      <c r="R50" s="1336"/>
      <c r="S50" s="1336"/>
      <c r="T50" s="1336"/>
      <c r="U50" s="1336"/>
      <c r="V50" s="1172"/>
      <c r="W50" s="856"/>
      <c r="X50" s="11" t="s">
        <v>489</v>
      </c>
      <c r="AA50" s="301"/>
      <c r="AB50" s="310"/>
      <c r="AC50" s="12"/>
      <c r="AD50" s="310"/>
      <c r="AE50" s="513"/>
      <c r="AI50" s="486"/>
      <c r="AJ50" s="434"/>
    </row>
    <row r="51" spans="2:36" s="1" customFormat="1" ht="14.25" customHeight="1" x14ac:dyDescent="0.15">
      <c r="B51" s="1332"/>
      <c r="C51" s="1152"/>
      <c r="D51" s="1152"/>
      <c r="E51" s="1152"/>
      <c r="F51" s="1333"/>
      <c r="G51" s="301"/>
      <c r="I51" s="693" t="s">
        <v>490</v>
      </c>
      <c r="J51" s="1337" t="s">
        <v>682</v>
      </c>
      <c r="K51" s="1338"/>
      <c r="L51" s="1338"/>
      <c r="M51" s="1338"/>
      <c r="N51" s="1338"/>
      <c r="O51" s="1338"/>
      <c r="P51" s="1338"/>
      <c r="Q51" s="1338"/>
      <c r="R51" s="1338"/>
      <c r="S51" s="1338"/>
      <c r="T51" s="1338"/>
      <c r="U51" s="1338"/>
      <c r="V51" s="1172"/>
      <c r="W51" s="856"/>
      <c r="X51" s="318" t="s">
        <v>489</v>
      </c>
      <c r="Z51" s="681"/>
      <c r="AA51" s="334"/>
      <c r="AB51" s="569" t="s">
        <v>782</v>
      </c>
      <c r="AC51" s="569" t="s">
        <v>898</v>
      </c>
      <c r="AD51" s="569" t="s">
        <v>782</v>
      </c>
      <c r="AE51" s="513"/>
      <c r="AI51" s="486"/>
      <c r="AJ51" s="434"/>
    </row>
    <row r="52" spans="2:36" s="1" customFormat="1" ht="6" customHeight="1" x14ac:dyDescent="0.15">
      <c r="B52" s="1309"/>
      <c r="C52" s="1310"/>
      <c r="D52" s="1310"/>
      <c r="E52" s="1310"/>
      <c r="F52" s="1334"/>
      <c r="G52" s="315"/>
      <c r="H52" s="8"/>
      <c r="I52" s="8"/>
      <c r="J52" s="8"/>
      <c r="K52" s="8"/>
      <c r="L52" s="8"/>
      <c r="M52" s="8"/>
      <c r="N52" s="8"/>
      <c r="O52" s="8"/>
      <c r="P52" s="8"/>
      <c r="Q52" s="8"/>
      <c r="R52" s="8"/>
      <c r="S52" s="8"/>
      <c r="T52" s="8"/>
      <c r="U52" s="696"/>
      <c r="V52" s="701"/>
      <c r="W52" s="101"/>
      <c r="X52" s="8"/>
      <c r="Y52" s="8"/>
      <c r="Z52" s="8"/>
      <c r="AA52" s="315"/>
      <c r="AB52" s="8"/>
      <c r="AC52" s="8"/>
      <c r="AD52" s="424"/>
      <c r="AE52" s="627"/>
      <c r="AI52" s="486"/>
      <c r="AJ52" s="434"/>
    </row>
    <row r="53" spans="2:36" s="1" customFormat="1" ht="4.5" customHeight="1" x14ac:dyDescent="0.15">
      <c r="B53" s="886" t="s">
        <v>683</v>
      </c>
      <c r="C53" s="879"/>
      <c r="D53" s="879"/>
      <c r="E53" s="879"/>
      <c r="F53" s="881"/>
      <c r="G53" s="6"/>
      <c r="H53" s="7"/>
      <c r="I53" s="7"/>
      <c r="J53" s="7"/>
      <c r="K53" s="7"/>
      <c r="L53" s="7"/>
      <c r="M53" s="7"/>
      <c r="N53" s="7"/>
      <c r="O53" s="7"/>
      <c r="P53" s="7"/>
      <c r="Q53" s="7"/>
      <c r="R53" s="7"/>
      <c r="S53" s="7"/>
      <c r="T53" s="7"/>
      <c r="U53" s="7"/>
      <c r="V53" s="100"/>
      <c r="W53" s="100"/>
      <c r="X53" s="7"/>
      <c r="Y53" s="7"/>
      <c r="Z53" s="7"/>
      <c r="AA53" s="6"/>
      <c r="AB53" s="7"/>
      <c r="AC53" s="7"/>
      <c r="AD53" s="22"/>
      <c r="AE53" s="23"/>
      <c r="AI53" s="486"/>
      <c r="AJ53" s="434"/>
    </row>
    <row r="54" spans="2:36" s="1" customFormat="1" ht="13.5" customHeight="1" x14ac:dyDescent="0.15">
      <c r="B54" s="1332"/>
      <c r="C54" s="1152"/>
      <c r="D54" s="1152"/>
      <c r="E54" s="1152"/>
      <c r="F54" s="1333"/>
      <c r="G54" s="301"/>
      <c r="H54" s="1" t="s">
        <v>684</v>
      </c>
      <c r="V54" s="12"/>
      <c r="W54" s="12"/>
      <c r="AA54" s="301"/>
      <c r="AB54" s="604" t="s">
        <v>897</v>
      </c>
      <c r="AC54" s="604" t="s">
        <v>898</v>
      </c>
      <c r="AD54" s="604" t="s">
        <v>899</v>
      </c>
      <c r="AE54" s="692"/>
      <c r="AI54" s="486"/>
      <c r="AJ54" s="434"/>
    </row>
    <row r="55" spans="2:36" s="1" customFormat="1" ht="30" customHeight="1" x14ac:dyDescent="0.15">
      <c r="B55" s="1332"/>
      <c r="C55" s="1152"/>
      <c r="D55" s="1152"/>
      <c r="E55" s="1152"/>
      <c r="F55" s="1333"/>
      <c r="G55" s="301"/>
      <c r="I55" s="93" t="s">
        <v>487</v>
      </c>
      <c r="J55" s="1335" t="s">
        <v>685</v>
      </c>
      <c r="K55" s="1336"/>
      <c r="L55" s="1336"/>
      <c r="M55" s="1336"/>
      <c r="N55" s="1336"/>
      <c r="O55" s="1336"/>
      <c r="P55" s="1336"/>
      <c r="Q55" s="1336"/>
      <c r="R55" s="1336"/>
      <c r="S55" s="1336"/>
      <c r="T55" s="1336"/>
      <c r="U55" s="1336"/>
      <c r="V55" s="1172"/>
      <c r="W55" s="856"/>
      <c r="X55" s="11" t="s">
        <v>489</v>
      </c>
      <c r="AA55" s="301"/>
      <c r="AD55" s="2"/>
      <c r="AE55" s="513"/>
      <c r="AI55" s="486"/>
      <c r="AJ55" s="434"/>
    </row>
    <row r="56" spans="2:36" s="1" customFormat="1" ht="33" customHeight="1" x14ac:dyDescent="0.15">
      <c r="B56" s="1332"/>
      <c r="C56" s="1152"/>
      <c r="D56" s="1152"/>
      <c r="E56" s="1152"/>
      <c r="F56" s="1333"/>
      <c r="G56" s="301"/>
      <c r="I56" s="693" t="s">
        <v>490</v>
      </c>
      <c r="J56" s="1337" t="s">
        <v>686</v>
      </c>
      <c r="K56" s="1338"/>
      <c r="L56" s="1338"/>
      <c r="M56" s="1338"/>
      <c r="N56" s="1338"/>
      <c r="O56" s="1338"/>
      <c r="P56" s="1338"/>
      <c r="Q56" s="1338"/>
      <c r="R56" s="1338"/>
      <c r="S56" s="1338"/>
      <c r="T56" s="1338"/>
      <c r="U56" s="1338"/>
      <c r="V56" s="1172"/>
      <c r="W56" s="856"/>
      <c r="X56" s="318" t="s">
        <v>489</v>
      </c>
      <c r="Z56" s="681"/>
      <c r="AA56" s="334"/>
      <c r="AB56" s="569" t="s">
        <v>782</v>
      </c>
      <c r="AC56" s="569" t="s">
        <v>898</v>
      </c>
      <c r="AD56" s="569" t="s">
        <v>782</v>
      </c>
      <c r="AE56" s="513"/>
      <c r="AI56" s="486"/>
      <c r="AJ56" s="434"/>
    </row>
    <row r="57" spans="2:36" s="1" customFormat="1" ht="6" customHeight="1" x14ac:dyDescent="0.15">
      <c r="B57" s="1309"/>
      <c r="C57" s="1310"/>
      <c r="D57" s="1310"/>
      <c r="E57" s="1310"/>
      <c r="F57" s="1334"/>
      <c r="G57" s="315"/>
      <c r="H57" s="8"/>
      <c r="I57" s="8"/>
      <c r="J57" s="8"/>
      <c r="K57" s="8"/>
      <c r="L57" s="8"/>
      <c r="M57" s="8"/>
      <c r="N57" s="8"/>
      <c r="O57" s="8"/>
      <c r="P57" s="8"/>
      <c r="Q57" s="8"/>
      <c r="R57" s="8"/>
      <c r="S57" s="8"/>
      <c r="T57" s="8"/>
      <c r="U57" s="696"/>
      <c r="V57" s="696"/>
      <c r="W57" s="8"/>
      <c r="X57" s="8"/>
      <c r="Y57" s="8"/>
      <c r="Z57" s="8"/>
      <c r="AA57" s="315"/>
      <c r="AB57" s="8"/>
      <c r="AC57" s="8"/>
      <c r="AD57" s="424"/>
      <c r="AE57" s="627"/>
      <c r="AI57" s="486"/>
      <c r="AJ57" s="434"/>
    </row>
    <row r="58" spans="2:36" s="1" customFormat="1" ht="6" customHeight="1" x14ac:dyDescent="0.15">
      <c r="B58" s="308"/>
      <c r="C58" s="308"/>
      <c r="D58" s="308"/>
      <c r="E58" s="308"/>
      <c r="F58" s="308"/>
      <c r="U58" s="681"/>
      <c r="V58" s="681"/>
      <c r="AI58" s="486"/>
      <c r="AJ58" s="434"/>
    </row>
    <row r="59" spans="2:36" s="1" customFormat="1" ht="13.5" customHeight="1" x14ac:dyDescent="0.15">
      <c r="B59" s="1329" t="s">
        <v>687</v>
      </c>
      <c r="C59" s="1330"/>
      <c r="D59" s="683" t="s">
        <v>688</v>
      </c>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I59" s="486"/>
      <c r="AJ59" s="434"/>
    </row>
    <row r="60" spans="2:36" s="1" customFormat="1" ht="37.5" customHeight="1" x14ac:dyDescent="0.15">
      <c r="B60" s="1329" t="s">
        <v>689</v>
      </c>
      <c r="C60" s="1330"/>
      <c r="D60" s="1331" t="s">
        <v>690</v>
      </c>
      <c r="E60" s="1331"/>
      <c r="F60" s="1331"/>
      <c r="G60" s="1331"/>
      <c r="H60" s="1331"/>
      <c r="I60" s="1331"/>
      <c r="J60" s="1331"/>
      <c r="K60" s="1331"/>
      <c r="L60" s="1331"/>
      <c r="M60" s="1331"/>
      <c r="N60" s="1331"/>
      <c r="O60" s="1331"/>
      <c r="P60" s="1331"/>
      <c r="Q60" s="1331"/>
      <c r="R60" s="1331"/>
      <c r="S60" s="1331"/>
      <c r="T60" s="1331"/>
      <c r="U60" s="1331"/>
      <c r="V60" s="1331"/>
      <c r="W60" s="1331"/>
      <c r="X60" s="1331"/>
      <c r="Y60" s="1331"/>
      <c r="Z60" s="1331"/>
      <c r="AA60" s="1331"/>
      <c r="AB60" s="1331"/>
      <c r="AC60" s="1331"/>
      <c r="AD60" s="1331"/>
      <c r="AE60" s="1331"/>
      <c r="AI60" s="486"/>
      <c r="AJ60" s="434"/>
    </row>
    <row r="122" spans="3:7" x14ac:dyDescent="0.15">
      <c r="C122" s="59"/>
      <c r="D122" s="59"/>
      <c r="E122" s="59"/>
      <c r="F122" s="59"/>
      <c r="G122" s="59"/>
    </row>
    <row r="123" spans="3:7" x14ac:dyDescent="0.15">
      <c r="C123" s="57"/>
    </row>
  </sheetData>
  <mergeCells count="40">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J51:U51"/>
    <mergeCell ref="V51:W51"/>
    <mergeCell ref="B29:F30"/>
    <mergeCell ref="G30:AE30"/>
    <mergeCell ref="B35:F39"/>
    <mergeCell ref="J37:U37"/>
    <mergeCell ref="V37:W37"/>
    <mergeCell ref="V38:W38"/>
    <mergeCell ref="B60:C60"/>
    <mergeCell ref="D60:AE60"/>
    <mergeCell ref="AI2:AJ3"/>
    <mergeCell ref="B53:F57"/>
    <mergeCell ref="J55:U55"/>
    <mergeCell ref="V55:W55"/>
    <mergeCell ref="J56:U56"/>
    <mergeCell ref="V56:W56"/>
    <mergeCell ref="B59:C59"/>
    <mergeCell ref="B43:F47"/>
    <mergeCell ref="J45:U45"/>
    <mergeCell ref="V45:W45"/>
    <mergeCell ref="V46:W46"/>
    <mergeCell ref="B48:F52"/>
    <mergeCell ref="J50:U50"/>
    <mergeCell ref="V50:W50"/>
  </mergeCells>
  <phoneticPr fontId="2"/>
  <hyperlinks>
    <hyperlink ref="AI2" location="添付書類一覧!A1" display="添付書類一覧に戻る" xr:uid="{6E549CE4-EAC9-4BB3-8A53-D92EB2B7D5B9}"/>
  </hyperlinks>
  <pageMargins left="0.7" right="0.7" top="0.75" bottom="0.75" header="0.3" footer="0.3"/>
  <pageSetup paperSize="9" scale="89"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435A8E-F7A5-4E9E-8D9B-A273BFAF67AB}">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CEDE-9B03-45A9-82BA-C85AC4E98084}">
  <sheetPr>
    <pageSetUpPr fitToPage="1"/>
  </sheetPr>
  <dimension ref="A1:AM60"/>
  <sheetViews>
    <sheetView showGridLines="0" showZeros="0" zoomScaleNormal="100" workbookViewId="0">
      <selection activeCell="AL2" sqref="AL2:AM3"/>
    </sheetView>
  </sheetViews>
  <sheetFormatPr defaultRowHeight="13.5" x14ac:dyDescent="0.15"/>
  <cols>
    <col min="1" max="1" width="21.625" style="434" customWidth="1"/>
    <col min="2" max="2" width="14.875" style="434" customWidth="1"/>
    <col min="3" max="3" width="2.875" style="434" customWidth="1"/>
    <col min="4" max="4" width="19" style="434" customWidth="1"/>
    <col min="5" max="5" width="3" style="434" customWidth="1"/>
    <col min="6" max="6" width="7.125" style="434" customWidth="1"/>
    <col min="7" max="7" width="3.375" style="434" customWidth="1"/>
    <col min="8" max="8" width="7.125" style="434" customWidth="1"/>
    <col min="9" max="9" width="3.375" style="434" customWidth="1"/>
    <col min="10" max="10" width="7.125" style="434" customWidth="1"/>
    <col min="11" max="11" width="3.375" style="434" customWidth="1"/>
    <col min="12" max="12" width="7.125" style="434" customWidth="1"/>
    <col min="13" max="13" width="3.375" style="434" customWidth="1"/>
    <col min="14" max="14" width="7.125" style="434" customWidth="1"/>
    <col min="15" max="15" width="3.375" style="434" customWidth="1"/>
    <col min="16" max="16" width="7.125" style="434" customWidth="1"/>
    <col min="17" max="17" width="3.375" style="434" customWidth="1"/>
    <col min="18" max="18" width="7.125" style="434" customWidth="1"/>
    <col min="19" max="19" width="3.375" style="434" customWidth="1"/>
    <col min="20" max="20" width="7.125" style="434" customWidth="1"/>
    <col min="21" max="21" width="3.375" style="434" customWidth="1"/>
    <col min="22" max="22" width="7.125" style="434" customWidth="1"/>
    <col min="23" max="23" width="3.375" style="434" customWidth="1"/>
    <col min="24" max="24" width="7.125" style="434" customWidth="1"/>
    <col min="25" max="25" width="3.375" style="434" customWidth="1"/>
    <col min="26" max="26" width="7.125" style="434" customWidth="1"/>
    <col min="27" max="27" width="3.375" style="434" customWidth="1"/>
    <col min="28" max="28" width="12.5" style="434" customWidth="1"/>
    <col min="29" max="36" width="0" style="434" hidden="1" customWidth="1"/>
    <col min="37" max="37" width="6.125" style="434" customWidth="1"/>
    <col min="38" max="38" width="25.875" style="486" customWidth="1"/>
    <col min="39" max="16384" width="9" style="434"/>
  </cols>
  <sheetData>
    <row r="1" spans="1:39" ht="16.5" customHeight="1" thickBot="1" x14ac:dyDescent="0.2">
      <c r="A1" s="433" t="s">
        <v>691</v>
      </c>
      <c r="L1" s="434" t="s">
        <v>692</v>
      </c>
      <c r="O1" s="435" t="s">
        <v>693</v>
      </c>
      <c r="P1" s="1393"/>
      <c r="Q1" s="1393"/>
      <c r="R1" s="1393"/>
      <c r="S1" s="1393"/>
      <c r="T1" s="1393"/>
      <c r="U1" s="1393"/>
      <c r="V1" s="1393"/>
      <c r="W1" s="1393"/>
      <c r="X1" s="1393"/>
      <c r="Y1" s="434" t="s">
        <v>694</v>
      </c>
      <c r="AL1" s="1"/>
    </row>
    <row r="2" spans="1:39" ht="16.5" customHeight="1" thickTop="1" x14ac:dyDescent="0.15">
      <c r="A2" s="436" t="s">
        <v>695</v>
      </c>
      <c r="B2" s="1394"/>
      <c r="C2" s="1394"/>
      <c r="D2" s="1394"/>
      <c r="E2" s="1394"/>
      <c r="F2" s="1394"/>
      <c r="G2" s="1394"/>
      <c r="H2" s="437"/>
      <c r="I2" s="437"/>
      <c r="L2" s="434" t="s">
        <v>696</v>
      </c>
      <c r="O2" s="435" t="s">
        <v>693</v>
      </c>
      <c r="P2" s="1393"/>
      <c r="Q2" s="1393"/>
      <c r="R2" s="1393"/>
      <c r="S2" s="1393"/>
      <c r="T2" s="1393"/>
      <c r="U2" s="1393"/>
      <c r="V2" s="1393"/>
      <c r="W2" s="1393"/>
      <c r="X2" s="1393"/>
      <c r="Y2" s="434" t="s">
        <v>694</v>
      </c>
      <c r="AA2" s="436" t="s">
        <v>697</v>
      </c>
      <c r="AB2" s="438"/>
      <c r="AL2" s="908" t="s">
        <v>755</v>
      </c>
      <c r="AM2" s="909"/>
    </row>
    <row r="3" spans="1:39" ht="16.5" customHeight="1" thickBot="1" x14ac:dyDescent="0.2">
      <c r="A3" s="1395"/>
      <c r="B3" s="1395"/>
      <c r="C3" s="1395"/>
      <c r="D3" s="1395"/>
      <c r="E3" s="1395"/>
      <c r="F3" s="1395"/>
      <c r="G3" s="1395"/>
      <c r="H3" s="1395"/>
      <c r="I3" s="1395"/>
      <c r="L3" s="434" t="s">
        <v>698</v>
      </c>
      <c r="O3" s="435" t="s">
        <v>693</v>
      </c>
      <c r="P3" s="1396"/>
      <c r="Q3" s="1396"/>
      <c r="R3" s="1396"/>
      <c r="S3" s="434" t="s">
        <v>694</v>
      </c>
      <c r="AL3" s="910"/>
      <c r="AM3" s="911"/>
    </row>
    <row r="4" spans="1:39" ht="16.5" customHeight="1" thickTop="1" thickBot="1" x14ac:dyDescent="0.2">
      <c r="A4" s="439"/>
      <c r="G4" s="433"/>
      <c r="L4" s="434" t="s">
        <v>699</v>
      </c>
      <c r="O4" s="435" t="s">
        <v>693</v>
      </c>
      <c r="P4" s="1397"/>
      <c r="Q4" s="1397"/>
      <c r="R4" s="434" t="s">
        <v>700</v>
      </c>
      <c r="S4" s="434" t="s">
        <v>694</v>
      </c>
      <c r="T4" s="434" t="s">
        <v>701</v>
      </c>
      <c r="V4" s="435"/>
      <c r="W4" s="435" t="s">
        <v>693</v>
      </c>
      <c r="X4" s="1397"/>
      <c r="Y4" s="1397"/>
      <c r="Z4" s="434" t="s">
        <v>702</v>
      </c>
      <c r="AA4" s="434" t="s">
        <v>694</v>
      </c>
      <c r="AD4" s="434" t="s">
        <v>694</v>
      </c>
      <c r="AL4" s="485"/>
    </row>
    <row r="5" spans="1:39" ht="18" customHeight="1" x14ac:dyDescent="0.15">
      <c r="A5" s="1398" t="s">
        <v>703</v>
      </c>
      <c r="B5" s="440"/>
      <c r="C5" s="441"/>
      <c r="D5" s="442" t="s">
        <v>704</v>
      </c>
      <c r="E5" s="443"/>
      <c r="F5" s="1401" t="s">
        <v>705</v>
      </c>
      <c r="G5" s="1402"/>
      <c r="H5" s="1402"/>
      <c r="I5" s="1402"/>
      <c r="J5" s="1402"/>
      <c r="K5" s="1402"/>
      <c r="L5" s="1402"/>
      <c r="M5" s="1402"/>
      <c r="N5" s="1402"/>
      <c r="O5" s="1402"/>
      <c r="P5" s="1402"/>
      <c r="Q5" s="1402"/>
      <c r="R5" s="1402"/>
      <c r="S5" s="1402"/>
      <c r="T5" s="1402"/>
      <c r="U5" s="1402"/>
      <c r="V5" s="1402"/>
      <c r="W5" s="1402"/>
      <c r="X5" s="1402"/>
      <c r="Y5" s="1402"/>
      <c r="Z5" s="1402"/>
      <c r="AA5" s="1403"/>
      <c r="AB5" s="1387" t="s">
        <v>706</v>
      </c>
      <c r="AC5" s="444" t="s">
        <v>707</v>
      </c>
      <c r="AL5" s="485"/>
    </row>
    <row r="6" spans="1:39" ht="18" customHeight="1" x14ac:dyDescent="0.15">
      <c r="A6" s="1399"/>
      <c r="B6" s="445" t="s">
        <v>708</v>
      </c>
      <c r="C6" s="446"/>
      <c r="D6" s="447" t="s">
        <v>709</v>
      </c>
      <c r="E6" s="448"/>
      <c r="F6" s="1390" t="s">
        <v>710</v>
      </c>
      <c r="G6" s="1391"/>
      <c r="H6" s="1391" t="s">
        <v>711</v>
      </c>
      <c r="I6" s="1391"/>
      <c r="J6" s="1391" t="s">
        <v>712</v>
      </c>
      <c r="K6" s="1391"/>
      <c r="L6" s="1391" t="s">
        <v>713</v>
      </c>
      <c r="M6" s="1391"/>
      <c r="N6" s="1391" t="s">
        <v>714</v>
      </c>
      <c r="O6" s="1391"/>
      <c r="P6" s="1391" t="s">
        <v>715</v>
      </c>
      <c r="Q6" s="1391"/>
      <c r="R6" s="1391" t="s">
        <v>716</v>
      </c>
      <c r="S6" s="1391"/>
      <c r="T6" s="1391" t="s">
        <v>717</v>
      </c>
      <c r="U6" s="1391"/>
      <c r="V6" s="1391" t="s">
        <v>718</v>
      </c>
      <c r="W6" s="1391"/>
      <c r="X6" s="1391" t="s">
        <v>719</v>
      </c>
      <c r="Y6" s="1391"/>
      <c r="Z6" s="1391" t="s">
        <v>720</v>
      </c>
      <c r="AA6" s="1392"/>
      <c r="AB6" s="1388"/>
      <c r="AC6" s="444"/>
      <c r="AL6" s="485"/>
    </row>
    <row r="7" spans="1:39" ht="18" customHeight="1" thickBot="1" x14ac:dyDescent="0.2">
      <c r="A7" s="1400"/>
      <c r="B7" s="449"/>
      <c r="C7" s="450" t="s">
        <v>693</v>
      </c>
      <c r="D7" s="451" t="s">
        <v>721</v>
      </c>
      <c r="E7" s="452" t="s">
        <v>694</v>
      </c>
      <c r="F7" s="453" t="s">
        <v>722</v>
      </c>
      <c r="G7" s="454" t="s">
        <v>723</v>
      </c>
      <c r="H7" s="455" t="s">
        <v>722</v>
      </c>
      <c r="I7" s="454" t="s">
        <v>723</v>
      </c>
      <c r="J7" s="455" t="s">
        <v>722</v>
      </c>
      <c r="K7" s="454" t="s">
        <v>723</v>
      </c>
      <c r="L7" s="455" t="s">
        <v>722</v>
      </c>
      <c r="M7" s="454" t="s">
        <v>723</v>
      </c>
      <c r="N7" s="455" t="s">
        <v>722</v>
      </c>
      <c r="O7" s="454" t="s">
        <v>723</v>
      </c>
      <c r="P7" s="455" t="s">
        <v>722</v>
      </c>
      <c r="Q7" s="454" t="s">
        <v>723</v>
      </c>
      <c r="R7" s="455" t="s">
        <v>722</v>
      </c>
      <c r="S7" s="454" t="s">
        <v>723</v>
      </c>
      <c r="T7" s="456" t="s">
        <v>722</v>
      </c>
      <c r="U7" s="454" t="s">
        <v>723</v>
      </c>
      <c r="V7" s="455" t="s">
        <v>722</v>
      </c>
      <c r="W7" s="454" t="s">
        <v>723</v>
      </c>
      <c r="X7" s="455" t="s">
        <v>722</v>
      </c>
      <c r="Y7" s="457" t="s">
        <v>723</v>
      </c>
      <c r="Z7" s="455" t="s">
        <v>722</v>
      </c>
      <c r="AA7" s="458" t="s">
        <v>723</v>
      </c>
      <c r="AB7" s="1389"/>
      <c r="AC7" s="459"/>
      <c r="AL7" s="485"/>
    </row>
    <row r="8" spans="1:39" ht="18" customHeight="1" x14ac:dyDescent="0.15">
      <c r="A8" s="460"/>
      <c r="B8" s="1382"/>
      <c r="C8" s="461"/>
      <c r="D8" s="462" t="s">
        <v>724</v>
      </c>
      <c r="E8" s="463"/>
      <c r="F8" s="1383"/>
      <c r="G8" s="1381"/>
      <c r="H8" s="1379"/>
      <c r="I8" s="1381"/>
      <c r="J8" s="1379"/>
      <c r="K8" s="1381"/>
      <c r="L8" s="1379"/>
      <c r="M8" s="1381"/>
      <c r="N8" s="1379"/>
      <c r="O8" s="1381"/>
      <c r="P8" s="1379"/>
      <c r="Q8" s="1381"/>
      <c r="R8" s="1379"/>
      <c r="S8" s="1381"/>
      <c r="T8" s="1386"/>
      <c r="U8" s="1381"/>
      <c r="V8" s="1379"/>
      <c r="W8" s="1381"/>
      <c r="X8" s="1379"/>
      <c r="Y8" s="1381"/>
      <c r="Z8" s="1379"/>
      <c r="AA8" s="1380"/>
      <c r="AB8" s="1384"/>
      <c r="AC8" s="464"/>
      <c r="AD8" s="465"/>
      <c r="AE8" s="465"/>
      <c r="AF8" s="465"/>
      <c r="AG8" s="465"/>
      <c r="AH8" s="465"/>
      <c r="AI8" s="465"/>
      <c r="AJ8" s="465"/>
      <c r="AK8" s="465"/>
      <c r="AL8" s="485"/>
    </row>
    <row r="9" spans="1:39" ht="18" customHeight="1" x14ac:dyDescent="0.15">
      <c r="A9" s="466"/>
      <c r="B9" s="1371"/>
      <c r="C9" s="467" t="s">
        <v>693</v>
      </c>
      <c r="D9" s="468" t="s">
        <v>724</v>
      </c>
      <c r="E9" s="469" t="s">
        <v>694</v>
      </c>
      <c r="F9" s="1369"/>
      <c r="G9" s="1370"/>
      <c r="H9" s="1363"/>
      <c r="I9" s="1370"/>
      <c r="J9" s="1363"/>
      <c r="K9" s="1370"/>
      <c r="L9" s="1363"/>
      <c r="M9" s="1370"/>
      <c r="N9" s="1363"/>
      <c r="O9" s="1370"/>
      <c r="P9" s="1363"/>
      <c r="Q9" s="1370"/>
      <c r="R9" s="1363"/>
      <c r="S9" s="1370"/>
      <c r="T9" s="1365"/>
      <c r="U9" s="1370"/>
      <c r="V9" s="1363"/>
      <c r="W9" s="1370"/>
      <c r="X9" s="1363"/>
      <c r="Y9" s="1370"/>
      <c r="Z9" s="1363"/>
      <c r="AA9" s="1378"/>
      <c r="AB9" s="1385"/>
      <c r="AC9" s="464"/>
      <c r="AD9" s="465"/>
      <c r="AE9" s="465"/>
      <c r="AF9" s="465"/>
      <c r="AG9" s="465"/>
      <c r="AH9" s="465"/>
      <c r="AI9" s="465"/>
      <c r="AJ9" s="465"/>
      <c r="AK9" s="465"/>
    </row>
    <row r="10" spans="1:39" ht="18" customHeight="1" x14ac:dyDescent="0.15">
      <c r="A10" s="470"/>
      <c r="B10" s="1366"/>
      <c r="C10" s="446"/>
      <c r="D10" s="471" t="s">
        <v>724</v>
      </c>
      <c r="E10" s="472"/>
      <c r="F10" s="1368"/>
      <c r="G10" s="1373"/>
      <c r="H10" s="1362"/>
      <c r="I10" s="1373"/>
      <c r="J10" s="1362"/>
      <c r="K10" s="1373"/>
      <c r="L10" s="1362"/>
      <c r="M10" s="1373"/>
      <c r="N10" s="1362"/>
      <c r="O10" s="1373"/>
      <c r="P10" s="1362"/>
      <c r="Q10" s="1373"/>
      <c r="R10" s="1362"/>
      <c r="S10" s="1373"/>
      <c r="T10" s="1362"/>
      <c r="U10" s="1373"/>
      <c r="V10" s="1362"/>
      <c r="W10" s="1373"/>
      <c r="X10" s="1362"/>
      <c r="Y10" s="1373"/>
      <c r="Z10" s="1362"/>
      <c r="AA10" s="1375"/>
      <c r="AB10" s="1385"/>
      <c r="AC10" s="464"/>
      <c r="AD10" s="465"/>
      <c r="AE10" s="465"/>
      <c r="AF10" s="465"/>
      <c r="AG10" s="465"/>
      <c r="AH10" s="465"/>
      <c r="AI10" s="465"/>
      <c r="AJ10" s="465"/>
      <c r="AK10" s="465"/>
    </row>
    <row r="11" spans="1:39" ht="18" customHeight="1" x14ac:dyDescent="0.15">
      <c r="A11" s="466"/>
      <c r="B11" s="1371"/>
      <c r="C11" s="467" t="s">
        <v>693</v>
      </c>
      <c r="D11" s="468" t="s">
        <v>724</v>
      </c>
      <c r="E11" s="469" t="s">
        <v>694</v>
      </c>
      <c r="F11" s="1377"/>
      <c r="G11" s="1374"/>
      <c r="H11" s="1372"/>
      <c r="I11" s="1374"/>
      <c r="J11" s="1372"/>
      <c r="K11" s="1374"/>
      <c r="L11" s="1372"/>
      <c r="M11" s="1374"/>
      <c r="N11" s="1372"/>
      <c r="O11" s="1374"/>
      <c r="P11" s="1372"/>
      <c r="Q11" s="1374"/>
      <c r="R11" s="1372"/>
      <c r="S11" s="1374"/>
      <c r="T11" s="1372"/>
      <c r="U11" s="1374"/>
      <c r="V11" s="1372"/>
      <c r="W11" s="1374"/>
      <c r="X11" s="1372"/>
      <c r="Y11" s="1374"/>
      <c r="Z11" s="1372"/>
      <c r="AA11" s="1376"/>
      <c r="AB11" s="1385"/>
      <c r="AC11" s="464"/>
      <c r="AD11" s="465"/>
      <c r="AE11" s="465"/>
      <c r="AF11" s="465"/>
      <c r="AG11" s="465"/>
      <c r="AH11" s="465"/>
      <c r="AI11" s="465"/>
      <c r="AJ11" s="465"/>
      <c r="AK11" s="465"/>
    </row>
    <row r="12" spans="1:39" ht="18" customHeight="1" x14ac:dyDescent="0.15">
      <c r="A12" s="470"/>
      <c r="B12" s="1366"/>
      <c r="C12" s="446"/>
      <c r="D12" s="471" t="s">
        <v>724</v>
      </c>
      <c r="E12" s="472"/>
      <c r="F12" s="1368"/>
      <c r="G12" s="1356"/>
      <c r="H12" s="1362"/>
      <c r="I12" s="1356"/>
      <c r="J12" s="1362"/>
      <c r="K12" s="1356"/>
      <c r="L12" s="1362"/>
      <c r="M12" s="1356"/>
      <c r="N12" s="1362"/>
      <c r="O12" s="1356"/>
      <c r="P12" s="1362"/>
      <c r="Q12" s="1356"/>
      <c r="R12" s="1362"/>
      <c r="S12" s="1356"/>
      <c r="T12" s="1362"/>
      <c r="U12" s="1356"/>
      <c r="V12" s="1362"/>
      <c r="W12" s="1356"/>
      <c r="X12" s="1362"/>
      <c r="Y12" s="1356"/>
      <c r="Z12" s="1362"/>
      <c r="AA12" s="1378"/>
      <c r="AB12" s="1385"/>
      <c r="AC12" s="464"/>
      <c r="AD12" s="465"/>
      <c r="AE12" s="465"/>
      <c r="AF12" s="465"/>
      <c r="AG12" s="465"/>
      <c r="AH12" s="465"/>
      <c r="AI12" s="465"/>
      <c r="AJ12" s="465"/>
      <c r="AK12" s="465"/>
    </row>
    <row r="13" spans="1:39" ht="18" customHeight="1" x14ac:dyDescent="0.15">
      <c r="A13" s="466"/>
      <c r="B13" s="1371"/>
      <c r="C13" s="467" t="s">
        <v>693</v>
      </c>
      <c r="D13" s="468" t="s">
        <v>724</v>
      </c>
      <c r="E13" s="469" t="s">
        <v>694</v>
      </c>
      <c r="F13" s="1377"/>
      <c r="G13" s="1370"/>
      <c r="H13" s="1372"/>
      <c r="I13" s="1370"/>
      <c r="J13" s="1372"/>
      <c r="K13" s="1370"/>
      <c r="L13" s="1372"/>
      <c r="M13" s="1370"/>
      <c r="N13" s="1372"/>
      <c r="O13" s="1370"/>
      <c r="P13" s="1372"/>
      <c r="Q13" s="1370"/>
      <c r="R13" s="1372"/>
      <c r="S13" s="1370"/>
      <c r="T13" s="1372"/>
      <c r="U13" s="1370"/>
      <c r="V13" s="1372"/>
      <c r="W13" s="1370"/>
      <c r="X13" s="1372"/>
      <c r="Y13" s="1370"/>
      <c r="Z13" s="1372"/>
      <c r="AA13" s="1378"/>
      <c r="AB13" s="1385"/>
      <c r="AC13" s="464"/>
      <c r="AD13" s="465"/>
      <c r="AE13" s="465"/>
      <c r="AF13" s="465"/>
      <c r="AG13" s="465"/>
      <c r="AH13" s="465"/>
      <c r="AI13" s="465"/>
      <c r="AJ13" s="465"/>
      <c r="AK13" s="465"/>
    </row>
    <row r="14" spans="1:39" ht="18" customHeight="1" x14ac:dyDescent="0.15">
      <c r="A14" s="470"/>
      <c r="B14" s="1366"/>
      <c r="C14" s="446"/>
      <c r="D14" s="471" t="s">
        <v>724</v>
      </c>
      <c r="E14" s="472"/>
      <c r="F14" s="1368"/>
      <c r="G14" s="1356"/>
      <c r="H14" s="1362"/>
      <c r="I14" s="1356"/>
      <c r="J14" s="1362"/>
      <c r="K14" s="1356"/>
      <c r="L14" s="1362"/>
      <c r="M14" s="1356"/>
      <c r="N14" s="1362"/>
      <c r="O14" s="1356"/>
      <c r="P14" s="1362"/>
      <c r="Q14" s="1356"/>
      <c r="R14" s="1362"/>
      <c r="S14" s="1356"/>
      <c r="T14" s="1362"/>
      <c r="U14" s="1356"/>
      <c r="V14" s="1362"/>
      <c r="W14" s="1356"/>
      <c r="X14" s="1362"/>
      <c r="Y14" s="1356"/>
      <c r="Z14" s="1362"/>
      <c r="AA14" s="1378"/>
      <c r="AB14" s="1385"/>
      <c r="AC14" s="464"/>
      <c r="AD14" s="465"/>
      <c r="AE14" s="465"/>
      <c r="AF14" s="465"/>
      <c r="AG14" s="465"/>
      <c r="AH14" s="465"/>
      <c r="AI14" s="465"/>
      <c r="AJ14" s="465"/>
      <c r="AK14" s="465"/>
    </row>
    <row r="15" spans="1:39" ht="18" customHeight="1" x14ac:dyDescent="0.15">
      <c r="A15" s="466"/>
      <c r="B15" s="1371"/>
      <c r="C15" s="467" t="s">
        <v>693</v>
      </c>
      <c r="D15" s="468" t="s">
        <v>724</v>
      </c>
      <c r="E15" s="469" t="s">
        <v>694</v>
      </c>
      <c r="F15" s="1377"/>
      <c r="G15" s="1370"/>
      <c r="H15" s="1372"/>
      <c r="I15" s="1370"/>
      <c r="J15" s="1372"/>
      <c r="K15" s="1370"/>
      <c r="L15" s="1372"/>
      <c r="M15" s="1370"/>
      <c r="N15" s="1372"/>
      <c r="O15" s="1370"/>
      <c r="P15" s="1372"/>
      <c r="Q15" s="1370"/>
      <c r="R15" s="1372"/>
      <c r="S15" s="1370"/>
      <c r="T15" s="1372"/>
      <c r="U15" s="1370"/>
      <c r="V15" s="1372"/>
      <c r="W15" s="1370"/>
      <c r="X15" s="1372"/>
      <c r="Y15" s="1370"/>
      <c r="Z15" s="1372"/>
      <c r="AA15" s="1378"/>
      <c r="AB15" s="1385"/>
      <c r="AC15" s="464"/>
      <c r="AD15" s="465"/>
      <c r="AE15" s="465"/>
      <c r="AF15" s="465"/>
      <c r="AG15" s="465"/>
      <c r="AH15" s="465"/>
      <c r="AI15" s="465"/>
      <c r="AJ15" s="465"/>
      <c r="AK15" s="465"/>
    </row>
    <row r="16" spans="1:39" ht="18" customHeight="1" x14ac:dyDescent="0.15">
      <c r="A16" s="470"/>
      <c r="B16" s="1366"/>
      <c r="C16" s="446"/>
      <c r="D16" s="471" t="s">
        <v>724</v>
      </c>
      <c r="E16" s="472"/>
      <c r="F16" s="1368"/>
      <c r="G16" s="1373"/>
      <c r="H16" s="1362"/>
      <c r="I16" s="1373"/>
      <c r="J16" s="1362"/>
      <c r="K16" s="1373"/>
      <c r="L16" s="1362"/>
      <c r="M16" s="1373"/>
      <c r="N16" s="1362"/>
      <c r="O16" s="1373"/>
      <c r="P16" s="1362"/>
      <c r="Q16" s="1373"/>
      <c r="R16" s="1362"/>
      <c r="S16" s="1373"/>
      <c r="T16" s="1362"/>
      <c r="U16" s="1373"/>
      <c r="V16" s="1362"/>
      <c r="W16" s="1373"/>
      <c r="X16" s="1362"/>
      <c r="Y16" s="1373"/>
      <c r="Z16" s="1362"/>
      <c r="AA16" s="1375"/>
      <c r="AB16" s="1385"/>
      <c r="AC16" s="464"/>
      <c r="AD16" s="465"/>
      <c r="AE16" s="465"/>
      <c r="AF16" s="465"/>
      <c r="AG16" s="465"/>
      <c r="AH16" s="465"/>
      <c r="AI16" s="465"/>
      <c r="AJ16" s="465"/>
      <c r="AK16" s="465"/>
    </row>
    <row r="17" spans="1:37" ht="18" customHeight="1" x14ac:dyDescent="0.15">
      <c r="A17" s="466"/>
      <c r="B17" s="1371"/>
      <c r="C17" s="467" t="s">
        <v>693</v>
      </c>
      <c r="D17" s="468" t="s">
        <v>724</v>
      </c>
      <c r="E17" s="469" t="s">
        <v>694</v>
      </c>
      <c r="F17" s="1377"/>
      <c r="G17" s="1374"/>
      <c r="H17" s="1372"/>
      <c r="I17" s="1374"/>
      <c r="J17" s="1372"/>
      <c r="K17" s="1374"/>
      <c r="L17" s="1372"/>
      <c r="M17" s="1374"/>
      <c r="N17" s="1372"/>
      <c r="O17" s="1374"/>
      <c r="P17" s="1372"/>
      <c r="Q17" s="1374"/>
      <c r="R17" s="1372"/>
      <c r="S17" s="1374"/>
      <c r="T17" s="1372"/>
      <c r="U17" s="1374"/>
      <c r="V17" s="1372"/>
      <c r="W17" s="1374"/>
      <c r="X17" s="1372"/>
      <c r="Y17" s="1374"/>
      <c r="Z17" s="1372"/>
      <c r="AA17" s="1376"/>
      <c r="AB17" s="1385"/>
      <c r="AC17" s="464"/>
      <c r="AD17" s="465"/>
      <c r="AE17" s="465"/>
      <c r="AF17" s="465"/>
      <c r="AG17" s="465"/>
      <c r="AH17" s="465"/>
      <c r="AI17" s="465"/>
      <c r="AJ17" s="465"/>
      <c r="AK17" s="465"/>
    </row>
    <row r="18" spans="1:37" ht="18" customHeight="1" x14ac:dyDescent="0.15">
      <c r="A18" s="470"/>
      <c r="B18" s="1366"/>
      <c r="C18" s="446"/>
      <c r="D18" s="471" t="s">
        <v>724</v>
      </c>
      <c r="E18" s="472"/>
      <c r="F18" s="1368"/>
      <c r="G18" s="1373"/>
      <c r="H18" s="1362"/>
      <c r="I18" s="1373"/>
      <c r="J18" s="1362"/>
      <c r="K18" s="1373"/>
      <c r="L18" s="1362"/>
      <c r="M18" s="1373"/>
      <c r="N18" s="1362"/>
      <c r="O18" s="1373"/>
      <c r="P18" s="1362"/>
      <c r="Q18" s="1373"/>
      <c r="R18" s="1362"/>
      <c r="S18" s="1373"/>
      <c r="T18" s="1362"/>
      <c r="U18" s="1373"/>
      <c r="V18" s="1362"/>
      <c r="W18" s="1373"/>
      <c r="X18" s="1362"/>
      <c r="Y18" s="1373"/>
      <c r="Z18" s="1362"/>
      <c r="AA18" s="1375"/>
      <c r="AB18" s="1385"/>
      <c r="AC18" s="464"/>
      <c r="AD18" s="465"/>
      <c r="AE18" s="465"/>
      <c r="AF18" s="465"/>
      <c r="AG18" s="465"/>
      <c r="AH18" s="465"/>
      <c r="AI18" s="465"/>
      <c r="AJ18" s="465"/>
      <c r="AK18" s="465"/>
    </row>
    <row r="19" spans="1:37" ht="18" customHeight="1" x14ac:dyDescent="0.15">
      <c r="A19" s="466"/>
      <c r="B19" s="1371"/>
      <c r="C19" s="467" t="s">
        <v>693</v>
      </c>
      <c r="D19" s="468" t="s">
        <v>724</v>
      </c>
      <c r="E19" s="469" t="s">
        <v>694</v>
      </c>
      <c r="F19" s="1377"/>
      <c r="G19" s="1374"/>
      <c r="H19" s="1372"/>
      <c r="I19" s="1374"/>
      <c r="J19" s="1372"/>
      <c r="K19" s="1374"/>
      <c r="L19" s="1372"/>
      <c r="M19" s="1374"/>
      <c r="N19" s="1372"/>
      <c r="O19" s="1374"/>
      <c r="P19" s="1372"/>
      <c r="Q19" s="1374"/>
      <c r="R19" s="1372"/>
      <c r="S19" s="1374"/>
      <c r="T19" s="1372"/>
      <c r="U19" s="1374"/>
      <c r="V19" s="1372"/>
      <c r="W19" s="1374"/>
      <c r="X19" s="1372"/>
      <c r="Y19" s="1374"/>
      <c r="Z19" s="1372"/>
      <c r="AA19" s="1376"/>
      <c r="AB19" s="1385"/>
      <c r="AC19" s="464"/>
      <c r="AD19" s="465"/>
      <c r="AE19" s="465"/>
      <c r="AF19" s="465"/>
      <c r="AG19" s="465"/>
      <c r="AH19" s="465"/>
      <c r="AI19" s="465"/>
      <c r="AJ19" s="465"/>
      <c r="AK19" s="465"/>
    </row>
    <row r="20" spans="1:37" ht="18" customHeight="1" x14ac:dyDescent="0.15">
      <c r="A20" s="470"/>
      <c r="B20" s="1366"/>
      <c r="C20" s="446"/>
      <c r="D20" s="471" t="s">
        <v>724</v>
      </c>
      <c r="E20" s="472"/>
      <c r="F20" s="1368"/>
      <c r="G20" s="1373"/>
      <c r="H20" s="1362"/>
      <c r="I20" s="1373"/>
      <c r="J20" s="1362"/>
      <c r="K20" s="1373"/>
      <c r="L20" s="1362"/>
      <c r="M20" s="1373"/>
      <c r="N20" s="1362"/>
      <c r="O20" s="1373"/>
      <c r="P20" s="1362"/>
      <c r="Q20" s="1373"/>
      <c r="R20" s="1362"/>
      <c r="S20" s="1373"/>
      <c r="T20" s="1362"/>
      <c r="U20" s="1373"/>
      <c r="V20" s="1362"/>
      <c r="W20" s="1373"/>
      <c r="X20" s="1362"/>
      <c r="Y20" s="1373"/>
      <c r="Z20" s="1362"/>
      <c r="AA20" s="1375"/>
      <c r="AB20" s="1385"/>
      <c r="AC20" s="464"/>
      <c r="AD20" s="465"/>
      <c r="AE20" s="465"/>
      <c r="AF20" s="465"/>
      <c r="AG20" s="465"/>
      <c r="AH20" s="465"/>
      <c r="AI20" s="465"/>
      <c r="AJ20" s="465"/>
      <c r="AK20" s="465"/>
    </row>
    <row r="21" spans="1:37" ht="18" customHeight="1" x14ac:dyDescent="0.15">
      <c r="A21" s="466"/>
      <c r="B21" s="1371"/>
      <c r="C21" s="467" t="s">
        <v>693</v>
      </c>
      <c r="D21" s="468" t="s">
        <v>724</v>
      </c>
      <c r="E21" s="469" t="s">
        <v>694</v>
      </c>
      <c r="F21" s="1377"/>
      <c r="G21" s="1374"/>
      <c r="H21" s="1372"/>
      <c r="I21" s="1374"/>
      <c r="J21" s="1372"/>
      <c r="K21" s="1374"/>
      <c r="L21" s="1372"/>
      <c r="M21" s="1374"/>
      <c r="N21" s="1372"/>
      <c r="O21" s="1374"/>
      <c r="P21" s="1372"/>
      <c r="Q21" s="1374"/>
      <c r="R21" s="1372"/>
      <c r="S21" s="1374"/>
      <c r="T21" s="1372"/>
      <c r="U21" s="1374"/>
      <c r="V21" s="1372"/>
      <c r="W21" s="1374"/>
      <c r="X21" s="1372"/>
      <c r="Y21" s="1374"/>
      <c r="Z21" s="1372"/>
      <c r="AA21" s="1376"/>
      <c r="AB21" s="1385"/>
      <c r="AC21" s="464"/>
      <c r="AD21" s="465"/>
      <c r="AE21" s="465"/>
      <c r="AF21" s="465"/>
      <c r="AG21" s="465"/>
      <c r="AH21" s="465"/>
      <c r="AI21" s="465"/>
      <c r="AJ21" s="465"/>
      <c r="AK21" s="465"/>
    </row>
    <row r="22" spans="1:37" ht="18" customHeight="1" x14ac:dyDescent="0.15">
      <c r="A22" s="470"/>
      <c r="B22" s="1366"/>
      <c r="C22" s="446"/>
      <c r="D22" s="471" t="s">
        <v>724</v>
      </c>
      <c r="E22" s="472"/>
      <c r="F22" s="1368"/>
      <c r="G22" s="1373"/>
      <c r="H22" s="1362"/>
      <c r="I22" s="1373"/>
      <c r="J22" s="1362"/>
      <c r="K22" s="1373"/>
      <c r="L22" s="1362"/>
      <c r="M22" s="1373"/>
      <c r="N22" s="1362"/>
      <c r="O22" s="1373"/>
      <c r="P22" s="1362"/>
      <c r="Q22" s="1373"/>
      <c r="R22" s="1362"/>
      <c r="S22" s="1373"/>
      <c r="T22" s="1362"/>
      <c r="U22" s="1373"/>
      <c r="V22" s="1362"/>
      <c r="W22" s="1373"/>
      <c r="X22" s="1362"/>
      <c r="Y22" s="1373"/>
      <c r="Z22" s="1362"/>
      <c r="AA22" s="1375"/>
      <c r="AB22" s="1385"/>
      <c r="AC22" s="464"/>
      <c r="AD22" s="465"/>
      <c r="AE22" s="465"/>
      <c r="AF22" s="465"/>
      <c r="AG22" s="465"/>
      <c r="AH22" s="465"/>
      <c r="AI22" s="465"/>
      <c r="AJ22" s="465"/>
      <c r="AK22" s="465"/>
    </row>
    <row r="23" spans="1:37" ht="18" customHeight="1" x14ac:dyDescent="0.15">
      <c r="A23" s="466"/>
      <c r="B23" s="1371"/>
      <c r="C23" s="467" t="s">
        <v>693</v>
      </c>
      <c r="D23" s="468" t="s">
        <v>724</v>
      </c>
      <c r="E23" s="469" t="s">
        <v>694</v>
      </c>
      <c r="F23" s="1377"/>
      <c r="G23" s="1374"/>
      <c r="H23" s="1372"/>
      <c r="I23" s="1374"/>
      <c r="J23" s="1372"/>
      <c r="K23" s="1374"/>
      <c r="L23" s="1372"/>
      <c r="M23" s="1374"/>
      <c r="N23" s="1372"/>
      <c r="O23" s="1374"/>
      <c r="P23" s="1372"/>
      <c r="Q23" s="1374"/>
      <c r="R23" s="1372"/>
      <c r="S23" s="1374"/>
      <c r="T23" s="1372"/>
      <c r="U23" s="1374"/>
      <c r="V23" s="1372"/>
      <c r="W23" s="1374"/>
      <c r="X23" s="1372"/>
      <c r="Y23" s="1374"/>
      <c r="Z23" s="1372"/>
      <c r="AA23" s="1376"/>
      <c r="AB23" s="1385"/>
      <c r="AC23" s="464"/>
      <c r="AD23" s="465"/>
      <c r="AE23" s="465"/>
      <c r="AF23" s="465"/>
      <c r="AG23" s="465"/>
      <c r="AH23" s="465"/>
      <c r="AI23" s="465"/>
      <c r="AJ23" s="465"/>
      <c r="AK23" s="465"/>
    </row>
    <row r="24" spans="1:37" ht="18" customHeight="1" x14ac:dyDescent="0.15">
      <c r="A24" s="470"/>
      <c r="B24" s="1366"/>
      <c r="C24" s="446"/>
      <c r="D24" s="471" t="s">
        <v>724</v>
      </c>
      <c r="E24" s="472"/>
      <c r="F24" s="1368"/>
      <c r="G24" s="1356"/>
      <c r="H24" s="1362"/>
      <c r="I24" s="1356"/>
      <c r="J24" s="1362"/>
      <c r="K24" s="1356"/>
      <c r="L24" s="1362"/>
      <c r="M24" s="1373"/>
      <c r="N24" s="1362"/>
      <c r="O24" s="1373"/>
      <c r="P24" s="1362"/>
      <c r="Q24" s="1373"/>
      <c r="R24" s="1362"/>
      <c r="S24" s="1373"/>
      <c r="T24" s="1362"/>
      <c r="U24" s="1373"/>
      <c r="V24" s="1362"/>
      <c r="W24" s="1373"/>
      <c r="X24" s="1362"/>
      <c r="Y24" s="1373"/>
      <c r="Z24" s="1362"/>
      <c r="AA24" s="1375"/>
      <c r="AB24" s="1385"/>
      <c r="AC24" s="464"/>
      <c r="AD24" s="465"/>
      <c r="AE24" s="465"/>
      <c r="AF24" s="465"/>
      <c r="AG24" s="465"/>
      <c r="AH24" s="465"/>
      <c r="AI24" s="465"/>
      <c r="AJ24" s="465"/>
      <c r="AK24" s="465"/>
    </row>
    <row r="25" spans="1:37" ht="18" customHeight="1" x14ac:dyDescent="0.15">
      <c r="A25" s="466"/>
      <c r="B25" s="1371"/>
      <c r="C25" s="467" t="s">
        <v>693</v>
      </c>
      <c r="D25" s="468" t="s">
        <v>724</v>
      </c>
      <c r="E25" s="469" t="s">
        <v>694</v>
      </c>
      <c r="F25" s="1369"/>
      <c r="G25" s="1370"/>
      <c r="H25" s="1363"/>
      <c r="I25" s="1370"/>
      <c r="J25" s="1363"/>
      <c r="K25" s="1370"/>
      <c r="L25" s="1372"/>
      <c r="M25" s="1374"/>
      <c r="N25" s="1372"/>
      <c r="O25" s="1374"/>
      <c r="P25" s="1372"/>
      <c r="Q25" s="1374"/>
      <c r="R25" s="1372"/>
      <c r="S25" s="1374"/>
      <c r="T25" s="1372"/>
      <c r="U25" s="1374"/>
      <c r="V25" s="1372"/>
      <c r="W25" s="1374"/>
      <c r="X25" s="1372"/>
      <c r="Y25" s="1374"/>
      <c r="Z25" s="1372"/>
      <c r="AA25" s="1376"/>
      <c r="AB25" s="1385"/>
      <c r="AC25" s="464"/>
      <c r="AD25" s="465"/>
      <c r="AE25" s="465"/>
      <c r="AF25" s="465"/>
      <c r="AG25" s="465"/>
      <c r="AH25" s="465"/>
      <c r="AI25" s="465"/>
      <c r="AJ25" s="465"/>
      <c r="AK25" s="465"/>
    </row>
    <row r="26" spans="1:37" ht="18" customHeight="1" x14ac:dyDescent="0.15">
      <c r="A26" s="470"/>
      <c r="B26" s="1366"/>
      <c r="C26" s="446"/>
      <c r="D26" s="471" t="s">
        <v>724</v>
      </c>
      <c r="E26" s="472"/>
      <c r="F26" s="1368"/>
      <c r="G26" s="1356"/>
      <c r="H26" s="1362"/>
      <c r="I26" s="1356"/>
      <c r="J26" s="1362"/>
      <c r="K26" s="1356"/>
      <c r="L26" s="1362"/>
      <c r="M26" s="1356"/>
      <c r="N26" s="1362"/>
      <c r="O26" s="1356"/>
      <c r="P26" s="1362"/>
      <c r="Q26" s="1356"/>
      <c r="R26" s="1362"/>
      <c r="S26" s="1356"/>
      <c r="T26" s="1364"/>
      <c r="U26" s="1356"/>
      <c r="V26" s="1362"/>
      <c r="W26" s="1356"/>
      <c r="X26" s="1362"/>
      <c r="Y26" s="1356"/>
      <c r="Z26" s="1362"/>
      <c r="AA26" s="1356"/>
      <c r="AB26" s="1385"/>
      <c r="AC26" s="464"/>
      <c r="AD26" s="465"/>
      <c r="AE26" s="465"/>
      <c r="AF26" s="465"/>
      <c r="AG26" s="465"/>
      <c r="AH26" s="465"/>
      <c r="AI26" s="465"/>
      <c r="AJ26" s="465"/>
      <c r="AK26" s="465"/>
    </row>
    <row r="27" spans="1:37" ht="18" customHeight="1" x14ac:dyDescent="0.15">
      <c r="A27" s="466"/>
      <c r="B27" s="1371"/>
      <c r="C27" s="467" t="s">
        <v>693</v>
      </c>
      <c r="D27" s="468" t="s">
        <v>724</v>
      </c>
      <c r="E27" s="469" t="s">
        <v>694</v>
      </c>
      <c r="F27" s="1369"/>
      <c r="G27" s="1370"/>
      <c r="H27" s="1363"/>
      <c r="I27" s="1370"/>
      <c r="J27" s="1363"/>
      <c r="K27" s="1370"/>
      <c r="L27" s="1363"/>
      <c r="M27" s="1370"/>
      <c r="N27" s="1363"/>
      <c r="O27" s="1370"/>
      <c r="P27" s="1363"/>
      <c r="Q27" s="1370"/>
      <c r="R27" s="1363"/>
      <c r="S27" s="1370"/>
      <c r="T27" s="1365"/>
      <c r="U27" s="1370"/>
      <c r="V27" s="1363"/>
      <c r="W27" s="1370"/>
      <c r="X27" s="1363"/>
      <c r="Y27" s="1370"/>
      <c r="Z27" s="1363"/>
      <c r="AA27" s="1370"/>
      <c r="AB27" s="1385"/>
      <c r="AC27" s="464"/>
      <c r="AD27" s="465"/>
      <c r="AE27" s="465"/>
      <c r="AF27" s="465"/>
      <c r="AG27" s="465"/>
      <c r="AH27" s="465"/>
      <c r="AI27" s="465"/>
      <c r="AJ27" s="465"/>
      <c r="AK27" s="465"/>
    </row>
    <row r="28" spans="1:37" ht="18" customHeight="1" x14ac:dyDescent="0.15">
      <c r="A28" s="470"/>
      <c r="B28" s="1366"/>
      <c r="C28" s="446"/>
      <c r="D28" s="471" t="s">
        <v>724</v>
      </c>
      <c r="E28" s="472"/>
      <c r="F28" s="1368"/>
      <c r="G28" s="1356"/>
      <c r="H28" s="1362"/>
      <c r="I28" s="1356"/>
      <c r="J28" s="1362"/>
      <c r="K28" s="1356"/>
      <c r="L28" s="1362"/>
      <c r="M28" s="1356"/>
      <c r="N28" s="1362"/>
      <c r="O28" s="1356"/>
      <c r="P28" s="1362"/>
      <c r="Q28" s="1356"/>
      <c r="R28" s="1362"/>
      <c r="S28" s="1356"/>
      <c r="T28" s="1364"/>
      <c r="U28" s="1356"/>
      <c r="V28" s="1362"/>
      <c r="W28" s="1356"/>
      <c r="X28" s="1362"/>
      <c r="Y28" s="1356"/>
      <c r="Z28" s="1362"/>
      <c r="AA28" s="1356"/>
      <c r="AB28" s="1385"/>
      <c r="AC28" s="464"/>
      <c r="AD28" s="465"/>
      <c r="AE28" s="465"/>
      <c r="AF28" s="465"/>
      <c r="AG28" s="465"/>
      <c r="AH28" s="465"/>
      <c r="AI28" s="465"/>
      <c r="AJ28" s="465"/>
      <c r="AK28" s="465"/>
    </row>
    <row r="29" spans="1:37" ht="18" customHeight="1" x14ac:dyDescent="0.15">
      <c r="A29" s="466"/>
      <c r="B29" s="1371"/>
      <c r="C29" s="467" t="s">
        <v>693</v>
      </c>
      <c r="D29" s="468" t="s">
        <v>724</v>
      </c>
      <c r="E29" s="469" t="s">
        <v>694</v>
      </c>
      <c r="F29" s="1369"/>
      <c r="G29" s="1370"/>
      <c r="H29" s="1363"/>
      <c r="I29" s="1370"/>
      <c r="J29" s="1363"/>
      <c r="K29" s="1370"/>
      <c r="L29" s="1363"/>
      <c r="M29" s="1370"/>
      <c r="N29" s="1363"/>
      <c r="O29" s="1370"/>
      <c r="P29" s="1363"/>
      <c r="Q29" s="1370"/>
      <c r="R29" s="1363"/>
      <c r="S29" s="1370"/>
      <c r="T29" s="1365"/>
      <c r="U29" s="1370"/>
      <c r="V29" s="1363"/>
      <c r="W29" s="1370"/>
      <c r="X29" s="1363"/>
      <c r="Y29" s="1370"/>
      <c r="Z29" s="1363"/>
      <c r="AA29" s="1370"/>
      <c r="AB29" s="1385"/>
      <c r="AC29" s="464"/>
      <c r="AD29" s="465"/>
      <c r="AE29" s="465"/>
      <c r="AF29" s="465"/>
      <c r="AG29" s="465"/>
      <c r="AH29" s="465"/>
      <c r="AI29" s="465"/>
      <c r="AJ29" s="465"/>
      <c r="AK29" s="465"/>
    </row>
    <row r="30" spans="1:37" ht="18" customHeight="1" x14ac:dyDescent="0.15">
      <c r="A30" s="470"/>
      <c r="B30" s="1366"/>
      <c r="C30" s="446"/>
      <c r="D30" s="471" t="s">
        <v>724</v>
      </c>
      <c r="E30" s="472"/>
      <c r="F30" s="1368"/>
      <c r="G30" s="1356"/>
      <c r="H30" s="1362"/>
      <c r="I30" s="1356"/>
      <c r="J30" s="1362"/>
      <c r="K30" s="1356"/>
      <c r="L30" s="1362"/>
      <c r="M30" s="1356"/>
      <c r="N30" s="1362"/>
      <c r="O30" s="1356"/>
      <c r="P30" s="1362"/>
      <c r="Q30" s="1356"/>
      <c r="R30" s="1362"/>
      <c r="S30" s="1356"/>
      <c r="T30" s="1364"/>
      <c r="U30" s="1356"/>
      <c r="V30" s="1362"/>
      <c r="W30" s="1356"/>
      <c r="X30" s="1362"/>
      <c r="Y30" s="1356"/>
      <c r="Z30" s="1362"/>
      <c r="AA30" s="1356"/>
      <c r="AB30" s="1385"/>
      <c r="AC30" s="464"/>
      <c r="AD30" s="465"/>
      <c r="AE30" s="465"/>
      <c r="AF30" s="465"/>
      <c r="AG30" s="465"/>
      <c r="AH30" s="465"/>
      <c r="AI30" s="465"/>
      <c r="AJ30" s="465"/>
      <c r="AK30" s="465"/>
    </row>
    <row r="31" spans="1:37" ht="18" customHeight="1" thickBot="1" x14ac:dyDescent="0.2">
      <c r="A31" s="473"/>
      <c r="B31" s="1367"/>
      <c r="C31" s="467" t="s">
        <v>693</v>
      </c>
      <c r="D31" s="468" t="s">
        <v>724</v>
      </c>
      <c r="E31" s="469" t="s">
        <v>694</v>
      </c>
      <c r="F31" s="1369"/>
      <c r="G31" s="1357"/>
      <c r="H31" s="1363"/>
      <c r="I31" s="1357"/>
      <c r="J31" s="1363"/>
      <c r="K31" s="1357"/>
      <c r="L31" s="1363"/>
      <c r="M31" s="1357"/>
      <c r="N31" s="1363"/>
      <c r="O31" s="1357"/>
      <c r="P31" s="1363"/>
      <c r="Q31" s="1357"/>
      <c r="R31" s="1363"/>
      <c r="S31" s="1357"/>
      <c r="T31" s="1365"/>
      <c r="U31" s="1357"/>
      <c r="V31" s="1363"/>
      <c r="W31" s="1357"/>
      <c r="X31" s="1363"/>
      <c r="Y31" s="1357"/>
      <c r="Z31" s="1363"/>
      <c r="AA31" s="1357"/>
      <c r="AB31" s="1385"/>
      <c r="AC31" s="464"/>
      <c r="AD31" s="465"/>
      <c r="AE31" s="465"/>
      <c r="AF31" s="465"/>
      <c r="AG31" s="465"/>
      <c r="AH31" s="465"/>
      <c r="AI31" s="465"/>
      <c r="AJ31" s="465"/>
      <c r="AK31" s="465"/>
    </row>
    <row r="32" spans="1:37" ht="30" customHeight="1" x14ac:dyDescent="0.15">
      <c r="A32" s="1358" t="s">
        <v>725</v>
      </c>
      <c r="B32" s="1359"/>
      <c r="C32" s="1359"/>
      <c r="D32" s="1359"/>
      <c r="E32" s="1360"/>
      <c r="F32" s="1361">
        <f>ROUNDDOWN(SUM(F8:F31),1)</f>
        <v>0</v>
      </c>
      <c r="G32" s="1355"/>
      <c r="H32" s="1349">
        <f>ROUNDDOWN(SUM(H8:H31),1)</f>
        <v>0</v>
      </c>
      <c r="I32" s="1355"/>
      <c r="J32" s="1349">
        <f>ROUNDDOWN(SUM(J8:J31),1)</f>
        <v>0</v>
      </c>
      <c r="K32" s="1355"/>
      <c r="L32" s="1349">
        <f>ROUNDDOWN(SUM(L8:L31),1)</f>
        <v>0</v>
      </c>
      <c r="M32" s="1355"/>
      <c r="N32" s="1349">
        <f>ROUNDDOWN(SUM(N8:N31),1)</f>
        <v>0</v>
      </c>
      <c r="O32" s="1355"/>
      <c r="P32" s="1349">
        <f>ROUNDDOWN(SUM(P8:P31),1)</f>
        <v>0</v>
      </c>
      <c r="Q32" s="1355"/>
      <c r="R32" s="1349">
        <f>ROUNDDOWN(SUM(R8:R31),1)</f>
        <v>0</v>
      </c>
      <c r="S32" s="1355"/>
      <c r="T32" s="1349">
        <f>ROUNDDOWN(SUM(T8:T31),1)</f>
        <v>0</v>
      </c>
      <c r="U32" s="1355"/>
      <c r="V32" s="1349">
        <f>ROUNDDOWN(SUM(V8:V31),1)</f>
        <v>0</v>
      </c>
      <c r="W32" s="1355"/>
      <c r="X32" s="1349">
        <f>ROUNDDOWN(SUM(X8:X31),1)</f>
        <v>0</v>
      </c>
      <c r="Y32" s="1355"/>
      <c r="Z32" s="1349">
        <f>ROUNDDOWN(SUM(Z8:Z31),1)</f>
        <v>0</v>
      </c>
      <c r="AA32" s="1350"/>
      <c r="AB32" s="474">
        <f>IF(SUM(F32:AA32)&gt;0,SUM(F32:AA32)/COUNTIF(F32:AA32,"&gt;0"),)</f>
        <v>0</v>
      </c>
      <c r="AC32" s="464"/>
      <c r="AD32" s="465"/>
      <c r="AE32" s="465"/>
      <c r="AF32" s="465"/>
      <c r="AG32" s="465"/>
      <c r="AH32" s="465"/>
      <c r="AI32" s="465"/>
      <c r="AJ32" s="465"/>
      <c r="AK32" s="465"/>
    </row>
    <row r="33" spans="1:38" ht="30" customHeight="1" thickBot="1" x14ac:dyDescent="0.2">
      <c r="A33" s="1351" t="s">
        <v>726</v>
      </c>
      <c r="B33" s="1352"/>
      <c r="C33" s="1352"/>
      <c r="D33" s="1352"/>
      <c r="E33" s="1353"/>
      <c r="F33" s="1354">
        <f>ROUNDDOWN(SUMIF(G8:G31,"○",F8:F31),1)</f>
        <v>0</v>
      </c>
      <c r="G33" s="1347"/>
      <c r="H33" s="1346">
        <f>ROUNDDOWN(SUMIF(I8:I31,"○",H8:H31),1)</f>
        <v>0</v>
      </c>
      <c r="I33" s="1347"/>
      <c r="J33" s="1346">
        <f>ROUNDDOWN(SUMIF(K8:K31,"○",J8:J31),1)</f>
        <v>0</v>
      </c>
      <c r="K33" s="1347"/>
      <c r="L33" s="1346">
        <f>ROUNDDOWN(SUMIF(M8:M31,"○",L8:L31),1)</f>
        <v>0</v>
      </c>
      <c r="M33" s="1347"/>
      <c r="N33" s="1346">
        <f>ROUNDDOWN(SUMIF(O8:O31,"○",N8:N31),1)</f>
        <v>0</v>
      </c>
      <c r="O33" s="1347"/>
      <c r="P33" s="1346">
        <f>ROUNDDOWN(SUMIF(Q8:Q31,"○",P8:P31),1)</f>
        <v>0</v>
      </c>
      <c r="Q33" s="1347"/>
      <c r="R33" s="1346">
        <f>ROUNDDOWN(SUMIF(S8:S31,"○",R8:R31),1)</f>
        <v>0</v>
      </c>
      <c r="S33" s="1347"/>
      <c r="T33" s="1346">
        <f>ROUNDDOWN(SUMIF(U8:U31,"○",T8:T31),1)</f>
        <v>0</v>
      </c>
      <c r="U33" s="1347"/>
      <c r="V33" s="1346">
        <f>ROUNDDOWN(SUMIF(W8:W31,"○",V8:V31),1)</f>
        <v>0</v>
      </c>
      <c r="W33" s="1347"/>
      <c r="X33" s="1346">
        <f>ROUNDDOWN(SUMIF(Y8:Y31,"○",X8:X31),1)</f>
        <v>0</v>
      </c>
      <c r="Y33" s="1347"/>
      <c r="Z33" s="1346">
        <f>ROUNDDOWN(SUMIF(AA8:AA31,"○",Z8:Z31),1)</f>
        <v>0</v>
      </c>
      <c r="AA33" s="1348"/>
      <c r="AB33" s="475">
        <f>IF(SUM(F33:AA33)&gt;0,SUM(F33:AA33)/COUNTIF(F33:AA33,"&gt;0"),)</f>
        <v>0</v>
      </c>
      <c r="AC33" s="464"/>
      <c r="AD33" s="465"/>
      <c r="AE33" s="465"/>
      <c r="AF33" s="465"/>
      <c r="AG33" s="465"/>
      <c r="AH33" s="465"/>
      <c r="AI33" s="465"/>
      <c r="AJ33" s="465"/>
      <c r="AK33" s="465"/>
    </row>
    <row r="34" spans="1:38" s="477" customFormat="1" ht="16.5" customHeight="1" x14ac:dyDescent="0.15">
      <c r="A34" s="476" t="s">
        <v>727</v>
      </c>
      <c r="D34" s="478"/>
      <c r="E34" s="478"/>
      <c r="F34" s="479"/>
      <c r="G34" s="479"/>
      <c r="H34" s="479"/>
      <c r="I34" s="479"/>
      <c r="J34" s="479"/>
      <c r="K34" s="479"/>
      <c r="L34" s="479"/>
      <c r="M34" s="479"/>
      <c r="N34" s="479"/>
      <c r="O34" s="479"/>
      <c r="P34" s="479"/>
      <c r="Q34" s="479"/>
      <c r="R34" s="479"/>
      <c r="S34" s="479"/>
      <c r="T34" s="479"/>
      <c r="U34" s="479"/>
      <c r="V34" s="479"/>
      <c r="W34" s="479"/>
      <c r="X34" s="479"/>
      <c r="Y34" s="479"/>
      <c r="Z34" s="479"/>
      <c r="AA34" s="479"/>
      <c r="AB34" s="480"/>
      <c r="AC34" s="480"/>
      <c r="AD34" s="480"/>
      <c r="AE34" s="480"/>
      <c r="AF34" s="480"/>
      <c r="AG34" s="480"/>
      <c r="AH34" s="480"/>
      <c r="AI34" s="480"/>
      <c r="AJ34" s="480"/>
      <c r="AK34" s="480"/>
      <c r="AL34" s="486"/>
    </row>
    <row r="35" spans="1:38" s="477" customFormat="1" ht="16.5" customHeight="1" x14ac:dyDescent="0.15">
      <c r="A35" s="476" t="s">
        <v>728</v>
      </c>
      <c r="D35" s="478"/>
      <c r="E35" s="478"/>
      <c r="F35" s="479"/>
      <c r="G35" s="479"/>
      <c r="H35" s="479"/>
      <c r="I35" s="479"/>
      <c r="J35" s="479"/>
      <c r="K35" s="479"/>
      <c r="L35" s="479"/>
      <c r="M35" s="479"/>
      <c r="N35" s="479"/>
      <c r="O35" s="479"/>
      <c r="P35" s="479"/>
      <c r="Q35" s="479"/>
      <c r="R35" s="479"/>
      <c r="S35" s="479"/>
      <c r="T35" s="479"/>
      <c r="U35" s="479"/>
      <c r="V35" s="479"/>
      <c r="W35" s="479"/>
      <c r="X35" s="479"/>
      <c r="Y35" s="479"/>
      <c r="Z35" s="479"/>
      <c r="AA35" s="479"/>
      <c r="AB35" s="480"/>
      <c r="AC35" s="480"/>
      <c r="AD35" s="480"/>
      <c r="AE35" s="480"/>
      <c r="AF35" s="480"/>
      <c r="AG35" s="480"/>
      <c r="AH35" s="480"/>
      <c r="AI35" s="480"/>
      <c r="AJ35" s="480"/>
      <c r="AK35" s="480"/>
      <c r="AL35" s="486"/>
    </row>
    <row r="36" spans="1:38" s="477" customFormat="1" ht="16.5" customHeight="1" x14ac:dyDescent="0.15">
      <c r="A36" s="476" t="s">
        <v>729</v>
      </c>
      <c r="D36" s="478"/>
      <c r="E36" s="478"/>
      <c r="F36" s="479"/>
      <c r="G36" s="479"/>
      <c r="H36" s="479"/>
      <c r="I36" s="479"/>
      <c r="J36" s="479"/>
      <c r="K36" s="479"/>
      <c r="L36" s="479"/>
      <c r="M36" s="479"/>
      <c r="N36" s="479"/>
      <c r="O36" s="479"/>
      <c r="P36" s="479"/>
      <c r="Q36" s="479"/>
      <c r="R36" s="479"/>
      <c r="S36" s="479"/>
      <c r="T36" s="479"/>
      <c r="U36" s="479"/>
      <c r="V36" s="479"/>
      <c r="W36" s="479"/>
      <c r="X36" s="479"/>
      <c r="Y36" s="479"/>
      <c r="Z36" s="479"/>
      <c r="AA36" s="479"/>
      <c r="AB36" s="480"/>
      <c r="AC36" s="480"/>
      <c r="AD36" s="480"/>
      <c r="AE36" s="480"/>
      <c r="AF36" s="480"/>
      <c r="AG36" s="480"/>
      <c r="AH36" s="480"/>
      <c r="AI36" s="480"/>
      <c r="AJ36" s="480"/>
      <c r="AK36" s="480"/>
      <c r="AL36" s="486"/>
    </row>
    <row r="37" spans="1:38" s="477" customFormat="1" ht="16.5" customHeight="1" x14ac:dyDescent="0.15">
      <c r="A37" s="476" t="s">
        <v>730</v>
      </c>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L37" s="486"/>
    </row>
    <row r="38" spans="1:38" s="477" customFormat="1" ht="16.5" customHeight="1" x14ac:dyDescent="0.15">
      <c r="A38" s="476" t="s">
        <v>731</v>
      </c>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L38" s="486"/>
    </row>
    <row r="39" spans="1:38" s="477" customFormat="1" ht="16.5" customHeight="1" x14ac:dyDescent="0.15">
      <c r="A39" s="476" t="s">
        <v>732</v>
      </c>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L39" s="486"/>
    </row>
    <row r="40" spans="1:38" s="477" customFormat="1" ht="14.25" customHeight="1" x14ac:dyDescent="0.15">
      <c r="A40" s="476"/>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L40" s="486"/>
    </row>
    <row r="41" spans="1:38" s="477" customFormat="1" ht="14.25" customHeight="1" x14ac:dyDescent="0.15">
      <c r="A41" s="476"/>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L41" s="486"/>
    </row>
    <row r="42" spans="1:38" s="477" customFormat="1" ht="14.25" customHeight="1" x14ac:dyDescent="0.15">
      <c r="A42" s="476" t="s">
        <v>726</v>
      </c>
      <c r="B42" s="481"/>
      <c r="C42" s="481"/>
      <c r="D42" s="481"/>
      <c r="E42" s="481"/>
      <c r="F42" s="481"/>
      <c r="G42" s="481"/>
      <c r="H42" s="481" t="s">
        <v>733</v>
      </c>
      <c r="I42" s="481"/>
      <c r="J42" s="481"/>
      <c r="K42" s="481"/>
      <c r="L42" s="481"/>
      <c r="M42" s="481"/>
      <c r="N42" s="481" t="s">
        <v>734</v>
      </c>
      <c r="O42" s="481"/>
      <c r="P42" s="481"/>
      <c r="Q42" s="481"/>
      <c r="R42" s="481"/>
      <c r="S42" s="481"/>
      <c r="T42" s="481"/>
      <c r="U42" s="481"/>
      <c r="V42" s="481"/>
      <c r="W42" s="481"/>
      <c r="X42" s="481"/>
      <c r="Y42" s="481"/>
      <c r="Z42" s="481"/>
      <c r="AA42" s="481"/>
      <c r="AB42" s="481"/>
      <c r="AL42" s="486"/>
    </row>
    <row r="43" spans="1:38" s="477" customFormat="1" ht="14.25" customHeight="1" x14ac:dyDescent="0.15">
      <c r="A43" s="476" t="s">
        <v>735</v>
      </c>
      <c r="B43" s="481"/>
      <c r="C43" s="481"/>
      <c r="D43" s="481"/>
      <c r="E43" s="481"/>
      <c r="F43" s="481"/>
      <c r="G43" s="481"/>
      <c r="H43" s="481" t="s">
        <v>736</v>
      </c>
      <c r="I43" s="481"/>
      <c r="J43" s="481"/>
      <c r="K43" s="481"/>
      <c r="L43" s="481"/>
      <c r="M43" s="481"/>
      <c r="N43" s="481" t="s">
        <v>737</v>
      </c>
      <c r="O43" s="481"/>
      <c r="P43" s="481"/>
      <c r="Q43" s="481"/>
      <c r="R43" s="481"/>
      <c r="S43" s="481"/>
      <c r="T43" s="481"/>
      <c r="U43" s="481"/>
      <c r="V43" s="481"/>
      <c r="W43" s="481"/>
      <c r="X43" s="481"/>
      <c r="Y43" s="481"/>
      <c r="Z43" s="481"/>
      <c r="AA43" s="481"/>
      <c r="AB43" s="481"/>
      <c r="AL43" s="486"/>
    </row>
    <row r="44" spans="1:38" s="477" customFormat="1" ht="14.25" customHeight="1" x14ac:dyDescent="0.15">
      <c r="A44" s="476" t="s">
        <v>738</v>
      </c>
      <c r="B44" s="481"/>
      <c r="C44" s="481"/>
      <c r="D44" s="481"/>
      <c r="E44" s="481"/>
      <c r="F44" s="481"/>
      <c r="G44" s="481"/>
      <c r="H44" s="481" t="s">
        <v>739</v>
      </c>
      <c r="I44" s="481"/>
      <c r="J44" s="481"/>
      <c r="K44" s="481"/>
      <c r="L44" s="481"/>
      <c r="M44" s="481"/>
      <c r="N44" s="481" t="s">
        <v>740</v>
      </c>
      <c r="O44" s="481"/>
      <c r="P44" s="481"/>
      <c r="Q44" s="481"/>
      <c r="R44" s="481"/>
      <c r="S44" s="481"/>
      <c r="T44" s="481"/>
      <c r="U44" s="481"/>
      <c r="V44" s="481"/>
      <c r="W44" s="481"/>
      <c r="X44" s="481"/>
      <c r="Y44" s="481"/>
      <c r="Z44" s="481"/>
      <c r="AA44" s="481"/>
      <c r="AB44" s="481"/>
      <c r="AL44" s="486"/>
    </row>
    <row r="45" spans="1:38" ht="15.95" customHeight="1" x14ac:dyDescent="0.15">
      <c r="A45" s="476" t="s">
        <v>741</v>
      </c>
      <c r="B45" s="481"/>
      <c r="C45" s="481"/>
      <c r="D45" s="481"/>
      <c r="E45" s="481"/>
      <c r="F45" s="481"/>
      <c r="G45" s="372"/>
      <c r="H45" s="372"/>
      <c r="I45" s="372"/>
      <c r="J45" s="372"/>
      <c r="K45" s="372"/>
      <c r="L45" s="372"/>
      <c r="M45" s="372"/>
      <c r="N45" s="372" t="s">
        <v>742</v>
      </c>
      <c r="O45" s="372"/>
      <c r="P45" s="372"/>
      <c r="Q45" s="372"/>
      <c r="R45" s="372"/>
      <c r="S45" s="372"/>
      <c r="T45" s="372"/>
      <c r="U45" s="372"/>
      <c r="V45" s="372"/>
      <c r="W45" s="372"/>
      <c r="X45" s="372"/>
      <c r="Y45" s="372"/>
      <c r="Z45" s="372"/>
      <c r="AA45" s="372"/>
      <c r="AB45" s="372"/>
    </row>
    <row r="46" spans="1:38" ht="15.95" customHeight="1" x14ac:dyDescent="0.15">
      <c r="A46" s="476" t="s">
        <v>743</v>
      </c>
      <c r="B46" s="481"/>
      <c r="C46" s="481"/>
      <c r="D46" s="481"/>
      <c r="E46" s="372"/>
      <c r="F46" s="372"/>
      <c r="G46" s="372"/>
      <c r="H46" s="372"/>
      <c r="I46" s="372"/>
      <c r="J46" s="372"/>
      <c r="K46" s="372"/>
      <c r="L46" s="372"/>
      <c r="M46" s="372"/>
      <c r="N46" s="372" t="s">
        <v>744</v>
      </c>
      <c r="O46" s="372"/>
      <c r="P46" s="372"/>
      <c r="Q46" s="372"/>
      <c r="R46" s="372"/>
      <c r="S46" s="372"/>
      <c r="T46" s="372"/>
      <c r="U46" s="372"/>
      <c r="V46" s="372"/>
      <c r="W46" s="372"/>
      <c r="X46" s="372"/>
      <c r="Y46" s="372"/>
      <c r="Z46" s="372"/>
      <c r="AA46" s="372"/>
      <c r="AB46" s="372"/>
    </row>
    <row r="47" spans="1:38" ht="15.95" customHeight="1" x14ac:dyDescent="0.15">
      <c r="A47" s="476"/>
      <c r="B47" s="481"/>
      <c r="C47" s="481"/>
      <c r="D47" s="481"/>
      <c r="E47" s="372"/>
      <c r="F47" s="372"/>
      <c r="G47" s="372"/>
      <c r="H47" s="372"/>
      <c r="I47" s="372"/>
      <c r="J47" s="372"/>
      <c r="K47" s="372"/>
      <c r="L47" s="372"/>
      <c r="M47" s="372"/>
      <c r="N47" s="372" t="s">
        <v>745</v>
      </c>
      <c r="O47" s="372"/>
      <c r="P47" s="372"/>
      <c r="Q47" s="372"/>
      <c r="R47" s="372"/>
      <c r="S47" s="372"/>
      <c r="T47" s="372"/>
      <c r="U47" s="372"/>
      <c r="V47" s="372"/>
      <c r="W47" s="372"/>
      <c r="X47" s="372"/>
      <c r="Y47" s="372"/>
      <c r="Z47" s="372"/>
      <c r="AA47" s="372"/>
      <c r="AB47" s="372"/>
    </row>
    <row r="48" spans="1:38" ht="15.95" customHeight="1" x14ac:dyDescent="0.15">
      <c r="A48" s="476"/>
      <c r="B48" s="372"/>
      <c r="C48" s="372"/>
      <c r="D48" s="372"/>
      <c r="E48" s="372"/>
      <c r="F48" s="372"/>
      <c r="G48" s="482"/>
      <c r="H48" s="372"/>
      <c r="I48" s="372"/>
      <c r="J48" s="372"/>
      <c r="K48" s="372"/>
      <c r="L48" s="372"/>
      <c r="M48" s="372"/>
      <c r="N48" s="372" t="s">
        <v>746</v>
      </c>
      <c r="O48" s="372"/>
      <c r="P48" s="372"/>
      <c r="Q48" s="372"/>
      <c r="R48" s="372"/>
      <c r="S48" s="372"/>
      <c r="T48" s="372"/>
      <c r="U48" s="372"/>
      <c r="V48" s="372"/>
      <c r="W48" s="372"/>
      <c r="X48" s="372"/>
      <c r="Y48" s="372"/>
      <c r="Z48" s="372"/>
      <c r="AA48" s="372"/>
      <c r="AB48" s="372"/>
    </row>
    <row r="49" spans="1:28" ht="15.95" customHeight="1" x14ac:dyDescent="0.15">
      <c r="B49" s="372"/>
      <c r="C49" s="372"/>
      <c r="D49" s="372"/>
      <c r="E49" s="482"/>
      <c r="F49" s="482"/>
      <c r="G49" s="372"/>
      <c r="H49" s="372"/>
      <c r="I49" s="372"/>
      <c r="J49" s="372"/>
      <c r="K49" s="372"/>
      <c r="L49" s="372"/>
      <c r="M49" s="372"/>
      <c r="N49" s="372" t="s">
        <v>747</v>
      </c>
      <c r="O49" s="372"/>
      <c r="P49" s="372"/>
      <c r="Q49" s="372"/>
      <c r="R49" s="372"/>
      <c r="S49" s="372"/>
      <c r="T49" s="372"/>
      <c r="U49" s="372"/>
      <c r="V49" s="372"/>
      <c r="W49" s="372"/>
      <c r="X49" s="372"/>
      <c r="Y49" s="372"/>
      <c r="Z49" s="372"/>
      <c r="AA49" s="372"/>
      <c r="AB49" s="372"/>
    </row>
    <row r="50" spans="1:28" ht="15.95" customHeight="1" x14ac:dyDescent="0.15">
      <c r="A50" s="372" t="s">
        <v>748</v>
      </c>
      <c r="B50" s="372"/>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row>
    <row r="51" spans="1:28" ht="15.95" customHeight="1" x14ac:dyDescent="0.15">
      <c r="A51" s="372" t="s">
        <v>749</v>
      </c>
      <c r="B51" s="482"/>
      <c r="C51" s="482"/>
      <c r="D51" s="48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row>
    <row r="52" spans="1:28" ht="18" customHeight="1" x14ac:dyDescent="0.15">
      <c r="A52" s="372" t="s">
        <v>750</v>
      </c>
      <c r="B52" s="372"/>
      <c r="C52" s="372"/>
      <c r="D52" s="372"/>
      <c r="E52" s="372"/>
      <c r="F52" s="372"/>
    </row>
    <row r="53" spans="1:28" ht="18" customHeight="1" x14ac:dyDescent="0.15">
      <c r="A53" s="372"/>
      <c r="B53" s="372"/>
      <c r="C53" s="372"/>
      <c r="D53" s="372"/>
    </row>
    <row r="54" spans="1:28" ht="18" customHeight="1" x14ac:dyDescent="0.15">
      <c r="A54" s="372"/>
      <c r="B54" s="372"/>
      <c r="C54" s="372"/>
      <c r="D54" s="372"/>
    </row>
    <row r="55" spans="1:28" ht="18" customHeight="1" x14ac:dyDescent="0.15">
      <c r="A55" s="372"/>
    </row>
    <row r="56" spans="1:28" ht="18" customHeight="1" x14ac:dyDescent="0.15">
      <c r="A56" s="372"/>
    </row>
    <row r="57" spans="1:28" ht="18" customHeight="1" x14ac:dyDescent="0.15">
      <c r="A57" s="372"/>
    </row>
    <row r="58" spans="1:28" ht="18" customHeight="1" x14ac:dyDescent="0.15"/>
    <row r="59" spans="1:28" ht="18" customHeight="1" x14ac:dyDescent="0.15"/>
    <row r="60" spans="1:28" ht="18" customHeight="1" x14ac:dyDescent="0.15"/>
  </sheetData>
  <mergeCells count="323">
    <mergeCell ref="P1:X1"/>
    <mergeCell ref="B2:G2"/>
    <mergeCell ref="P2:X2"/>
    <mergeCell ref="A3:I3"/>
    <mergeCell ref="P3:R3"/>
    <mergeCell ref="P4:Q4"/>
    <mergeCell ref="X4:Y4"/>
    <mergeCell ref="A5:A7"/>
    <mergeCell ref="F5:AA5"/>
    <mergeCell ref="AB5:AB7"/>
    <mergeCell ref="F6:G6"/>
    <mergeCell ref="H6:I6"/>
    <mergeCell ref="J6:K6"/>
    <mergeCell ref="L6:M6"/>
    <mergeCell ref="N6:O6"/>
    <mergeCell ref="P6:Q6"/>
    <mergeCell ref="R6:S6"/>
    <mergeCell ref="T6:U6"/>
    <mergeCell ref="V6:W6"/>
    <mergeCell ref="X6:Y6"/>
    <mergeCell ref="Z6:AA6"/>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12:B13"/>
    <mergeCell ref="F12:F13"/>
    <mergeCell ref="G12:G13"/>
    <mergeCell ref="H12:H13"/>
    <mergeCell ref="I12:I13"/>
    <mergeCell ref="J12:J13"/>
    <mergeCell ref="K12:K13"/>
    <mergeCell ref="L12:L13"/>
    <mergeCell ref="M12:M13"/>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U20:U21"/>
    <mergeCell ref="J20:J21"/>
    <mergeCell ref="K20:K21"/>
    <mergeCell ref="L20:L21"/>
    <mergeCell ref="M20:M21"/>
    <mergeCell ref="N20:N21"/>
    <mergeCell ref="O20:O21"/>
    <mergeCell ref="G22:G23"/>
    <mergeCell ref="H22:H23"/>
    <mergeCell ref="I22:I23"/>
    <mergeCell ref="J22:J23"/>
    <mergeCell ref="V20:V21"/>
    <mergeCell ref="W20:W21"/>
    <mergeCell ref="X20:X21"/>
    <mergeCell ref="Y20:Y21"/>
    <mergeCell ref="Z20:Z21"/>
    <mergeCell ref="W22:W23"/>
    <mergeCell ref="X22:X23"/>
    <mergeCell ref="Y22:Y23"/>
    <mergeCell ref="Z22:Z23"/>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Y28:Y29"/>
    <mergeCell ref="Z28:Z29"/>
    <mergeCell ref="W30:W31"/>
    <mergeCell ref="X30:X31"/>
    <mergeCell ref="Y30:Y31"/>
    <mergeCell ref="Z30:Z31"/>
    <mergeCell ref="S28:S29"/>
    <mergeCell ref="T28:T29"/>
    <mergeCell ref="U28:U29"/>
    <mergeCell ref="B30:B31"/>
    <mergeCell ref="F30:F31"/>
    <mergeCell ref="G30:G31"/>
    <mergeCell ref="H30:H31"/>
    <mergeCell ref="I30:I31"/>
    <mergeCell ref="J30:J31"/>
    <mergeCell ref="V28:V29"/>
    <mergeCell ref="W28:W29"/>
    <mergeCell ref="X28:X29"/>
    <mergeCell ref="J28:J29"/>
    <mergeCell ref="K28:K29"/>
    <mergeCell ref="L28:L29"/>
    <mergeCell ref="M28:M29"/>
    <mergeCell ref="N28:N29"/>
    <mergeCell ref="O28:O29"/>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AL2:AM3"/>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AA30:AA31"/>
    <mergeCell ref="A32:E32"/>
    <mergeCell ref="F32:G32"/>
    <mergeCell ref="H32:I32"/>
  </mergeCells>
  <phoneticPr fontId="2"/>
  <dataValidations count="5">
    <dataValidation type="list" allowBlank="1" showInputMessage="1" showErrorMessage="1" sqref="A33:E33" xr:uid="{29927A09-3608-4EF6-A3AF-2B72B0ACF5F6}">
      <formula1>$A$42:$A$48</formula1>
    </dataValidation>
    <dataValidation type="list" allowBlank="1" showInputMessage="1" showErrorMessage="1" sqref="A9 A11 A13 A15 A17 A19 A21 A23 A25 A27 A29 A31" xr:uid="{2A8C6C75-40EA-42ED-8B8F-7A91FDE2B593}">
      <formula1>$A$50:$A$52</formula1>
    </dataValidation>
    <dataValidation type="list" allowBlank="1" showInputMessage="1" showErrorMessage="1" sqref="B2:G2" xr:uid="{DB345CB9-A7F9-4756-B99B-6B49178E3011}">
      <formula1>$H$42:$H$44</formula1>
    </dataValidation>
    <dataValidation type="list" allowBlank="1" showInputMessage="1" showErrorMessage="1" sqref="P1:X1" xr:uid="{5533CB14-F525-49AB-8219-AFB16AF26983}">
      <formula1>$N$42:$N$49</formula1>
    </dataValidation>
    <dataValidation type="list" showInputMessage="1" showErrorMessage="1" sqref="G8:G31 I8:I31 K8:K31 M8:M31 O8:O31 Q8:Q31 S8:S31 U8:U31 W8:W31 Y8:Y31 AA8:AA31" xr:uid="{0BB0B669-A38A-4C75-AFFB-BD6F96466143}">
      <formula1>"○,　"</formula1>
    </dataValidation>
  </dataValidations>
  <hyperlinks>
    <hyperlink ref="AL2" location="添付書類一覧!A1" display="添付書類一覧に戻る" xr:uid="{84289737-9BC5-4CD8-B730-1FFE1CF2DE03}"/>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90" t="s">
        <v>72</v>
      </c>
      <c r="AA3" s="791"/>
      <c r="AB3" s="791"/>
      <c r="AC3" s="791"/>
      <c r="AD3" s="792"/>
      <c r="AE3" s="856"/>
      <c r="AF3" s="857"/>
      <c r="AG3" s="857"/>
      <c r="AH3" s="857"/>
      <c r="AI3" s="857"/>
      <c r="AJ3" s="857"/>
      <c r="AK3" s="857"/>
      <c r="AL3" s="858"/>
      <c r="AM3" s="20"/>
      <c r="AN3" s="1"/>
    </row>
    <row r="4" spans="2:40" s="2" customFormat="1" x14ac:dyDescent="0.15">
      <c r="AN4" s="21"/>
    </row>
    <row r="5" spans="2:40" s="2" customFormat="1" x14ac:dyDescent="0.15">
      <c r="B5" s="906" t="s">
        <v>43</v>
      </c>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906"/>
      <c r="AG5" s="906"/>
      <c r="AH5" s="906"/>
      <c r="AI5" s="906"/>
      <c r="AJ5" s="906"/>
      <c r="AK5" s="906"/>
      <c r="AL5" s="906"/>
    </row>
    <row r="6" spans="2:40" s="2" customFormat="1" ht="13.5" customHeight="1" x14ac:dyDescent="0.15">
      <c r="AC6" s="1"/>
      <c r="AD6" s="45"/>
      <c r="AE6" s="45" t="s">
        <v>30</v>
      </c>
      <c r="AH6" s="2" t="s">
        <v>36</v>
      </c>
      <c r="AJ6" s="2" t="s">
        <v>32</v>
      </c>
      <c r="AL6" s="2" t="s">
        <v>31</v>
      </c>
    </row>
    <row r="7" spans="2:40" s="2" customFormat="1" x14ac:dyDescent="0.15">
      <c r="B7" s="906" t="s">
        <v>73</v>
      </c>
      <c r="C7" s="906"/>
      <c r="D7" s="906"/>
      <c r="E7" s="906"/>
      <c r="F7" s="906"/>
      <c r="G7" s="906"/>
      <c r="H7" s="906"/>
      <c r="I7" s="906"/>
      <c r="J7" s="906"/>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803" t="s">
        <v>74</v>
      </c>
      <c r="C11" s="873" t="s">
        <v>7</v>
      </c>
      <c r="D11" s="874"/>
      <c r="E11" s="874"/>
      <c r="F11" s="874"/>
      <c r="G11" s="874"/>
      <c r="H11" s="874"/>
      <c r="I11" s="874"/>
      <c r="J11" s="874"/>
      <c r="K11" s="9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04"/>
      <c r="C12" s="875" t="s">
        <v>75</v>
      </c>
      <c r="D12" s="876"/>
      <c r="E12" s="876"/>
      <c r="F12" s="876"/>
      <c r="G12" s="876"/>
      <c r="H12" s="876"/>
      <c r="I12" s="876"/>
      <c r="J12" s="876"/>
      <c r="K12" s="8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04"/>
      <c r="C13" s="873" t="s">
        <v>8</v>
      </c>
      <c r="D13" s="874"/>
      <c r="E13" s="874"/>
      <c r="F13" s="874"/>
      <c r="G13" s="874"/>
      <c r="H13" s="874"/>
      <c r="I13" s="874"/>
      <c r="J13" s="874"/>
      <c r="K13" s="1276"/>
      <c r="L13" s="1404" t="s">
        <v>76</v>
      </c>
      <c r="M13" s="1405"/>
      <c r="N13" s="1405"/>
      <c r="O13" s="1405"/>
      <c r="P13" s="1405"/>
      <c r="Q13" s="1405"/>
      <c r="R13" s="1405"/>
      <c r="S13" s="1405"/>
      <c r="T13" s="1405"/>
      <c r="U13" s="1405"/>
      <c r="V13" s="1405"/>
      <c r="W13" s="1405"/>
      <c r="X13" s="1405"/>
      <c r="Y13" s="1405"/>
      <c r="Z13" s="1405"/>
      <c r="AA13" s="1405"/>
      <c r="AB13" s="1405"/>
      <c r="AC13" s="1405"/>
      <c r="AD13" s="1405"/>
      <c r="AE13" s="1405"/>
      <c r="AF13" s="1405"/>
      <c r="AG13" s="1405"/>
      <c r="AH13" s="1405"/>
      <c r="AI13" s="1405"/>
      <c r="AJ13" s="1405"/>
      <c r="AK13" s="1405"/>
      <c r="AL13" s="1406"/>
    </row>
    <row r="14" spans="2:40" s="2" customFormat="1" x14ac:dyDescent="0.15">
      <c r="B14" s="804"/>
      <c r="C14" s="875"/>
      <c r="D14" s="876"/>
      <c r="E14" s="876"/>
      <c r="F14" s="876"/>
      <c r="G14" s="876"/>
      <c r="H14" s="876"/>
      <c r="I14" s="876"/>
      <c r="J14" s="876"/>
      <c r="K14" s="1158"/>
      <c r="L14" s="1407" t="s">
        <v>77</v>
      </c>
      <c r="M14" s="1408"/>
      <c r="N14" s="1408"/>
      <c r="O14" s="1408"/>
      <c r="P14" s="1408"/>
      <c r="Q14" s="1408"/>
      <c r="R14" s="1408"/>
      <c r="S14" s="1408"/>
      <c r="T14" s="1408"/>
      <c r="U14" s="1408"/>
      <c r="V14" s="1408"/>
      <c r="W14" s="1408"/>
      <c r="X14" s="1408"/>
      <c r="Y14" s="1408"/>
      <c r="Z14" s="1408"/>
      <c r="AA14" s="1408"/>
      <c r="AB14" s="1408"/>
      <c r="AC14" s="1408"/>
      <c r="AD14" s="1408"/>
      <c r="AE14" s="1408"/>
      <c r="AF14" s="1408"/>
      <c r="AG14" s="1408"/>
      <c r="AH14" s="1408"/>
      <c r="AI14" s="1408"/>
      <c r="AJ14" s="1408"/>
      <c r="AK14" s="1408"/>
      <c r="AL14" s="1409"/>
    </row>
    <row r="15" spans="2:40" s="2" customFormat="1" x14ac:dyDescent="0.15">
      <c r="B15" s="804"/>
      <c r="C15" s="877"/>
      <c r="D15" s="878"/>
      <c r="E15" s="878"/>
      <c r="F15" s="878"/>
      <c r="G15" s="878"/>
      <c r="H15" s="878"/>
      <c r="I15" s="878"/>
      <c r="J15" s="878"/>
      <c r="K15" s="1159"/>
      <c r="L15" s="1410" t="s">
        <v>78</v>
      </c>
      <c r="M15" s="1411"/>
      <c r="N15" s="1411"/>
      <c r="O15" s="1411"/>
      <c r="P15" s="1411"/>
      <c r="Q15" s="1411"/>
      <c r="R15" s="1411"/>
      <c r="S15" s="1411"/>
      <c r="T15" s="1411"/>
      <c r="U15" s="1411"/>
      <c r="V15" s="1411"/>
      <c r="W15" s="1411"/>
      <c r="X15" s="1411"/>
      <c r="Y15" s="1411"/>
      <c r="Z15" s="1411"/>
      <c r="AA15" s="1411"/>
      <c r="AB15" s="1411"/>
      <c r="AC15" s="1411"/>
      <c r="AD15" s="1411"/>
      <c r="AE15" s="1411"/>
      <c r="AF15" s="1411"/>
      <c r="AG15" s="1411"/>
      <c r="AH15" s="1411"/>
      <c r="AI15" s="1411"/>
      <c r="AJ15" s="1411"/>
      <c r="AK15" s="1411"/>
      <c r="AL15" s="1412"/>
    </row>
    <row r="16" spans="2:40" s="2" customFormat="1" ht="14.25" customHeight="1" x14ac:dyDescent="0.15">
      <c r="B16" s="804"/>
      <c r="C16" s="797" t="s">
        <v>79</v>
      </c>
      <c r="D16" s="798"/>
      <c r="E16" s="798"/>
      <c r="F16" s="798"/>
      <c r="G16" s="798"/>
      <c r="H16" s="798"/>
      <c r="I16" s="798"/>
      <c r="J16" s="798"/>
      <c r="K16" s="799"/>
      <c r="L16" s="790" t="s">
        <v>9</v>
      </c>
      <c r="M16" s="791"/>
      <c r="N16" s="791"/>
      <c r="O16" s="791"/>
      <c r="P16" s="792"/>
      <c r="Q16" s="24"/>
      <c r="R16" s="25"/>
      <c r="S16" s="25"/>
      <c r="T16" s="25"/>
      <c r="U16" s="25"/>
      <c r="V16" s="25"/>
      <c r="W16" s="25"/>
      <c r="X16" s="25"/>
      <c r="Y16" s="26"/>
      <c r="Z16" s="886" t="s">
        <v>10</v>
      </c>
      <c r="AA16" s="879"/>
      <c r="AB16" s="879"/>
      <c r="AC16" s="879"/>
      <c r="AD16" s="881"/>
      <c r="AE16" s="28"/>
      <c r="AF16" s="32"/>
      <c r="AG16" s="22"/>
      <c r="AH16" s="22"/>
      <c r="AI16" s="22"/>
      <c r="AJ16" s="1405"/>
      <c r="AK16" s="1405"/>
      <c r="AL16" s="1406"/>
    </row>
    <row r="17" spans="2:40" ht="14.25" customHeight="1" x14ac:dyDescent="0.15">
      <c r="B17" s="804"/>
      <c r="C17" s="904" t="s">
        <v>55</v>
      </c>
      <c r="D17" s="905"/>
      <c r="E17" s="905"/>
      <c r="F17" s="905"/>
      <c r="G17" s="905"/>
      <c r="H17" s="905"/>
      <c r="I17" s="905"/>
      <c r="J17" s="905"/>
      <c r="K17" s="1413"/>
      <c r="L17" s="27"/>
      <c r="M17" s="27"/>
      <c r="N17" s="27"/>
      <c r="O17" s="27"/>
      <c r="P17" s="27"/>
      <c r="Q17" s="27"/>
      <c r="R17" s="27"/>
      <c r="S17" s="27"/>
      <c r="U17" s="790" t="s">
        <v>11</v>
      </c>
      <c r="V17" s="791"/>
      <c r="W17" s="791"/>
      <c r="X17" s="791"/>
      <c r="Y17" s="792"/>
      <c r="Z17" s="18"/>
      <c r="AA17" s="19"/>
      <c r="AB17" s="19"/>
      <c r="AC17" s="19"/>
      <c r="AD17" s="19"/>
      <c r="AE17" s="1414"/>
      <c r="AF17" s="1414"/>
      <c r="AG17" s="1414"/>
      <c r="AH17" s="1414"/>
      <c r="AI17" s="1414"/>
      <c r="AJ17" s="1414"/>
      <c r="AK17" s="1414"/>
      <c r="AL17" s="17"/>
      <c r="AN17" s="3"/>
    </row>
    <row r="18" spans="2:40" ht="14.25" customHeight="1" x14ac:dyDescent="0.15">
      <c r="B18" s="804"/>
      <c r="C18" s="793" t="s">
        <v>12</v>
      </c>
      <c r="D18" s="793"/>
      <c r="E18" s="793"/>
      <c r="F18" s="793"/>
      <c r="G18" s="793"/>
      <c r="H18" s="1415"/>
      <c r="I18" s="1415"/>
      <c r="J18" s="1415"/>
      <c r="K18" s="1416"/>
      <c r="L18" s="790" t="s">
        <v>13</v>
      </c>
      <c r="M18" s="791"/>
      <c r="N18" s="791"/>
      <c r="O18" s="791"/>
      <c r="P18" s="792"/>
      <c r="Q18" s="29"/>
      <c r="R18" s="30"/>
      <c r="S18" s="30"/>
      <c r="T18" s="30"/>
      <c r="U18" s="30"/>
      <c r="V18" s="30"/>
      <c r="W18" s="30"/>
      <c r="X18" s="30"/>
      <c r="Y18" s="31"/>
      <c r="Z18" s="807" t="s">
        <v>14</v>
      </c>
      <c r="AA18" s="807"/>
      <c r="AB18" s="807"/>
      <c r="AC18" s="807"/>
      <c r="AD18" s="808"/>
      <c r="AE18" s="15"/>
      <c r="AF18" s="16"/>
      <c r="AG18" s="16"/>
      <c r="AH18" s="16"/>
      <c r="AI18" s="16"/>
      <c r="AJ18" s="16"/>
      <c r="AK18" s="16"/>
      <c r="AL18" s="17"/>
      <c r="AN18" s="3"/>
    </row>
    <row r="19" spans="2:40" ht="13.5" customHeight="1" x14ac:dyDescent="0.15">
      <c r="B19" s="804"/>
      <c r="C19" s="1417" t="s">
        <v>15</v>
      </c>
      <c r="D19" s="1417"/>
      <c r="E19" s="1417"/>
      <c r="F19" s="1417"/>
      <c r="G19" s="1417"/>
      <c r="H19" s="1418"/>
      <c r="I19" s="1418"/>
      <c r="J19" s="1418"/>
      <c r="K19" s="1418"/>
      <c r="L19" s="1404" t="s">
        <v>76</v>
      </c>
      <c r="M19" s="1405"/>
      <c r="N19" s="1405"/>
      <c r="O19" s="1405"/>
      <c r="P19" s="1405"/>
      <c r="Q19" s="1405"/>
      <c r="R19" s="1405"/>
      <c r="S19" s="1405"/>
      <c r="T19" s="1405"/>
      <c r="U19" s="1405"/>
      <c r="V19" s="1405"/>
      <c r="W19" s="1405"/>
      <c r="X19" s="1405"/>
      <c r="Y19" s="1405"/>
      <c r="Z19" s="1405"/>
      <c r="AA19" s="1405"/>
      <c r="AB19" s="1405"/>
      <c r="AC19" s="1405"/>
      <c r="AD19" s="1405"/>
      <c r="AE19" s="1405"/>
      <c r="AF19" s="1405"/>
      <c r="AG19" s="1405"/>
      <c r="AH19" s="1405"/>
      <c r="AI19" s="1405"/>
      <c r="AJ19" s="1405"/>
      <c r="AK19" s="1405"/>
      <c r="AL19" s="1406"/>
      <c r="AN19" s="3"/>
    </row>
    <row r="20" spans="2:40" ht="14.25" customHeight="1" x14ac:dyDescent="0.15">
      <c r="B20" s="804"/>
      <c r="C20" s="1417"/>
      <c r="D20" s="1417"/>
      <c r="E20" s="1417"/>
      <c r="F20" s="1417"/>
      <c r="G20" s="1417"/>
      <c r="H20" s="1418"/>
      <c r="I20" s="1418"/>
      <c r="J20" s="1418"/>
      <c r="K20" s="1418"/>
      <c r="L20" s="1407" t="s">
        <v>77</v>
      </c>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9"/>
      <c r="AN20" s="3"/>
    </row>
    <row r="21" spans="2:40" x14ac:dyDescent="0.15">
      <c r="B21" s="805"/>
      <c r="C21" s="1419"/>
      <c r="D21" s="1419"/>
      <c r="E21" s="1419"/>
      <c r="F21" s="1419"/>
      <c r="G21" s="1419"/>
      <c r="H21" s="1420"/>
      <c r="I21" s="1420"/>
      <c r="J21" s="1420"/>
      <c r="K21" s="1420"/>
      <c r="L21" s="1421"/>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3"/>
      <c r="AN21" s="3"/>
    </row>
    <row r="22" spans="2:40" ht="13.5" customHeight="1" x14ac:dyDescent="0.15">
      <c r="B22" s="887" t="s">
        <v>80</v>
      </c>
      <c r="C22" s="873" t="s">
        <v>105</v>
      </c>
      <c r="D22" s="874"/>
      <c r="E22" s="874"/>
      <c r="F22" s="874"/>
      <c r="G22" s="874"/>
      <c r="H22" s="874"/>
      <c r="I22" s="874"/>
      <c r="J22" s="874"/>
      <c r="K22" s="1276"/>
      <c r="L22" s="1404" t="s">
        <v>76</v>
      </c>
      <c r="M22" s="1405"/>
      <c r="N22" s="1405"/>
      <c r="O22" s="1405"/>
      <c r="P22" s="1405"/>
      <c r="Q22" s="1405"/>
      <c r="R22" s="1405"/>
      <c r="S22" s="1405"/>
      <c r="T22" s="1405"/>
      <c r="U22" s="1405"/>
      <c r="V22" s="1405"/>
      <c r="W22" s="1405"/>
      <c r="X22" s="1405"/>
      <c r="Y22" s="1405"/>
      <c r="Z22" s="1405"/>
      <c r="AA22" s="1405"/>
      <c r="AB22" s="1405"/>
      <c r="AC22" s="1405"/>
      <c r="AD22" s="1405"/>
      <c r="AE22" s="1405"/>
      <c r="AF22" s="1405"/>
      <c r="AG22" s="1405"/>
      <c r="AH22" s="1405"/>
      <c r="AI22" s="1405"/>
      <c r="AJ22" s="1405"/>
      <c r="AK22" s="1405"/>
      <c r="AL22" s="1406"/>
      <c r="AN22" s="3"/>
    </row>
    <row r="23" spans="2:40" ht="14.25" customHeight="1" x14ac:dyDescent="0.15">
      <c r="B23" s="851"/>
      <c r="C23" s="875"/>
      <c r="D23" s="876"/>
      <c r="E23" s="876"/>
      <c r="F23" s="876"/>
      <c r="G23" s="876"/>
      <c r="H23" s="876"/>
      <c r="I23" s="876"/>
      <c r="J23" s="876"/>
      <c r="K23" s="1158"/>
      <c r="L23" s="1407" t="s">
        <v>77</v>
      </c>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1409"/>
      <c r="AN23" s="3"/>
    </row>
    <row r="24" spans="2:40" x14ac:dyDescent="0.15">
      <c r="B24" s="851"/>
      <c r="C24" s="877"/>
      <c r="D24" s="878"/>
      <c r="E24" s="878"/>
      <c r="F24" s="878"/>
      <c r="G24" s="878"/>
      <c r="H24" s="878"/>
      <c r="I24" s="878"/>
      <c r="J24" s="878"/>
      <c r="K24" s="1159"/>
      <c r="L24" s="1421"/>
      <c r="M24" s="1422"/>
      <c r="N24" s="1422"/>
      <c r="O24" s="1422"/>
      <c r="P24" s="1422"/>
      <c r="Q24" s="1422"/>
      <c r="R24" s="1422"/>
      <c r="S24" s="1422"/>
      <c r="T24" s="1422"/>
      <c r="U24" s="1422"/>
      <c r="V24" s="1422"/>
      <c r="W24" s="1422"/>
      <c r="X24" s="1422"/>
      <c r="Y24" s="1422"/>
      <c r="Z24" s="1422"/>
      <c r="AA24" s="1422"/>
      <c r="AB24" s="1422"/>
      <c r="AC24" s="1422"/>
      <c r="AD24" s="1422"/>
      <c r="AE24" s="1422"/>
      <c r="AF24" s="1422"/>
      <c r="AG24" s="1422"/>
      <c r="AH24" s="1422"/>
      <c r="AI24" s="1422"/>
      <c r="AJ24" s="1422"/>
      <c r="AK24" s="1422"/>
      <c r="AL24" s="1423"/>
      <c r="AN24" s="3"/>
    </row>
    <row r="25" spans="2:40" ht="14.25" customHeight="1" x14ac:dyDescent="0.15">
      <c r="B25" s="851"/>
      <c r="C25" s="1417" t="s">
        <v>79</v>
      </c>
      <c r="D25" s="1417"/>
      <c r="E25" s="1417"/>
      <c r="F25" s="1417"/>
      <c r="G25" s="1417"/>
      <c r="H25" s="1417"/>
      <c r="I25" s="1417"/>
      <c r="J25" s="1417"/>
      <c r="K25" s="1417"/>
      <c r="L25" s="790" t="s">
        <v>9</v>
      </c>
      <c r="M25" s="791"/>
      <c r="N25" s="791"/>
      <c r="O25" s="791"/>
      <c r="P25" s="792"/>
      <c r="Q25" s="24"/>
      <c r="R25" s="25"/>
      <c r="S25" s="25"/>
      <c r="T25" s="25"/>
      <c r="U25" s="25"/>
      <c r="V25" s="25"/>
      <c r="W25" s="25"/>
      <c r="X25" s="25"/>
      <c r="Y25" s="26"/>
      <c r="Z25" s="886" t="s">
        <v>10</v>
      </c>
      <c r="AA25" s="879"/>
      <c r="AB25" s="879"/>
      <c r="AC25" s="879"/>
      <c r="AD25" s="881"/>
      <c r="AE25" s="28"/>
      <c r="AF25" s="32"/>
      <c r="AG25" s="22"/>
      <c r="AH25" s="22"/>
      <c r="AI25" s="22"/>
      <c r="AJ25" s="1405"/>
      <c r="AK25" s="1405"/>
      <c r="AL25" s="1406"/>
      <c r="AN25" s="3"/>
    </row>
    <row r="26" spans="2:40" ht="13.5" customHeight="1" x14ac:dyDescent="0.15">
      <c r="B26" s="851"/>
      <c r="C26" s="1424" t="s">
        <v>16</v>
      </c>
      <c r="D26" s="1424"/>
      <c r="E26" s="1424"/>
      <c r="F26" s="1424"/>
      <c r="G26" s="1424"/>
      <c r="H26" s="1424"/>
      <c r="I26" s="1424"/>
      <c r="J26" s="1424"/>
      <c r="K26" s="1424"/>
      <c r="L26" s="1404" t="s">
        <v>76</v>
      </c>
      <c r="M26" s="1405"/>
      <c r="N26" s="1405"/>
      <c r="O26" s="1405"/>
      <c r="P26" s="1405"/>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6"/>
      <c r="AN26" s="3"/>
    </row>
    <row r="27" spans="2:40" ht="14.25" customHeight="1" x14ac:dyDescent="0.15">
      <c r="B27" s="851"/>
      <c r="C27" s="1424"/>
      <c r="D27" s="1424"/>
      <c r="E27" s="1424"/>
      <c r="F27" s="1424"/>
      <c r="G27" s="1424"/>
      <c r="H27" s="1424"/>
      <c r="I27" s="1424"/>
      <c r="J27" s="1424"/>
      <c r="K27" s="1424"/>
      <c r="L27" s="1407" t="s">
        <v>77</v>
      </c>
      <c r="M27" s="1408"/>
      <c r="N27" s="1408"/>
      <c r="O27" s="1408"/>
      <c r="P27" s="1408"/>
      <c r="Q27" s="1408"/>
      <c r="R27" s="1408"/>
      <c r="S27" s="1408"/>
      <c r="T27" s="1408"/>
      <c r="U27" s="1408"/>
      <c r="V27" s="1408"/>
      <c r="W27" s="1408"/>
      <c r="X27" s="1408"/>
      <c r="Y27" s="1408"/>
      <c r="Z27" s="1408"/>
      <c r="AA27" s="1408"/>
      <c r="AB27" s="1408"/>
      <c r="AC27" s="1408"/>
      <c r="AD27" s="1408"/>
      <c r="AE27" s="1408"/>
      <c r="AF27" s="1408"/>
      <c r="AG27" s="1408"/>
      <c r="AH27" s="1408"/>
      <c r="AI27" s="1408"/>
      <c r="AJ27" s="1408"/>
      <c r="AK27" s="1408"/>
      <c r="AL27" s="1409"/>
      <c r="AN27" s="3"/>
    </row>
    <row r="28" spans="2:40" x14ac:dyDescent="0.15">
      <c r="B28" s="851"/>
      <c r="C28" s="1424"/>
      <c r="D28" s="1424"/>
      <c r="E28" s="1424"/>
      <c r="F28" s="1424"/>
      <c r="G28" s="1424"/>
      <c r="H28" s="1424"/>
      <c r="I28" s="1424"/>
      <c r="J28" s="1424"/>
      <c r="K28" s="1424"/>
      <c r="L28" s="1421"/>
      <c r="M28" s="1422"/>
      <c r="N28" s="1422"/>
      <c r="O28" s="1422"/>
      <c r="P28" s="1422"/>
      <c r="Q28" s="1422"/>
      <c r="R28" s="1422"/>
      <c r="S28" s="1422"/>
      <c r="T28" s="1422"/>
      <c r="U28" s="1422"/>
      <c r="V28" s="1422"/>
      <c r="W28" s="1422"/>
      <c r="X28" s="1422"/>
      <c r="Y28" s="1422"/>
      <c r="Z28" s="1422"/>
      <c r="AA28" s="1422"/>
      <c r="AB28" s="1422"/>
      <c r="AC28" s="1422"/>
      <c r="AD28" s="1422"/>
      <c r="AE28" s="1422"/>
      <c r="AF28" s="1422"/>
      <c r="AG28" s="1422"/>
      <c r="AH28" s="1422"/>
      <c r="AI28" s="1422"/>
      <c r="AJ28" s="1422"/>
      <c r="AK28" s="1422"/>
      <c r="AL28" s="1423"/>
      <c r="AN28" s="3"/>
    </row>
    <row r="29" spans="2:40" ht="14.25" customHeight="1" x14ac:dyDescent="0.15">
      <c r="B29" s="851"/>
      <c r="C29" s="1417" t="s">
        <v>79</v>
      </c>
      <c r="D29" s="1417"/>
      <c r="E29" s="1417"/>
      <c r="F29" s="1417"/>
      <c r="G29" s="1417"/>
      <c r="H29" s="1417"/>
      <c r="I29" s="1417"/>
      <c r="J29" s="1417"/>
      <c r="K29" s="1417"/>
      <c r="L29" s="790" t="s">
        <v>9</v>
      </c>
      <c r="M29" s="791"/>
      <c r="N29" s="791"/>
      <c r="O29" s="791"/>
      <c r="P29" s="792"/>
      <c r="Q29" s="28"/>
      <c r="R29" s="32"/>
      <c r="S29" s="32"/>
      <c r="T29" s="32"/>
      <c r="U29" s="32"/>
      <c r="V29" s="32"/>
      <c r="W29" s="32"/>
      <c r="X29" s="32"/>
      <c r="Y29" s="33"/>
      <c r="Z29" s="886" t="s">
        <v>10</v>
      </c>
      <c r="AA29" s="879"/>
      <c r="AB29" s="879"/>
      <c r="AC29" s="879"/>
      <c r="AD29" s="881"/>
      <c r="AE29" s="28"/>
      <c r="AF29" s="32"/>
      <c r="AG29" s="22"/>
      <c r="AH29" s="22"/>
      <c r="AI29" s="22"/>
      <c r="AJ29" s="1405"/>
      <c r="AK29" s="1405"/>
      <c r="AL29" s="1406"/>
      <c r="AN29" s="3"/>
    </row>
    <row r="30" spans="2:40" ht="14.25" customHeight="1" x14ac:dyDescent="0.15">
      <c r="B30" s="851"/>
      <c r="C30" s="1417" t="s">
        <v>17</v>
      </c>
      <c r="D30" s="1417"/>
      <c r="E30" s="1417"/>
      <c r="F30" s="1417"/>
      <c r="G30" s="1417"/>
      <c r="H30" s="1417"/>
      <c r="I30" s="1417"/>
      <c r="J30" s="1417"/>
      <c r="K30" s="1417"/>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N30" s="3"/>
    </row>
    <row r="31" spans="2:40" ht="13.5" customHeight="1" x14ac:dyDescent="0.15">
      <c r="B31" s="851"/>
      <c r="C31" s="1417" t="s">
        <v>18</v>
      </c>
      <c r="D31" s="1417"/>
      <c r="E31" s="1417"/>
      <c r="F31" s="1417"/>
      <c r="G31" s="1417"/>
      <c r="H31" s="1417"/>
      <c r="I31" s="1417"/>
      <c r="J31" s="1417"/>
      <c r="K31" s="1417"/>
      <c r="L31" s="1404" t="s">
        <v>76</v>
      </c>
      <c r="M31" s="1405"/>
      <c r="N31" s="1405"/>
      <c r="O31" s="1405"/>
      <c r="P31" s="1405"/>
      <c r="Q31" s="1405"/>
      <c r="R31" s="1405"/>
      <c r="S31" s="1405"/>
      <c r="T31" s="1405"/>
      <c r="U31" s="1405"/>
      <c r="V31" s="1405"/>
      <c r="W31" s="1405"/>
      <c r="X31" s="1405"/>
      <c r="Y31" s="1405"/>
      <c r="Z31" s="1405"/>
      <c r="AA31" s="1405"/>
      <c r="AB31" s="1405"/>
      <c r="AC31" s="1405"/>
      <c r="AD31" s="1405"/>
      <c r="AE31" s="1405"/>
      <c r="AF31" s="1405"/>
      <c r="AG31" s="1405"/>
      <c r="AH31" s="1405"/>
      <c r="AI31" s="1405"/>
      <c r="AJ31" s="1405"/>
      <c r="AK31" s="1405"/>
      <c r="AL31" s="1406"/>
      <c r="AN31" s="3"/>
    </row>
    <row r="32" spans="2:40" ht="14.25" customHeight="1" x14ac:dyDescent="0.15">
      <c r="B32" s="851"/>
      <c r="C32" s="1417"/>
      <c r="D32" s="1417"/>
      <c r="E32" s="1417"/>
      <c r="F32" s="1417"/>
      <c r="G32" s="1417"/>
      <c r="H32" s="1417"/>
      <c r="I32" s="1417"/>
      <c r="J32" s="1417"/>
      <c r="K32" s="1417"/>
      <c r="L32" s="1407" t="s">
        <v>77</v>
      </c>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1409"/>
      <c r="AN32" s="3"/>
    </row>
    <row r="33" spans="2:40" x14ac:dyDescent="0.15">
      <c r="B33" s="888"/>
      <c r="C33" s="1417"/>
      <c r="D33" s="1417"/>
      <c r="E33" s="1417"/>
      <c r="F33" s="1417"/>
      <c r="G33" s="1417"/>
      <c r="H33" s="1417"/>
      <c r="I33" s="1417"/>
      <c r="J33" s="1417"/>
      <c r="K33" s="1417"/>
      <c r="L33" s="1421"/>
      <c r="M33" s="1422"/>
      <c r="N33" s="1411"/>
      <c r="O33" s="1411"/>
      <c r="P33" s="1411"/>
      <c r="Q33" s="1411"/>
      <c r="R33" s="1411"/>
      <c r="S33" s="1411"/>
      <c r="T33" s="1411"/>
      <c r="U33" s="1411"/>
      <c r="V33" s="1411"/>
      <c r="W33" s="1411"/>
      <c r="X33" s="1411"/>
      <c r="Y33" s="1411"/>
      <c r="Z33" s="1411"/>
      <c r="AA33" s="1411"/>
      <c r="AB33" s="1411"/>
      <c r="AC33" s="1422"/>
      <c r="AD33" s="1422"/>
      <c r="AE33" s="1422"/>
      <c r="AF33" s="1422"/>
      <c r="AG33" s="1422"/>
      <c r="AH33" s="1411"/>
      <c r="AI33" s="1411"/>
      <c r="AJ33" s="1411"/>
      <c r="AK33" s="1411"/>
      <c r="AL33" s="1412"/>
      <c r="AN33" s="3"/>
    </row>
    <row r="34" spans="2:40" ht="13.5" customHeight="1" x14ac:dyDescent="0.15">
      <c r="B34" s="887" t="s">
        <v>45</v>
      </c>
      <c r="C34" s="809" t="s">
        <v>81</v>
      </c>
      <c r="D34" s="810"/>
      <c r="E34" s="810"/>
      <c r="F34" s="810"/>
      <c r="G34" s="810"/>
      <c r="H34" s="810"/>
      <c r="I34" s="810"/>
      <c r="J34" s="810"/>
      <c r="K34" s="810"/>
      <c r="L34" s="810"/>
      <c r="M34" s="1434" t="s">
        <v>19</v>
      </c>
      <c r="N34" s="1435"/>
      <c r="O34" s="53" t="s">
        <v>47</v>
      </c>
      <c r="P34" s="49"/>
      <c r="Q34" s="50"/>
      <c r="R34" s="1181" t="s">
        <v>20</v>
      </c>
      <c r="S34" s="1182"/>
      <c r="T34" s="1182"/>
      <c r="U34" s="1182"/>
      <c r="V34" s="1182"/>
      <c r="W34" s="1182"/>
      <c r="X34" s="1183"/>
      <c r="Y34" s="1436" t="s">
        <v>58</v>
      </c>
      <c r="Z34" s="1437"/>
      <c r="AA34" s="1437"/>
      <c r="AB34" s="1438"/>
      <c r="AC34" s="1439" t="s">
        <v>59</v>
      </c>
      <c r="AD34" s="865"/>
      <c r="AE34" s="865"/>
      <c r="AF34" s="865"/>
      <c r="AG34" s="1440"/>
      <c r="AH34" s="866" t="s">
        <v>52</v>
      </c>
      <c r="AI34" s="867"/>
      <c r="AJ34" s="867"/>
      <c r="AK34" s="867"/>
      <c r="AL34" s="868"/>
      <c r="AN34" s="3"/>
    </row>
    <row r="35" spans="2:40" ht="14.25" customHeight="1" x14ac:dyDescent="0.15">
      <c r="B35" s="851"/>
      <c r="C35" s="811"/>
      <c r="D35" s="812"/>
      <c r="E35" s="812"/>
      <c r="F35" s="812"/>
      <c r="G35" s="812"/>
      <c r="H35" s="812"/>
      <c r="I35" s="812"/>
      <c r="J35" s="812"/>
      <c r="K35" s="812"/>
      <c r="L35" s="812"/>
      <c r="M35" s="854"/>
      <c r="N35" s="855"/>
      <c r="O35" s="54" t="s">
        <v>48</v>
      </c>
      <c r="P35" s="51"/>
      <c r="Q35" s="52"/>
      <c r="R35" s="859"/>
      <c r="S35" s="860"/>
      <c r="T35" s="860"/>
      <c r="U35" s="860"/>
      <c r="V35" s="860"/>
      <c r="W35" s="860"/>
      <c r="X35" s="861"/>
      <c r="Y35" s="55" t="s">
        <v>33</v>
      </c>
      <c r="Z35" s="14"/>
      <c r="AA35" s="14"/>
      <c r="AB35" s="14"/>
      <c r="AC35" s="1426" t="s">
        <v>34</v>
      </c>
      <c r="AD35" s="1427"/>
      <c r="AE35" s="1427"/>
      <c r="AF35" s="1427"/>
      <c r="AG35" s="1428"/>
      <c r="AH35" s="869" t="s">
        <v>53</v>
      </c>
      <c r="AI35" s="870"/>
      <c r="AJ35" s="870"/>
      <c r="AK35" s="870"/>
      <c r="AL35" s="871"/>
      <c r="AN35" s="3"/>
    </row>
    <row r="36" spans="2:40" ht="14.25" customHeight="1" x14ac:dyDescent="0.15">
      <c r="B36" s="851"/>
      <c r="C36" s="804"/>
      <c r="D36" s="68"/>
      <c r="E36" s="848" t="s">
        <v>2</v>
      </c>
      <c r="F36" s="848"/>
      <c r="G36" s="848"/>
      <c r="H36" s="848"/>
      <c r="I36" s="848"/>
      <c r="J36" s="848"/>
      <c r="K36" s="848"/>
      <c r="L36" s="142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851"/>
      <c r="C37" s="804"/>
      <c r="D37" s="68"/>
      <c r="E37" s="848" t="s">
        <v>3</v>
      </c>
      <c r="F37" s="849"/>
      <c r="G37" s="849"/>
      <c r="H37" s="849"/>
      <c r="I37" s="849"/>
      <c r="J37" s="849"/>
      <c r="K37" s="849"/>
      <c r="L37" s="143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851"/>
      <c r="C38" s="804"/>
      <c r="D38" s="68"/>
      <c r="E38" s="848" t="s">
        <v>4</v>
      </c>
      <c r="F38" s="849"/>
      <c r="G38" s="849"/>
      <c r="H38" s="849"/>
      <c r="I38" s="849"/>
      <c r="J38" s="849"/>
      <c r="K38" s="849"/>
      <c r="L38" s="143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851"/>
      <c r="C39" s="804"/>
      <c r="D39" s="68"/>
      <c r="E39" s="848" t="s">
        <v>6</v>
      </c>
      <c r="F39" s="849"/>
      <c r="G39" s="849"/>
      <c r="H39" s="849"/>
      <c r="I39" s="849"/>
      <c r="J39" s="849"/>
      <c r="K39" s="849"/>
      <c r="L39" s="143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851"/>
      <c r="C40" s="804"/>
      <c r="D40" s="68"/>
      <c r="E40" s="848" t="s">
        <v>5</v>
      </c>
      <c r="F40" s="849"/>
      <c r="G40" s="849"/>
      <c r="H40" s="849"/>
      <c r="I40" s="849"/>
      <c r="J40" s="849"/>
      <c r="K40" s="849"/>
      <c r="L40" s="143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851"/>
      <c r="C41" s="804"/>
      <c r="D41" s="69"/>
      <c r="E41" s="1431" t="s">
        <v>46</v>
      </c>
      <c r="F41" s="1432"/>
      <c r="G41" s="1432"/>
      <c r="H41" s="1432"/>
      <c r="I41" s="1432"/>
      <c r="J41" s="1432"/>
      <c r="K41" s="1432"/>
      <c r="L41" s="1433"/>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851"/>
      <c r="C42" s="804"/>
      <c r="D42" s="71"/>
      <c r="E42" s="1441" t="s">
        <v>66</v>
      </c>
      <c r="F42" s="1441"/>
      <c r="G42" s="1441"/>
      <c r="H42" s="1441"/>
      <c r="I42" s="1441"/>
      <c r="J42" s="1441"/>
      <c r="K42" s="1441"/>
      <c r="L42" s="1442"/>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851"/>
      <c r="C43" s="804"/>
      <c r="D43" s="68"/>
      <c r="E43" s="848" t="s">
        <v>67</v>
      </c>
      <c r="F43" s="849"/>
      <c r="G43" s="849"/>
      <c r="H43" s="849"/>
      <c r="I43" s="849"/>
      <c r="J43" s="849"/>
      <c r="K43" s="849"/>
      <c r="L43" s="143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851"/>
      <c r="C44" s="804"/>
      <c r="D44" s="68"/>
      <c r="E44" s="848" t="s">
        <v>68</v>
      </c>
      <c r="F44" s="849"/>
      <c r="G44" s="849"/>
      <c r="H44" s="849"/>
      <c r="I44" s="849"/>
      <c r="J44" s="849"/>
      <c r="K44" s="849"/>
      <c r="L44" s="143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851"/>
      <c r="C45" s="804"/>
      <c r="D45" s="68"/>
      <c r="E45" s="848" t="s">
        <v>69</v>
      </c>
      <c r="F45" s="849"/>
      <c r="G45" s="849"/>
      <c r="H45" s="849"/>
      <c r="I45" s="849"/>
      <c r="J45" s="849"/>
      <c r="K45" s="849"/>
      <c r="L45" s="143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851"/>
      <c r="C46" s="804"/>
      <c r="D46" s="68"/>
      <c r="E46" s="848" t="s">
        <v>70</v>
      </c>
      <c r="F46" s="849"/>
      <c r="G46" s="849"/>
      <c r="H46" s="849"/>
      <c r="I46" s="849"/>
      <c r="J46" s="849"/>
      <c r="K46" s="849"/>
      <c r="L46" s="143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888"/>
      <c r="C47" s="804"/>
      <c r="D47" s="68"/>
      <c r="E47" s="848" t="s">
        <v>71</v>
      </c>
      <c r="F47" s="849"/>
      <c r="G47" s="849"/>
      <c r="H47" s="849"/>
      <c r="I47" s="849"/>
      <c r="J47" s="849"/>
      <c r="K47" s="849"/>
      <c r="L47" s="143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825" t="s">
        <v>49</v>
      </c>
      <c r="C48" s="825"/>
      <c r="D48" s="825"/>
      <c r="E48" s="825"/>
      <c r="F48" s="825"/>
      <c r="G48" s="825"/>
      <c r="H48" s="825"/>
      <c r="I48" s="825"/>
      <c r="J48" s="825"/>
      <c r="K48" s="8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5" t="s">
        <v>50</v>
      </c>
      <c r="C49" s="825"/>
      <c r="D49" s="825"/>
      <c r="E49" s="825"/>
      <c r="F49" s="825"/>
      <c r="G49" s="825"/>
      <c r="H49" s="825"/>
      <c r="I49" s="825"/>
      <c r="J49" s="825"/>
      <c r="K49" s="8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93" t="s">
        <v>21</v>
      </c>
      <c r="C50" s="793"/>
      <c r="D50" s="793"/>
      <c r="E50" s="793"/>
      <c r="F50" s="793"/>
      <c r="G50" s="793"/>
      <c r="H50" s="793"/>
      <c r="I50" s="793"/>
      <c r="J50" s="793"/>
      <c r="K50" s="793"/>
      <c r="L50" s="61"/>
      <c r="M50" s="62"/>
      <c r="N50" s="62"/>
      <c r="O50" s="62"/>
      <c r="P50" s="62"/>
      <c r="Q50" s="62"/>
      <c r="R50" s="63"/>
      <c r="S50" s="63"/>
      <c r="T50" s="63"/>
      <c r="U50" s="64"/>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443" t="s">
        <v>51</v>
      </c>
      <c r="C51" s="1443"/>
      <c r="D51" s="1443"/>
      <c r="E51" s="1443"/>
      <c r="F51" s="1443"/>
      <c r="G51" s="1443"/>
      <c r="H51" s="1443"/>
      <c r="I51" s="1443"/>
      <c r="J51" s="1443"/>
      <c r="K51" s="14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00" t="s">
        <v>42</v>
      </c>
      <c r="C52" s="801"/>
      <c r="D52" s="801"/>
      <c r="E52" s="801"/>
      <c r="F52" s="801"/>
      <c r="G52" s="801"/>
      <c r="H52" s="801"/>
      <c r="I52" s="801"/>
      <c r="J52" s="801"/>
      <c r="K52" s="801"/>
      <c r="L52" s="801"/>
      <c r="M52" s="801"/>
      <c r="N52" s="8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03" t="s">
        <v>22</v>
      </c>
      <c r="C53" s="806" t="s">
        <v>82</v>
      </c>
      <c r="D53" s="807"/>
      <c r="E53" s="807"/>
      <c r="F53" s="807"/>
      <c r="G53" s="807"/>
      <c r="H53" s="807"/>
      <c r="I53" s="807"/>
      <c r="J53" s="807"/>
      <c r="K53" s="807"/>
      <c r="L53" s="807"/>
      <c r="M53" s="807"/>
      <c r="N53" s="807"/>
      <c r="O53" s="807"/>
      <c r="P53" s="807"/>
      <c r="Q53" s="807"/>
      <c r="R53" s="807"/>
      <c r="S53" s="807"/>
      <c r="T53" s="808"/>
      <c r="U53" s="806" t="s">
        <v>35</v>
      </c>
      <c r="V53" s="1444"/>
      <c r="W53" s="1444"/>
      <c r="X53" s="1444"/>
      <c r="Y53" s="1444"/>
      <c r="Z53" s="1444"/>
      <c r="AA53" s="1444"/>
      <c r="AB53" s="1444"/>
      <c r="AC53" s="1444"/>
      <c r="AD53" s="1444"/>
      <c r="AE53" s="1444"/>
      <c r="AF53" s="1444"/>
      <c r="AG53" s="1444"/>
      <c r="AH53" s="1444"/>
      <c r="AI53" s="1444"/>
      <c r="AJ53" s="1444"/>
      <c r="AK53" s="1444"/>
      <c r="AL53" s="1445"/>
      <c r="AN53" s="3"/>
    </row>
    <row r="54" spans="2:40" x14ac:dyDescent="0.15">
      <c r="B54" s="804"/>
      <c r="C54" s="1446"/>
      <c r="D54" s="1447"/>
      <c r="E54" s="1447"/>
      <c r="F54" s="1447"/>
      <c r="G54" s="1447"/>
      <c r="H54" s="1447"/>
      <c r="I54" s="1447"/>
      <c r="J54" s="1447"/>
      <c r="K54" s="1447"/>
      <c r="L54" s="1447"/>
      <c r="M54" s="1447"/>
      <c r="N54" s="1447"/>
      <c r="O54" s="1447"/>
      <c r="P54" s="1447"/>
      <c r="Q54" s="1447"/>
      <c r="R54" s="1447"/>
      <c r="S54" s="1447"/>
      <c r="T54" s="1435"/>
      <c r="U54" s="1446"/>
      <c r="V54" s="1447"/>
      <c r="W54" s="1447"/>
      <c r="X54" s="1447"/>
      <c r="Y54" s="1447"/>
      <c r="Z54" s="1447"/>
      <c r="AA54" s="1447"/>
      <c r="AB54" s="1447"/>
      <c r="AC54" s="1447"/>
      <c r="AD54" s="1447"/>
      <c r="AE54" s="1447"/>
      <c r="AF54" s="1447"/>
      <c r="AG54" s="1447"/>
      <c r="AH54" s="1447"/>
      <c r="AI54" s="1447"/>
      <c r="AJ54" s="1447"/>
      <c r="AK54" s="1447"/>
      <c r="AL54" s="1435"/>
      <c r="AN54" s="3"/>
    </row>
    <row r="55" spans="2:40" x14ac:dyDescent="0.15">
      <c r="B55" s="804"/>
      <c r="C55" s="1448"/>
      <c r="D55" s="1449"/>
      <c r="E55" s="1449"/>
      <c r="F55" s="1449"/>
      <c r="G55" s="1449"/>
      <c r="H55" s="1449"/>
      <c r="I55" s="1449"/>
      <c r="J55" s="1449"/>
      <c r="K55" s="1449"/>
      <c r="L55" s="1449"/>
      <c r="M55" s="1449"/>
      <c r="N55" s="1449"/>
      <c r="O55" s="1449"/>
      <c r="P55" s="1449"/>
      <c r="Q55" s="1449"/>
      <c r="R55" s="1449"/>
      <c r="S55" s="1449"/>
      <c r="T55" s="855"/>
      <c r="U55" s="1448"/>
      <c r="V55" s="1449"/>
      <c r="W55" s="1449"/>
      <c r="X55" s="1449"/>
      <c r="Y55" s="1449"/>
      <c r="Z55" s="1449"/>
      <c r="AA55" s="1449"/>
      <c r="AB55" s="1449"/>
      <c r="AC55" s="1449"/>
      <c r="AD55" s="1449"/>
      <c r="AE55" s="1449"/>
      <c r="AF55" s="1449"/>
      <c r="AG55" s="1449"/>
      <c r="AH55" s="1449"/>
      <c r="AI55" s="1449"/>
      <c r="AJ55" s="1449"/>
      <c r="AK55" s="1449"/>
      <c r="AL55" s="855"/>
      <c r="AN55" s="3"/>
    </row>
    <row r="56" spans="2:40" x14ac:dyDescent="0.15">
      <c r="B56" s="804"/>
      <c r="C56" s="1448"/>
      <c r="D56" s="1449"/>
      <c r="E56" s="1449"/>
      <c r="F56" s="1449"/>
      <c r="G56" s="1449"/>
      <c r="H56" s="1449"/>
      <c r="I56" s="1449"/>
      <c r="J56" s="1449"/>
      <c r="K56" s="1449"/>
      <c r="L56" s="1449"/>
      <c r="M56" s="1449"/>
      <c r="N56" s="1449"/>
      <c r="O56" s="1449"/>
      <c r="P56" s="1449"/>
      <c r="Q56" s="1449"/>
      <c r="R56" s="1449"/>
      <c r="S56" s="1449"/>
      <c r="T56" s="855"/>
      <c r="U56" s="1448"/>
      <c r="V56" s="1449"/>
      <c r="W56" s="1449"/>
      <c r="X56" s="1449"/>
      <c r="Y56" s="1449"/>
      <c r="Z56" s="1449"/>
      <c r="AA56" s="1449"/>
      <c r="AB56" s="1449"/>
      <c r="AC56" s="1449"/>
      <c r="AD56" s="1449"/>
      <c r="AE56" s="1449"/>
      <c r="AF56" s="1449"/>
      <c r="AG56" s="1449"/>
      <c r="AH56" s="1449"/>
      <c r="AI56" s="1449"/>
      <c r="AJ56" s="1449"/>
      <c r="AK56" s="1449"/>
      <c r="AL56" s="855"/>
      <c r="AN56" s="3"/>
    </row>
    <row r="57" spans="2:40" x14ac:dyDescent="0.15">
      <c r="B57" s="805"/>
      <c r="C57" s="1450"/>
      <c r="D57" s="1444"/>
      <c r="E57" s="1444"/>
      <c r="F57" s="1444"/>
      <c r="G57" s="1444"/>
      <c r="H57" s="1444"/>
      <c r="I57" s="1444"/>
      <c r="J57" s="1444"/>
      <c r="K57" s="1444"/>
      <c r="L57" s="1444"/>
      <c r="M57" s="1444"/>
      <c r="N57" s="1444"/>
      <c r="O57" s="1444"/>
      <c r="P57" s="1444"/>
      <c r="Q57" s="1444"/>
      <c r="R57" s="1444"/>
      <c r="S57" s="1444"/>
      <c r="T57" s="1445"/>
      <c r="U57" s="1450"/>
      <c r="V57" s="1444"/>
      <c r="W57" s="1444"/>
      <c r="X57" s="1444"/>
      <c r="Y57" s="1444"/>
      <c r="Z57" s="1444"/>
      <c r="AA57" s="1444"/>
      <c r="AB57" s="1444"/>
      <c r="AC57" s="1444"/>
      <c r="AD57" s="1444"/>
      <c r="AE57" s="1444"/>
      <c r="AF57" s="1444"/>
      <c r="AG57" s="1444"/>
      <c r="AH57" s="1444"/>
      <c r="AI57" s="1444"/>
      <c r="AJ57" s="1444"/>
      <c r="AK57" s="1444"/>
      <c r="AL57" s="1445"/>
      <c r="AN57" s="3"/>
    </row>
    <row r="58" spans="2:40" ht="14.25" customHeight="1" x14ac:dyDescent="0.15">
      <c r="B58" s="790" t="s">
        <v>23</v>
      </c>
      <c r="C58" s="791"/>
      <c r="D58" s="791"/>
      <c r="E58" s="791"/>
      <c r="F58" s="792"/>
      <c r="G58" s="793" t="s">
        <v>24</v>
      </c>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N58" s="3"/>
    </row>
    <row r="60" spans="2:40" x14ac:dyDescent="0.15">
      <c r="B60" s="14" t="s">
        <v>54</v>
      </c>
    </row>
    <row r="61" spans="2:40" x14ac:dyDescent="0.15">
      <c r="B61" s="14" t="s">
        <v>102</v>
      </c>
    </row>
    <row r="62" spans="2:40" x14ac:dyDescent="0.15">
      <c r="B62" s="14" t="s">
        <v>103</v>
      </c>
    </row>
    <row r="63" spans="2:40" x14ac:dyDescent="0.15">
      <c r="B63" s="14" t="s">
        <v>106</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104</v>
      </c>
    </row>
    <row r="70" spans="2:41" x14ac:dyDescent="0.15">
      <c r="B70" s="14" t="s">
        <v>101</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2.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47</vt:i4>
      </vt:variant>
    </vt:vector>
  </HeadingPairs>
  <TitlesOfParts>
    <vt:vector size="77" baseType="lpstr">
      <vt:lpstr>添付書類一覧</vt:lpstr>
      <vt:lpstr>別紙3－2</vt:lpstr>
      <vt:lpstr>別紙１ｰ３</vt:lpstr>
      <vt:lpstr>備考（1－3）</vt:lpstr>
      <vt:lpstr>別紙5－2</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別紙37</vt:lpstr>
      <vt:lpstr>別紙37-2</vt:lpstr>
      <vt:lpstr>別紙25－2</vt:lpstr>
      <vt:lpstr>夜勤職員配置</vt:lpstr>
      <vt:lpstr>別紙27</vt:lpstr>
      <vt:lpstr>障害者生活支援体制加算</vt:lpstr>
      <vt:lpstr>別紙38</vt:lpstr>
      <vt:lpstr>別紙39</vt:lpstr>
      <vt:lpstr>別紙34 </vt:lpstr>
      <vt:lpstr>別紙12-2</vt:lpstr>
      <vt:lpstr>別紙40</vt:lpstr>
      <vt:lpstr>別紙41</vt:lpstr>
      <vt:lpstr>別紙35</vt:lpstr>
      <vt:lpstr>別紙28</vt:lpstr>
      <vt:lpstr>別紙14－4</vt:lpstr>
      <vt:lpstr>参考様式</vt:lpstr>
      <vt:lpstr>別紙●24</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参考様式!Print_Area</vt:lpstr>
      <vt:lpstr>障害者生活支援体制加算!Print_Area</vt:lpstr>
      <vt:lpstr>添付書類一覧!Print_Area</vt:lpstr>
      <vt:lpstr>'備考（1－3）'!Print_Area</vt:lpstr>
      <vt:lpstr>別紙●24!Print_Area</vt:lpstr>
      <vt:lpstr>別紙１ｰ３!Print_Area</vt:lpstr>
      <vt:lpstr>'別紙12-2'!Print_Area</vt:lpstr>
      <vt:lpstr>'別紙14－4'!Print_Area</vt:lpstr>
      <vt:lpstr>'別紙25－2'!Print_Area</vt:lpstr>
      <vt:lpstr>別紙27!Print_Area</vt:lpstr>
      <vt:lpstr>別紙28!Print_Area</vt:lpstr>
      <vt:lpstr>'別紙3－2'!Print_Area</vt:lpstr>
      <vt:lpstr>'別紙34 '!Print_Area</vt:lpstr>
      <vt:lpstr>別紙35!Print_Area</vt:lpstr>
      <vt:lpstr>別紙37!Print_Area</vt:lpstr>
      <vt:lpstr>'別紙37-2'!Print_Area</vt:lpstr>
      <vt:lpstr>別紙38!Print_Area</vt:lpstr>
      <vt:lpstr>別紙39!Print_Area</vt:lpstr>
      <vt:lpstr>別紙40!Print_Area</vt:lpstr>
      <vt:lpstr>別紙41!Print_Area</vt:lpstr>
      <vt:lpstr>'別紙5－2'!Print_Area</vt:lpstr>
      <vt:lpstr>夜勤職員配置!Print_Area</vt:lpstr>
      <vt:lpstr>'（ユニット型）'!Print_Titles</vt:lpstr>
      <vt:lpstr>'（従来型）'!Print_Titles</vt:lpstr>
      <vt:lpstr>'【記載例】（ユニット型）'!Print_Titles</vt:lpstr>
      <vt:lpstr>添付書類一覧!Print_Titles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2021-11-05T01:57:22Z</cp:lastPrinted>
  <dcterms:created xsi:type="dcterms:W3CDTF">1601-01-01T00:00:00Z</dcterms:created>
  <dcterms:modified xsi:type="dcterms:W3CDTF">2025-04-09T00:32:08Z</dcterms:modified>
  <cp:category/>
</cp:coreProperties>
</file>