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Kaigohoken2\給付\★　指導係　★\HP更新\令和06年度\令和07年03月14日　加算関係　添付書類一覧\"/>
    </mc:Choice>
  </mc:AlternateContent>
  <xr:revisionPtr revIDLastSave="0" documentId="13_ncr:1_{2849F547-F5FF-471D-A1E2-B080F7E5C822}" xr6:coauthVersionLast="47" xr6:coauthVersionMax="47" xr10:uidLastSave="{00000000-0000-0000-0000-000000000000}"/>
  <bookViews>
    <workbookView xWindow="14910" yWindow="135" windowWidth="13710" windowHeight="15390" tabRatio="909" xr2:uid="{652FF9A3-F146-41EF-B85C-B1EA8D34DDC2}"/>
  </bookViews>
  <sheets>
    <sheet name="添付書類一覧" sheetId="212" r:id="rId1"/>
    <sheet name="別紙3－2" sheetId="225" r:id="rId2"/>
    <sheet name="体制等状況一覧表（別紙1-1）" sheetId="210" r:id="rId3"/>
    <sheet name="備考" sheetId="211" r:id="rId4"/>
    <sheet name="【記載例】居宅介護支援" sheetId="216" r:id="rId5"/>
    <sheet name="居宅介護支援（１枚版）" sheetId="217" r:id="rId6"/>
    <sheet name="居宅介護支援（100名）" sheetId="218" r:id="rId7"/>
    <sheet name="記入方法" sheetId="219" r:id="rId8"/>
    <sheet name="プルダウン・リスト" sheetId="220" r:id="rId9"/>
    <sheet name="中山間地域等(様式)" sheetId="213" r:id="rId10"/>
    <sheet name="中山間地域等(記載例)" sheetId="214" r:id="rId11"/>
    <sheet name="別紙36" sheetId="223" r:id="rId12"/>
    <sheet name="別紙36-2" sheetId="224" r:id="rId13"/>
    <sheet name="別紙●24" sheetId="66" state="hidden" r:id="rId14"/>
  </sheets>
  <externalReferences>
    <externalReference r:id="rId15"/>
    <externalReference r:id="rId16"/>
    <externalReference r:id="rId17"/>
  </externalReferences>
  <definedNames>
    <definedName name="ｋ" localSheetId="12">#REF!</definedName>
    <definedName name="ｋ">#N/A</definedName>
    <definedName name="_xlnm.Print_Area" localSheetId="4">【記載例】居宅介護支援!$A$1:$BD$51</definedName>
    <definedName name="_xlnm.Print_Area" localSheetId="7">記入方法!$A$1:$O$77</definedName>
    <definedName name="_xlnm.Print_Area" localSheetId="6">'居宅介護支援（100名）'!$A$1:$BD$133</definedName>
    <definedName name="_xlnm.Print_Area" localSheetId="5">'居宅介護支援（１枚版）'!$A$1:$BD$48</definedName>
    <definedName name="_xlnm.Print_Area" localSheetId="2">'体制等状況一覧表（別紙1-1）'!$A$1:$AF$22</definedName>
    <definedName name="_xlnm.Print_Area" localSheetId="10">'中山間地域等(記載例)'!$A$1:$O$12</definedName>
    <definedName name="_xlnm.Print_Area" localSheetId="9">'中山間地域等(様式)'!$A$1:$O$12</definedName>
    <definedName name="_xlnm.Print_Area" localSheetId="0">添付書類一覧!$A$1:$I$19</definedName>
    <definedName name="_xlnm.Print_Area" localSheetId="3">備考!$A$1:$N$76</definedName>
    <definedName name="_xlnm.Print_Area" localSheetId="13">別紙●24!$A$1:$AM$77</definedName>
    <definedName name="_xlnm.Print_Area" localSheetId="1">'別紙3－2'!$A$1:$AK$77</definedName>
    <definedName name="_xlnm.Print_Area" localSheetId="11">別紙36!$A$1:$Z$68</definedName>
    <definedName name="_xlnm.Print_Area" localSheetId="12">'別紙36-2'!$A$1:$Z$42</definedName>
    <definedName name="_xlnm.Print_Titles" localSheetId="4">【記載例】居宅介護支援!$1:$13</definedName>
    <definedName name="_xlnm.Print_Titles" localSheetId="6">'居宅介護支援（100名）'!$1:$13</definedName>
    <definedName name="_xlnm.Print_Titles" localSheetId="5">'居宅介護支援（１枚版）'!$1:$13</definedName>
    <definedName name="_xlnm.Print_Titles" localSheetId="2">'体制等状況一覧表（別紙1-1）'!$1:$8</definedName>
    <definedName name="_xlnm.Print_Titles" localSheetId="0">添付書類一覧!$4:$4</definedName>
    <definedName name="Z_918D9391_3166_42FD_8CCC_73DDA136E9AD_.wvu.PrintArea" localSheetId="2" hidden="1">'体制等状況一覧表（別紙1-1）'!$A$1:$U$16</definedName>
    <definedName name="Z_918D9391_3166_42FD_8CCC_73DDA136E9AD_.wvu.PrintArea" localSheetId="0" hidden="1">添付書類一覧!$A$4:$I$19</definedName>
    <definedName name="サービス種別">[1]サービス種類一覧!$B$4:$B$20</definedName>
    <definedName name="サービス種類">[2]サービス種類一覧!$C$4:$C$20</definedName>
    <definedName name="サービス名" localSheetId="12">#REF!</definedName>
    <definedName name="サービス名">#N/A</definedName>
    <definedName name="サービス名称" localSheetId="12">#REF!</definedName>
    <definedName name="サービス名称">#N/A</definedName>
    <definedName name="だだ" localSheetId="12">#REF!</definedName>
    <definedName name="だだ">#N/A</definedName>
    <definedName name="っっｋ" localSheetId="12">#REF!</definedName>
    <definedName name="っっｋ">#N/A</definedName>
    <definedName name="っっっっｌ" localSheetId="12">#REF!</definedName>
    <definedName name="っっっっｌ">#N/A</definedName>
    <definedName name="介護支援専門員">プルダウン・リスト!$D$16:$D$28</definedName>
    <definedName name="介護予防支援担当職員">プルダウン・リスト!$E$16:$E$28</definedName>
    <definedName name="確認" localSheetId="12">#REF!</definedName>
    <definedName name="確認">#N/A</definedName>
    <definedName name="管理者">プルダウン・リスト!$C$16:$C$28</definedName>
    <definedName name="種類">[3]サービス種類一覧!$A$4:$A$20</definedName>
    <definedName name="職種">プルダウン・リスト!$C$15:$K$15</definedName>
  </definedNames>
  <calcPr calcId="181029"/>
</workbook>
</file>

<file path=xl/calcChain.xml><?xml version="1.0" encoding="utf-8"?>
<calcChain xmlns="http://schemas.openxmlformats.org/spreadsheetml/2006/main">
  <c r="B25" i="217" l="1"/>
  <c r="B26" i="217"/>
  <c r="B27" i="217"/>
  <c r="H127" i="218"/>
  <c r="H126" i="218"/>
  <c r="C126" i="218"/>
  <c r="P122" i="218"/>
  <c r="C132" i="218" s="1"/>
  <c r="M132" i="218" s="1"/>
  <c r="L122" i="218"/>
  <c r="C127" i="218" s="1"/>
  <c r="M127" i="218" s="1"/>
  <c r="H132" i="218" s="1"/>
  <c r="J122" i="218"/>
  <c r="G121" i="218"/>
  <c r="E121" i="218"/>
  <c r="G120" i="218"/>
  <c r="E120" i="218"/>
  <c r="G119" i="218"/>
  <c r="E119" i="218"/>
  <c r="G118" i="218"/>
  <c r="G122" i="218" s="1"/>
  <c r="E118" i="218"/>
  <c r="E122" i="218" s="1"/>
  <c r="AU113" i="218"/>
  <c r="AW113" i="218" s="1"/>
  <c r="AU112" i="218"/>
  <c r="AW112" i="218" s="1"/>
  <c r="AU111" i="218"/>
  <c r="AW111" i="218" s="1"/>
  <c r="AU110" i="218"/>
  <c r="AW110" i="218" s="1"/>
  <c r="AW109" i="218"/>
  <c r="AU109" i="218"/>
  <c r="AU108" i="218"/>
  <c r="AW108" i="218" s="1"/>
  <c r="AU107" i="218"/>
  <c r="AW107" i="218" s="1"/>
  <c r="AU106" i="218"/>
  <c r="AW106" i="218" s="1"/>
  <c r="AW105" i="218"/>
  <c r="AU105" i="218"/>
  <c r="AU104" i="218"/>
  <c r="AW104" i="218" s="1"/>
  <c r="AU103" i="218"/>
  <c r="AW103" i="218" s="1"/>
  <c r="AU102" i="218"/>
  <c r="AW102" i="218" s="1"/>
  <c r="AW101" i="218"/>
  <c r="AU101" i="218"/>
  <c r="AU100" i="218"/>
  <c r="AW100" i="218" s="1"/>
  <c r="AU99" i="218"/>
  <c r="AW99" i="218" s="1"/>
  <c r="AU98" i="218"/>
  <c r="AW98" i="218" s="1"/>
  <c r="AW97" i="218"/>
  <c r="AU97" i="218"/>
  <c r="AU96" i="218"/>
  <c r="AW96" i="218" s="1"/>
  <c r="AU95" i="218"/>
  <c r="AW95" i="218" s="1"/>
  <c r="AU94" i="218"/>
  <c r="AW94" i="218" s="1"/>
  <c r="AW93" i="218"/>
  <c r="AU93" i="218"/>
  <c r="AU92" i="218"/>
  <c r="AW92" i="218" s="1"/>
  <c r="AU91" i="218"/>
  <c r="AW91" i="218" s="1"/>
  <c r="AU90" i="218"/>
  <c r="AW90" i="218" s="1"/>
  <c r="AW89" i="218"/>
  <c r="AU89" i="218"/>
  <c r="AU88" i="218"/>
  <c r="AW88" i="218" s="1"/>
  <c r="AU87" i="218"/>
  <c r="AW87" i="218" s="1"/>
  <c r="AU86" i="218"/>
  <c r="AW86" i="218" s="1"/>
  <c r="AW85" i="218"/>
  <c r="AU85" i="218"/>
  <c r="AU84" i="218"/>
  <c r="AW84" i="218" s="1"/>
  <c r="AU83" i="218"/>
  <c r="AW83" i="218" s="1"/>
  <c r="AU82" i="218"/>
  <c r="AW82" i="218" s="1"/>
  <c r="AW81" i="218"/>
  <c r="AU81" i="218"/>
  <c r="AU80" i="218"/>
  <c r="AW80" i="218" s="1"/>
  <c r="AU79" i="218"/>
  <c r="AW79" i="218" s="1"/>
  <c r="AU78" i="218"/>
  <c r="AW78" i="218" s="1"/>
  <c r="AW77" i="218"/>
  <c r="AU77" i="218"/>
  <c r="AU76" i="218"/>
  <c r="AW76" i="218" s="1"/>
  <c r="AU75" i="218"/>
  <c r="AW75" i="218" s="1"/>
  <c r="AU74" i="218"/>
  <c r="AW74" i="218" s="1"/>
  <c r="AW73" i="218"/>
  <c r="AU73" i="218"/>
  <c r="AU72" i="218"/>
  <c r="AW72" i="218" s="1"/>
  <c r="AU71" i="218"/>
  <c r="AW71" i="218" s="1"/>
  <c r="AU70" i="218"/>
  <c r="AW70" i="218" s="1"/>
  <c r="AU69" i="218"/>
  <c r="AW69" i="218" s="1"/>
  <c r="AU68" i="218"/>
  <c r="AW68" i="218" s="1"/>
  <c r="AU67" i="218"/>
  <c r="AW67" i="218" s="1"/>
  <c r="AU66" i="218"/>
  <c r="AW66" i="218" s="1"/>
  <c r="AW65" i="218"/>
  <c r="AU65" i="218"/>
  <c r="AU64" i="218"/>
  <c r="AW64" i="218" s="1"/>
  <c r="AU63" i="218"/>
  <c r="AW63" i="218" s="1"/>
  <c r="AU62" i="218"/>
  <c r="AW62" i="218" s="1"/>
  <c r="AU61" i="218"/>
  <c r="AW61" i="218" s="1"/>
  <c r="AU60" i="218"/>
  <c r="AW60" i="218" s="1"/>
  <c r="AU59" i="218"/>
  <c r="AW59" i="218" s="1"/>
  <c r="AU58" i="218"/>
  <c r="AW58" i="218" s="1"/>
  <c r="AU57" i="218"/>
  <c r="AW57" i="218" s="1"/>
  <c r="AU56" i="218"/>
  <c r="AW56" i="218" s="1"/>
  <c r="AU55" i="218"/>
  <c r="AW55" i="218" s="1"/>
  <c r="AU54" i="218"/>
  <c r="AW54" i="218" s="1"/>
  <c r="AU53" i="218"/>
  <c r="AW53" i="218" s="1"/>
  <c r="AU52" i="218"/>
  <c r="AW52" i="218" s="1"/>
  <c r="AU51" i="218"/>
  <c r="AW51" i="218" s="1"/>
  <c r="AU50" i="218"/>
  <c r="AW50" i="218" s="1"/>
  <c r="AU49" i="218"/>
  <c r="AW49" i="218" s="1"/>
  <c r="AU48" i="218"/>
  <c r="AW48" i="218" s="1"/>
  <c r="AU47" i="218"/>
  <c r="AW47" i="218" s="1"/>
  <c r="AU46" i="218"/>
  <c r="AW46" i="218" s="1"/>
  <c r="AU45" i="218"/>
  <c r="AW45" i="218" s="1"/>
  <c r="AU44" i="218"/>
  <c r="AW44" i="218" s="1"/>
  <c r="AU43" i="218"/>
  <c r="AW43" i="218" s="1"/>
  <c r="AU42" i="218"/>
  <c r="AW42" i="218" s="1"/>
  <c r="AU41" i="218"/>
  <c r="AW41" i="218" s="1"/>
  <c r="AU40" i="218"/>
  <c r="AW40" i="218" s="1"/>
  <c r="AU39" i="218"/>
  <c r="AW39" i="218" s="1"/>
  <c r="AU38" i="218"/>
  <c r="AW38" i="218" s="1"/>
  <c r="AU37" i="218"/>
  <c r="AW37" i="218" s="1"/>
  <c r="AU36" i="218"/>
  <c r="AW36" i="218" s="1"/>
  <c r="AU35" i="218"/>
  <c r="AW35" i="218" s="1"/>
  <c r="AU34" i="218"/>
  <c r="AW34" i="218" s="1"/>
  <c r="AU33" i="218"/>
  <c r="AW33" i="218" s="1"/>
  <c r="AU32" i="218"/>
  <c r="AW32" i="218" s="1"/>
  <c r="AU31" i="218"/>
  <c r="AW31" i="218" s="1"/>
  <c r="AU30" i="218"/>
  <c r="AW30" i="218" s="1"/>
  <c r="AU29" i="218"/>
  <c r="AW29" i="218" s="1"/>
  <c r="AU28" i="218"/>
  <c r="AW28" i="218" s="1"/>
  <c r="AU27" i="218"/>
  <c r="AW27" i="218" s="1"/>
  <c r="AU26" i="218"/>
  <c r="AW26" i="218" s="1"/>
  <c r="AU25" i="218"/>
  <c r="AW25" i="218" s="1"/>
  <c r="AU24" i="218"/>
  <c r="AW24" i="218" s="1"/>
  <c r="AU23" i="218"/>
  <c r="AW23" i="218" s="1"/>
  <c r="AU22" i="218"/>
  <c r="AW22" i="218" s="1"/>
  <c r="AU21" i="218"/>
  <c r="AW21" i="218" s="1"/>
  <c r="AU20" i="218"/>
  <c r="AW20" i="218" s="1"/>
  <c r="AU19" i="218"/>
  <c r="AW19" i="218" s="1"/>
  <c r="AU18" i="218"/>
  <c r="AW18" i="218" s="1"/>
  <c r="AU17" i="218"/>
  <c r="AW17" i="218" s="1"/>
  <c r="AU16" i="218"/>
  <c r="AW16" i="218" s="1"/>
  <c r="AU15" i="218"/>
  <c r="AW15" i="218" s="1"/>
  <c r="B15" i="218"/>
  <c r="B16" i="218" s="1"/>
  <c r="B17" i="218" s="1"/>
  <c r="B18" i="218" s="1"/>
  <c r="B19" i="218" s="1"/>
  <c r="B20" i="218" s="1"/>
  <c r="B21" i="218" s="1"/>
  <c r="B22" i="218" s="1"/>
  <c r="B23" i="218" s="1"/>
  <c r="B24" i="218" s="1"/>
  <c r="B25" i="218" s="1"/>
  <c r="B26" i="218" s="1"/>
  <c r="B27" i="218" s="1"/>
  <c r="B28" i="218" s="1"/>
  <c r="B29" i="218" s="1"/>
  <c r="B30" i="218" s="1"/>
  <c r="B31" i="218" s="1"/>
  <c r="B32" i="218" s="1"/>
  <c r="B33" i="218" s="1"/>
  <c r="B34" i="218" s="1"/>
  <c r="B35" i="218" s="1"/>
  <c r="B36" i="218" s="1"/>
  <c r="B37" i="218" s="1"/>
  <c r="B38" i="218" s="1"/>
  <c r="B39" i="218" s="1"/>
  <c r="B40" i="218" s="1"/>
  <c r="B41" i="218" s="1"/>
  <c r="B42" i="218" s="1"/>
  <c r="B43" i="218" s="1"/>
  <c r="B44" i="218" s="1"/>
  <c r="B45" i="218" s="1"/>
  <c r="B46" i="218" s="1"/>
  <c r="B47" i="218" s="1"/>
  <c r="B48" i="218" s="1"/>
  <c r="B49" i="218" s="1"/>
  <c r="B50" i="218" s="1"/>
  <c r="B51" i="218" s="1"/>
  <c r="B52" i="218" s="1"/>
  <c r="B53" i="218" s="1"/>
  <c r="B54" i="218" s="1"/>
  <c r="B55" i="218" s="1"/>
  <c r="B56" i="218" s="1"/>
  <c r="B57" i="218" s="1"/>
  <c r="B58" i="218" s="1"/>
  <c r="B59" i="218" s="1"/>
  <c r="B60" i="218" s="1"/>
  <c r="B61" i="218" s="1"/>
  <c r="B62" i="218" s="1"/>
  <c r="B63" i="218" s="1"/>
  <c r="B64" i="218" s="1"/>
  <c r="B65" i="218" s="1"/>
  <c r="B66" i="218" s="1"/>
  <c r="B67" i="218" s="1"/>
  <c r="B68" i="218" s="1"/>
  <c r="B69" i="218" s="1"/>
  <c r="B70" i="218" s="1"/>
  <c r="B71" i="218" s="1"/>
  <c r="B72" i="218" s="1"/>
  <c r="B73" i="218" s="1"/>
  <c r="B74" i="218" s="1"/>
  <c r="B75" i="218" s="1"/>
  <c r="B76" i="218" s="1"/>
  <c r="B77" i="218" s="1"/>
  <c r="B78" i="218" s="1"/>
  <c r="B79" i="218" s="1"/>
  <c r="B80" i="218" s="1"/>
  <c r="B81" i="218" s="1"/>
  <c r="B82" i="218" s="1"/>
  <c r="B83" i="218" s="1"/>
  <c r="B84" i="218" s="1"/>
  <c r="B85" i="218" s="1"/>
  <c r="B86" i="218" s="1"/>
  <c r="B87" i="218" s="1"/>
  <c r="B88" i="218" s="1"/>
  <c r="B89" i="218" s="1"/>
  <c r="B90" i="218" s="1"/>
  <c r="B91" i="218" s="1"/>
  <c r="B92" i="218" s="1"/>
  <c r="B93" i="218" s="1"/>
  <c r="B94" i="218" s="1"/>
  <c r="B95" i="218" s="1"/>
  <c r="B96" i="218" s="1"/>
  <c r="B97" i="218" s="1"/>
  <c r="B98" i="218" s="1"/>
  <c r="B99" i="218" s="1"/>
  <c r="B100" i="218" s="1"/>
  <c r="B101" i="218" s="1"/>
  <c r="B102" i="218" s="1"/>
  <c r="B103" i="218" s="1"/>
  <c r="B104" i="218" s="1"/>
  <c r="B105" i="218" s="1"/>
  <c r="B106" i="218" s="1"/>
  <c r="B107" i="218" s="1"/>
  <c r="B108" i="218" s="1"/>
  <c r="B109" i="218" s="1"/>
  <c r="B110" i="218" s="1"/>
  <c r="B111" i="218" s="1"/>
  <c r="B112" i="218" s="1"/>
  <c r="B113" i="218" s="1"/>
  <c r="AU14" i="218"/>
  <c r="AW14" i="218" s="1"/>
  <c r="AT11" i="218"/>
  <c r="AT12" i="218" s="1"/>
  <c r="AT13" i="218" s="1"/>
  <c r="AS11" i="218"/>
  <c r="AS12" i="218" s="1"/>
  <c r="AS13" i="218" s="1"/>
  <c r="AR11" i="218"/>
  <c r="AR12" i="218" s="1"/>
  <c r="AR13" i="218" s="1"/>
  <c r="AU9" i="218"/>
  <c r="X2" i="218"/>
  <c r="AP12" i="218" s="1"/>
  <c r="AP13" i="218" s="1"/>
  <c r="H42" i="217"/>
  <c r="H41" i="217"/>
  <c r="C41" i="217"/>
  <c r="P37" i="217"/>
  <c r="C47" i="217" s="1"/>
  <c r="L37" i="217"/>
  <c r="C42" i="217" s="1"/>
  <c r="M42" i="217" s="1"/>
  <c r="H47" i="217" s="1"/>
  <c r="J37" i="217"/>
  <c r="G36" i="217"/>
  <c r="E36" i="217"/>
  <c r="G35" i="217"/>
  <c r="E35" i="217"/>
  <c r="G34" i="217"/>
  <c r="E34" i="217"/>
  <c r="G33" i="217"/>
  <c r="G37" i="217" s="1"/>
  <c r="E33" i="217"/>
  <c r="E37" i="217" s="1"/>
  <c r="AU28" i="217"/>
  <c r="AW28" i="217" s="1"/>
  <c r="AU27" i="217"/>
  <c r="AW27" i="217" s="1"/>
  <c r="AU26" i="217"/>
  <c r="AW26" i="217" s="1"/>
  <c r="AU25" i="217"/>
  <c r="AW25" i="217" s="1"/>
  <c r="AU24" i="217"/>
  <c r="AW24" i="217" s="1"/>
  <c r="AW23" i="217"/>
  <c r="AU23" i="217"/>
  <c r="AU22" i="217"/>
  <c r="AW22" i="217" s="1"/>
  <c r="AU21" i="217"/>
  <c r="AW21" i="217" s="1"/>
  <c r="AU20" i="217"/>
  <c r="AW20" i="217" s="1"/>
  <c r="AU19" i="217"/>
  <c r="AW19" i="217" s="1"/>
  <c r="AU18" i="217"/>
  <c r="AW18" i="217" s="1"/>
  <c r="AU17" i="217"/>
  <c r="AW17" i="217" s="1"/>
  <c r="AU16" i="217"/>
  <c r="AW16" i="217" s="1"/>
  <c r="AW15" i="217"/>
  <c r="AU15" i="217"/>
  <c r="B15" i="217"/>
  <c r="B16" i="217" s="1"/>
  <c r="B17" i="217" s="1"/>
  <c r="B18" i="217" s="1"/>
  <c r="B19" i="217" s="1"/>
  <c r="B20" i="217" s="1"/>
  <c r="B21" i="217" s="1"/>
  <c r="B22" i="217" s="1"/>
  <c r="B23" i="217" s="1"/>
  <c r="B24" i="217" s="1"/>
  <c r="AU14" i="217"/>
  <c r="AW14" i="217" s="1"/>
  <c r="AT11" i="217"/>
  <c r="AT12" i="217" s="1"/>
  <c r="AT13" i="217" s="1"/>
  <c r="AS11" i="217"/>
  <c r="AS12" i="217" s="1"/>
  <c r="AS13" i="217" s="1"/>
  <c r="AR11" i="217"/>
  <c r="AR12" i="217" s="1"/>
  <c r="AR13" i="217" s="1"/>
  <c r="AU9" i="217"/>
  <c r="X2" i="217"/>
  <c r="AP12" i="217" s="1"/>
  <c r="AP13" i="217" s="1"/>
  <c r="H45" i="216"/>
  <c r="H44" i="216"/>
  <c r="C44" i="216"/>
  <c r="P40" i="216"/>
  <c r="C50" i="216" s="1"/>
  <c r="L40" i="216"/>
  <c r="C45" i="216" s="1"/>
  <c r="M45" i="216" s="1"/>
  <c r="H50" i="216" s="1"/>
  <c r="J40" i="216"/>
  <c r="G39" i="216"/>
  <c r="E39" i="216"/>
  <c r="G37" i="216"/>
  <c r="E37" i="216"/>
  <c r="AU31" i="216"/>
  <c r="AW31" i="216" s="1"/>
  <c r="AW30" i="216"/>
  <c r="AU30" i="216"/>
  <c r="AU29" i="216"/>
  <c r="AW29" i="216" s="1"/>
  <c r="AU28" i="216"/>
  <c r="AW28" i="216" s="1"/>
  <c r="AU27" i="216"/>
  <c r="AW27" i="216" s="1"/>
  <c r="AW26" i="216"/>
  <c r="AU26" i="216"/>
  <c r="AU25" i="216"/>
  <c r="AW25" i="216" s="1"/>
  <c r="AU24" i="216"/>
  <c r="AW24" i="216" s="1"/>
  <c r="AU23" i="216"/>
  <c r="AW23" i="216" s="1"/>
  <c r="AW22" i="216"/>
  <c r="AU22" i="216"/>
  <c r="AU21" i="216"/>
  <c r="AW21" i="216" s="1"/>
  <c r="AU20" i="216"/>
  <c r="AW20" i="216" s="1"/>
  <c r="AU19" i="216"/>
  <c r="AW19" i="216" s="1"/>
  <c r="AW18" i="216"/>
  <c r="G38" i="216" s="1"/>
  <c r="AU18" i="216"/>
  <c r="E38" i="216" s="1"/>
  <c r="AU17" i="216"/>
  <c r="AW17" i="216" s="1"/>
  <c r="AU16" i="216"/>
  <c r="AW16" i="216" s="1"/>
  <c r="AU15" i="216"/>
  <c r="AW15" i="216" s="1"/>
  <c r="B15" i="216"/>
  <c r="B16" i="216" s="1"/>
  <c r="B17" i="216" s="1"/>
  <c r="B18" i="216" s="1"/>
  <c r="B19" i="216" s="1"/>
  <c r="B20" i="216" s="1"/>
  <c r="B21" i="216" s="1"/>
  <c r="B22" i="216" s="1"/>
  <c r="B23" i="216" s="1"/>
  <c r="B24" i="216" s="1"/>
  <c r="B25" i="216" s="1"/>
  <c r="B26" i="216" s="1"/>
  <c r="B27" i="216" s="1"/>
  <c r="B28" i="216" s="1"/>
  <c r="B29" i="216" s="1"/>
  <c r="B30" i="216" s="1"/>
  <c r="B31" i="216" s="1"/>
  <c r="AW14" i="216"/>
  <c r="AU14" i="216"/>
  <c r="AT11" i="216"/>
  <c r="AT12" i="216" s="1"/>
  <c r="AT13" i="216" s="1"/>
  <c r="AS11" i="216"/>
  <c r="AS12" i="216" s="1"/>
  <c r="AS13" i="216" s="1"/>
  <c r="AR11" i="216"/>
  <c r="AR12" i="216" s="1"/>
  <c r="AR13" i="216" s="1"/>
  <c r="AU9" i="216"/>
  <c r="X2" i="216"/>
  <c r="AP12" i="216" s="1"/>
  <c r="AP13" i="216" s="1"/>
  <c r="B28" i="217" l="1"/>
  <c r="Q12" i="216"/>
  <c r="Q13" i="216" s="1"/>
  <c r="U12" i="216"/>
  <c r="U13" i="216" s="1"/>
  <c r="Y12" i="216"/>
  <c r="Y13" i="216" s="1"/>
  <c r="AC12" i="216"/>
  <c r="AC13" i="216" s="1"/>
  <c r="AG12" i="216"/>
  <c r="AG13" i="216" s="1"/>
  <c r="AK12" i="216"/>
  <c r="AK13" i="216" s="1"/>
  <c r="AO12" i="216"/>
  <c r="AO13" i="216" s="1"/>
  <c r="G36" i="216"/>
  <c r="G40" i="216" s="1"/>
  <c r="AZ7" i="216"/>
  <c r="P11" i="216"/>
  <c r="T11" i="216"/>
  <c r="X11" i="216"/>
  <c r="AB11" i="216"/>
  <c r="AF11" i="216"/>
  <c r="AJ11" i="216"/>
  <c r="AN11" i="216"/>
  <c r="S12" i="216"/>
  <c r="S13" i="216" s="1"/>
  <c r="W12" i="216"/>
  <c r="W13" i="216" s="1"/>
  <c r="AA12" i="216"/>
  <c r="AA13" i="216" s="1"/>
  <c r="AE12" i="216"/>
  <c r="AE13" i="216" s="1"/>
  <c r="AI12" i="216"/>
  <c r="AI13" i="216" s="1"/>
  <c r="AM12" i="216"/>
  <c r="AM13" i="216" s="1"/>
  <c r="AQ12" i="216"/>
  <c r="AQ13" i="216" s="1"/>
  <c r="R11" i="217"/>
  <c r="V11" i="217"/>
  <c r="Z11" i="217"/>
  <c r="AD11" i="217"/>
  <c r="AH11" i="217"/>
  <c r="AL11" i="217"/>
  <c r="AP11" i="217"/>
  <c r="Q12" i="217"/>
  <c r="Q13" i="217" s="1"/>
  <c r="U12" i="217"/>
  <c r="U13" i="217" s="1"/>
  <c r="Y12" i="217"/>
  <c r="Y13" i="217" s="1"/>
  <c r="AC12" i="217"/>
  <c r="AC13" i="217" s="1"/>
  <c r="AG12" i="217"/>
  <c r="AG13" i="217" s="1"/>
  <c r="AK12" i="217"/>
  <c r="AK13" i="217" s="1"/>
  <c r="AO12" i="217"/>
  <c r="AO13" i="217" s="1"/>
  <c r="R11" i="216"/>
  <c r="V11" i="216"/>
  <c r="Z11" i="216"/>
  <c r="AD11" i="216"/>
  <c r="AH11" i="216"/>
  <c r="AL11" i="216"/>
  <c r="AP11" i="216"/>
  <c r="AZ7" i="217"/>
  <c r="P11" i="217"/>
  <c r="T11" i="217"/>
  <c r="X11" i="217"/>
  <c r="AB11" i="217"/>
  <c r="AF11" i="217"/>
  <c r="AJ11" i="217"/>
  <c r="AN11" i="217"/>
  <c r="S12" i="217"/>
  <c r="S13" i="217" s="1"/>
  <c r="W12" i="217"/>
  <c r="W13" i="217" s="1"/>
  <c r="AA12" i="217"/>
  <c r="AA13" i="217" s="1"/>
  <c r="AE12" i="217"/>
  <c r="AE13" i="217" s="1"/>
  <c r="AI12" i="217"/>
  <c r="AI13" i="217" s="1"/>
  <c r="AM12" i="217"/>
  <c r="AM13" i="217" s="1"/>
  <c r="AQ12" i="217"/>
  <c r="AQ13" i="217" s="1"/>
  <c r="M50" i="216"/>
  <c r="E36" i="216"/>
  <c r="E40" i="216" s="1"/>
  <c r="Q11" i="216"/>
  <c r="S11" i="216"/>
  <c r="U11" i="216"/>
  <c r="W11" i="216"/>
  <c r="Y11" i="216"/>
  <c r="AA11" i="216"/>
  <c r="AC11" i="216"/>
  <c r="AE11" i="216"/>
  <c r="AG11" i="216"/>
  <c r="AI11" i="216"/>
  <c r="AK11" i="216"/>
  <c r="AM11" i="216"/>
  <c r="AO11" i="216"/>
  <c r="AQ11" i="216"/>
  <c r="P12" i="216"/>
  <c r="P13" i="216" s="1"/>
  <c r="R12" i="216"/>
  <c r="R13" i="216" s="1"/>
  <c r="T12" i="216"/>
  <c r="T13" i="216" s="1"/>
  <c r="V12" i="216"/>
  <c r="V13" i="216" s="1"/>
  <c r="X12" i="216"/>
  <c r="X13" i="216" s="1"/>
  <c r="Z12" i="216"/>
  <c r="Z13" i="216" s="1"/>
  <c r="AB12" i="216"/>
  <c r="AB13" i="216" s="1"/>
  <c r="AD12" i="216"/>
  <c r="AD13" i="216" s="1"/>
  <c r="AF12" i="216"/>
  <c r="AF13" i="216" s="1"/>
  <c r="AH12" i="216"/>
  <c r="AH13" i="216" s="1"/>
  <c r="AJ12" i="216"/>
  <c r="AJ13" i="216" s="1"/>
  <c r="AL12" i="216"/>
  <c r="AL13" i="216" s="1"/>
  <c r="AN12" i="216"/>
  <c r="AN13" i="216" s="1"/>
  <c r="Q11" i="217"/>
  <c r="S11" i="217"/>
  <c r="U11" i="217"/>
  <c r="W11" i="217"/>
  <c r="Y11" i="217"/>
  <c r="AA11" i="217"/>
  <c r="AC11" i="217"/>
  <c r="AE11" i="217"/>
  <c r="AG11" i="217"/>
  <c r="AI11" i="217"/>
  <c r="AK11" i="217"/>
  <c r="AM11" i="217"/>
  <c r="AO11" i="217"/>
  <c r="AQ11" i="217"/>
  <c r="P12" i="217"/>
  <c r="P13" i="217" s="1"/>
  <c r="R12" i="217"/>
  <c r="R13" i="217" s="1"/>
  <c r="T12" i="217"/>
  <c r="T13" i="217" s="1"/>
  <c r="V12" i="217"/>
  <c r="V13" i="217" s="1"/>
  <c r="X12" i="217"/>
  <c r="X13" i="217" s="1"/>
  <c r="Z12" i="217"/>
  <c r="Z13" i="217" s="1"/>
  <c r="AB12" i="217"/>
  <c r="AB13" i="217" s="1"/>
  <c r="AD12" i="217"/>
  <c r="AD13" i="217" s="1"/>
  <c r="AF12" i="217"/>
  <c r="AF13" i="217" s="1"/>
  <c r="AH12" i="217"/>
  <c r="AH13" i="217" s="1"/>
  <c r="AJ12" i="217"/>
  <c r="AJ13" i="217" s="1"/>
  <c r="AL12" i="217"/>
  <c r="AL13" i="217" s="1"/>
  <c r="AN12" i="217"/>
  <c r="AN13" i="217" s="1"/>
  <c r="M47" i="217"/>
  <c r="AZ7" i="218"/>
  <c r="P11" i="218"/>
  <c r="R11" i="218"/>
  <c r="T11" i="218"/>
  <c r="V11" i="218"/>
  <c r="X11" i="218"/>
  <c r="Z11" i="218"/>
  <c r="AB11" i="218"/>
  <c r="AD11" i="218"/>
  <c r="AF11" i="218"/>
  <c r="AH11" i="218"/>
  <c r="AJ11" i="218"/>
  <c r="AL11" i="218"/>
  <c r="AN11" i="218"/>
  <c r="AP11" i="218"/>
  <c r="Q12" i="218"/>
  <c r="Q13" i="218" s="1"/>
  <c r="S12" i="218"/>
  <c r="S13" i="218" s="1"/>
  <c r="U12" i="218"/>
  <c r="U13" i="218" s="1"/>
  <c r="W12" i="218"/>
  <c r="W13" i="218" s="1"/>
  <c r="Y12" i="218"/>
  <c r="Y13" i="218" s="1"/>
  <c r="AA12" i="218"/>
  <c r="AA13" i="218" s="1"/>
  <c r="AC12" i="218"/>
  <c r="AC13" i="218" s="1"/>
  <c r="AE12" i="218"/>
  <c r="AE13" i="218" s="1"/>
  <c r="AG12" i="218"/>
  <c r="AG13" i="218" s="1"/>
  <c r="AI12" i="218"/>
  <c r="AI13" i="218" s="1"/>
  <c r="AK12" i="218"/>
  <c r="AK13" i="218" s="1"/>
  <c r="AM12" i="218"/>
  <c r="AM13" i="218" s="1"/>
  <c r="AO12" i="218"/>
  <c r="AO13" i="218" s="1"/>
  <c r="AQ12" i="218"/>
  <c r="AQ13" i="218" s="1"/>
  <c r="Q11" i="218"/>
  <c r="S11" i="218"/>
  <c r="U11" i="218"/>
  <c r="W11" i="218"/>
  <c r="Y11" i="218"/>
  <c r="AA11" i="218"/>
  <c r="AC11" i="218"/>
  <c r="AE11" i="218"/>
  <c r="AG11" i="218"/>
  <c r="AI11" i="218"/>
  <c r="AK11" i="218"/>
  <c r="AM11" i="218"/>
  <c r="AO11" i="218"/>
  <c r="AQ11" i="218"/>
  <c r="P12" i="218"/>
  <c r="P13" i="218" s="1"/>
  <c r="R12" i="218"/>
  <c r="R13" i="218" s="1"/>
  <c r="T12" i="218"/>
  <c r="T13" i="218" s="1"/>
  <c r="V12" i="218"/>
  <c r="V13" i="218" s="1"/>
  <c r="X12" i="218"/>
  <c r="X13" i="218" s="1"/>
  <c r="Z12" i="218"/>
  <c r="Z13" i="218" s="1"/>
  <c r="AB12" i="218"/>
  <c r="AB13" i="218" s="1"/>
  <c r="AD12" i="218"/>
  <c r="AD13" i="218" s="1"/>
  <c r="AF12" i="218"/>
  <c r="AF13" i="218" s="1"/>
  <c r="AH12" i="218"/>
  <c r="AH13" i="218" s="1"/>
  <c r="AJ12" i="218"/>
  <c r="AJ13" i="218" s="1"/>
  <c r="AL12" i="218"/>
  <c r="AL13" i="218" s="1"/>
  <c r="AN12" i="218"/>
  <c r="AN13" i="218" s="1"/>
  <c r="O10" i="214" l="1"/>
  <c r="N10" i="214"/>
  <c r="O9" i="214"/>
  <c r="N9" i="214"/>
</calcChain>
</file>

<file path=xl/sharedStrings.xml><?xml version="1.0" encoding="utf-8"?>
<sst xmlns="http://schemas.openxmlformats.org/spreadsheetml/2006/main" count="1218" uniqueCount="542">
  <si>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</si>
  <si>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</si>
  <si>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</si>
  <si>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</si>
  <si>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</si>
  <si>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</si>
  <si>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</si>
  <si>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</si>
  <si>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</si>
  <si>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</si>
  <si>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</si>
  <si>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</si>
  <si>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</si>
  <si>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</si>
  <si>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</si>
  <si>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</si>
  <si>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</si>
  <si>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</si>
  <si>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</si>
  <si>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</si>
  <si>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</si>
  <si>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</si>
  <si>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</si>
  <si>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</si>
  <si>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</si>
  <si>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</si>
  <si>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</si>
  <si>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</si>
  <si>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</si>
  <si>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</si>
  <si>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</si>
  <si>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</si>
  <si>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</si>
  <si>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</si>
  <si>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</si>
  <si>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</si>
  <si>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</si>
  <si>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</si>
  <si>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</si>
  <si>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</si>
  <si>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</si>
  <si>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</si>
  <si>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</si>
  <si>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</si>
  <si>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</si>
  <si>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</si>
  <si>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</si>
  <si>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</si>
  <si>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</si>
  <si>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</si>
  <si>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</si>
  <si>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</si>
  <si>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</si>
  <si>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</si>
  <si>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</si>
  <si>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</si>
  <si>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</si>
  <si>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</si>
  <si>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</si>
  <si>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</si>
  <si>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</si>
  <si>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</si>
  <si>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</si>
  <si>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</si>
  <si>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</si>
  <si>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</si>
  <si>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</si>
  <si>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</si>
  <si>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</si>
  <si>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</si>
  <si>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</si>
  <si>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</si>
  <si>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</si>
  <si>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</si>
  <si>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</si>
  <si>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</si>
  <si>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</si>
  <si>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</si>
  <si>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</si>
  <si>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</si>
  <si>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</si>
  <si>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</si>
  <si>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</si>
  <si>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</si>
  <si>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</si>
  <si>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</si>
  <si>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</si>
  <si>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</si>
  <si>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</si>
  <si>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</si>
  <si>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</si>
  <si>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</si>
  <si>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</si>
  <si>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</si>
  <si>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</si>
  <si>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</si>
  <si>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</si>
  <si>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</si>
  <si>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</si>
  <si>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</si>
  <si>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</si>
  <si>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</si>
  <si>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</si>
  <si>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</si>
  <si>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</si>
  <si>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</si>
  <si>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（（１）が優先する。）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</si>
  <si>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</si>
  <si>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</si>
  <si>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特定事業所医療介護連携加算</t>
    <rPh sb="0" eb="5">
      <t>トクテイジギョウショ</t>
    </rPh>
    <phoneticPr fontId="2"/>
  </si>
  <si>
    <t>加算等項目</t>
    <phoneticPr fontId="2"/>
  </si>
  <si>
    <t>添付書類</t>
    <rPh sb="0" eb="4">
      <t>テンプショルイ</t>
    </rPh>
    <phoneticPr fontId="2"/>
  </si>
  <si>
    <t>―</t>
    <phoneticPr fontId="2"/>
  </si>
  <si>
    <t>勤務形態一覧表</t>
    <phoneticPr fontId="2"/>
  </si>
  <si>
    <t>主任介護支援専門員の資格証の写し
介護支援専門員の資格証の写し</t>
    <phoneticPr fontId="2"/>
  </si>
  <si>
    <t>　勤務形態一覧表 （事務職員の配置をしている場合）</t>
    <phoneticPr fontId="2"/>
  </si>
  <si>
    <t>中山間地域等事業所　事業所規模算出表</t>
    <phoneticPr fontId="2"/>
  </si>
  <si>
    <t>（参考様式）</t>
    <rPh sb="1" eb="3">
      <t>サンコウ</t>
    </rPh>
    <rPh sb="3" eb="5">
      <t>ヨウシキ</t>
    </rPh>
    <phoneticPr fontId="2"/>
  </si>
  <si>
    <t>中山間地域等事業所　事業所規模算出表</t>
    <rPh sb="0" eb="2">
      <t>ナカヤマ</t>
    </rPh>
    <rPh sb="2" eb="3">
      <t>カン</t>
    </rPh>
    <rPh sb="3" eb="5">
      <t>チイキ</t>
    </rPh>
    <rPh sb="5" eb="6">
      <t>トウ</t>
    </rPh>
    <rPh sb="6" eb="9">
      <t>ジギョウショ</t>
    </rPh>
    <rPh sb="10" eb="13">
      <t>ジギョウショ</t>
    </rPh>
    <rPh sb="13" eb="15">
      <t>キボ</t>
    </rPh>
    <rPh sb="15" eb="17">
      <t>サンシュツ</t>
    </rPh>
    <rPh sb="17" eb="18">
      <t>ヒョウ</t>
    </rPh>
    <phoneticPr fontId="2"/>
  </si>
  <si>
    <t>サービス種類　（　　居宅介護支援　　　）</t>
    <rPh sb="10" eb="12">
      <t>キョタク</t>
    </rPh>
    <rPh sb="12" eb="14">
      <t>カイゴ</t>
    </rPh>
    <rPh sb="14" eb="16">
      <t>シエン</t>
    </rPh>
    <phoneticPr fontId="2"/>
  </si>
  <si>
    <t>事業所名　　　（　　　　　　　　　　　　　　　　　　　　　　　　　　　　　　）</t>
    <phoneticPr fontId="2"/>
  </si>
  <si>
    <t>開設(再開）年月日　（　　年　　月　　日）</t>
    <rPh sb="0" eb="2">
      <t>カイセツ</t>
    </rPh>
    <rPh sb="3" eb="5">
      <t>サイカイ</t>
    </rPh>
    <rPh sb="6" eb="9">
      <t>ネンガッピ</t>
    </rPh>
    <rPh sb="13" eb="14">
      <t>ネン</t>
    </rPh>
    <rPh sb="16" eb="17">
      <t>ガツ</t>
    </rPh>
    <rPh sb="19" eb="20">
      <t>ニチ</t>
    </rPh>
    <phoneticPr fontId="2"/>
  </si>
  <si>
    <t>算出表対象年度　　 （　　　　年度分　　）</t>
    <rPh sb="0" eb="2">
      <t>サンシュツ</t>
    </rPh>
    <rPh sb="2" eb="3">
      <t>ヒョウ</t>
    </rPh>
    <rPh sb="3" eb="5">
      <t>タイショウ</t>
    </rPh>
    <rPh sb="5" eb="7">
      <t>ネンド</t>
    </rPh>
    <rPh sb="15" eb="18">
      <t>ネンドブン</t>
    </rPh>
    <phoneticPr fontId="2"/>
  </si>
  <si>
    <t>加算算定年度（　　　　年度）</t>
    <rPh sb="0" eb="2">
      <t>カサン</t>
    </rPh>
    <rPh sb="2" eb="4">
      <t>サンテイ</t>
    </rPh>
    <rPh sb="4" eb="6">
      <t>ネンド</t>
    </rPh>
    <rPh sb="11" eb="13">
      <t>ネンド</t>
    </rPh>
    <phoneticPr fontId="2"/>
  </si>
  <si>
    <t>対象月</t>
    <rPh sb="0" eb="2">
      <t>タイショウ</t>
    </rPh>
    <rPh sb="2" eb="3">
      <t>ツキ</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</si>
  <si>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</si>
  <si>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</si>
  <si>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</si>
  <si>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</si>
  <si>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</si>
  <si>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</si>
  <si>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</si>
  <si>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</si>
  <si>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</si>
  <si>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</si>
  <si>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</si>
  <si>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計</t>
    <rPh sb="0" eb="1">
      <t>ケイ</t>
    </rPh>
    <phoneticPr fontId="2"/>
  </si>
  <si>
    <t>平均</t>
    <rPh sb="0" eb="2">
      <t>ヘイキン</t>
    </rPh>
    <phoneticPr fontId="2"/>
  </si>
  <si>
    <t>実利用者数</t>
    <rPh sb="0" eb="1">
      <t>ジツ</t>
    </rPh>
    <rPh sb="1" eb="4">
      <t>リヨウシャ</t>
    </rPh>
    <rPh sb="4" eb="5">
      <t>スウ</t>
    </rPh>
    <phoneticPr fontId="2"/>
  </si>
  <si>
    <t>要介護　（人 ）</t>
    <rPh sb="0" eb="1">
      <t>ヨウ</t>
    </rPh>
    <rPh sb="1" eb="3">
      <t>カイゴ</t>
    </rPh>
    <rPh sb="5" eb="6">
      <t>ニン</t>
    </rPh>
    <phoneticPr fontId="2"/>
  </si>
  <si>
    <t>要支援　（人 ）</t>
    <rPh sb="0" eb="3">
      <t>ヨウシエン</t>
    </rPh>
    <rPh sb="5" eb="6">
      <t>ニン</t>
    </rPh>
    <phoneticPr fontId="2"/>
  </si>
  <si>
    <t>【備考】加算算定は、事業所の実利用者数が月平均20人以下の事業所が対象となります。ただし、要支援の人数は含みません。</t>
    <rPh sb="1" eb="3">
      <t>ビコウ</t>
    </rPh>
    <rPh sb="4" eb="6">
      <t>カサン</t>
    </rPh>
    <rPh sb="6" eb="8">
      <t>サンテイ</t>
    </rPh>
    <rPh sb="10" eb="13">
      <t>ジギョウショ</t>
    </rPh>
    <rPh sb="29" eb="32">
      <t>ジギョウショ</t>
    </rPh>
    <rPh sb="33" eb="35">
      <t>タイショウ</t>
    </rPh>
    <rPh sb="45" eb="48">
      <t>ヨウシエン</t>
    </rPh>
    <rPh sb="49" eb="51">
      <t>ニンズウ</t>
    </rPh>
    <rPh sb="52" eb="53">
      <t>フク</t>
    </rPh>
    <phoneticPr fontId="2"/>
  </si>
  <si>
    <r>
      <t>事業所・施設名（　</t>
    </r>
    <r>
      <rPr>
        <b/>
        <sz val="11"/>
        <color indexed="10"/>
        <rFont val="ＭＳ Ｐゴシック"/>
        <family val="3"/>
        <charset val="128"/>
      </rPr>
      <t>○○居宅介護支援事業所</t>
    </r>
    <r>
      <rPr>
        <b/>
        <sz val="11"/>
        <color indexed="8"/>
        <rFont val="ＭＳ Ｐゴシック"/>
        <family val="3"/>
        <charset val="128"/>
      </rPr>
      <t>　　　　　　　　　　　　　）</t>
    </r>
    <rPh sb="11" eb="13">
      <t>キョタク</t>
    </rPh>
    <rPh sb="13" eb="15">
      <t>カイゴ</t>
    </rPh>
    <rPh sb="15" eb="17">
      <t>シエン</t>
    </rPh>
    <rPh sb="17" eb="19">
      <t>ジギョウ</t>
    </rPh>
    <rPh sb="19" eb="20">
      <t>ショ</t>
    </rPh>
    <phoneticPr fontId="2"/>
  </si>
  <si>
    <t>実利用者数　</t>
    <phoneticPr fontId="2"/>
  </si>
  <si>
    <t>有</t>
    <rPh sb="0" eb="1">
      <t>ア</t>
    </rPh>
    <phoneticPr fontId="2"/>
  </si>
  <si>
    <t>・</t>
    <phoneticPr fontId="2"/>
  </si>
  <si>
    <t>無</t>
    <rPh sb="0" eb="1">
      <t>ナ</t>
    </rPh>
    <phoneticPr fontId="2"/>
  </si>
  <si>
    <t>（参考様式1）</t>
    <rPh sb="1" eb="3">
      <t>サンコウ</t>
    </rPh>
    <rPh sb="3" eb="5">
      <t>ヨウシキ</t>
    </rPh>
    <phoneticPr fontId="2"/>
  </si>
  <si>
    <t>従業者の勤務の体制及び勤務形態一覧表</t>
    <phoneticPr fontId="37"/>
  </si>
  <si>
    <t>サービス種別</t>
    <rPh sb="4" eb="6">
      <t>シュベツ</t>
    </rPh>
    <phoneticPr fontId="37"/>
  </si>
  <si>
    <t>(</t>
    <phoneticPr fontId="37"/>
  </si>
  <si>
    <t>居宅介護支援</t>
    <rPh sb="0" eb="2">
      <t>キョタク</t>
    </rPh>
    <rPh sb="2" eb="4">
      <t>カイゴ</t>
    </rPh>
    <rPh sb="4" eb="6">
      <t>シエン</t>
    </rPh>
    <phoneticPr fontId="37"/>
  </si>
  <si>
    <t>）</t>
    <phoneticPr fontId="37"/>
  </si>
  <si>
    <t>令和</t>
    <rPh sb="0" eb="2">
      <t>レイワ</t>
    </rPh>
    <phoneticPr fontId="37"/>
  </si>
  <si>
    <t>)</t>
    <phoneticPr fontId="37"/>
  </si>
  <si>
    <t>年</t>
    <rPh sb="0" eb="1">
      <t>ネン</t>
    </rPh>
    <phoneticPr fontId="37"/>
  </si>
  <si>
    <t>月</t>
    <rPh sb="0" eb="1">
      <t>ゲツ</t>
    </rPh>
    <phoneticPr fontId="37"/>
  </si>
  <si>
    <t>事業所名</t>
    <rPh sb="0" eb="3">
      <t>ジギョウショ</t>
    </rPh>
    <rPh sb="3" eb="4">
      <t>メイ</t>
    </rPh>
    <phoneticPr fontId="37"/>
  </si>
  <si>
    <t>○○○○</t>
    <phoneticPr fontId="37"/>
  </si>
  <si>
    <t>(1)</t>
    <phoneticPr fontId="37"/>
  </si>
  <si>
    <t>４週</t>
  </si>
  <si>
    <t>(2)</t>
    <phoneticPr fontId="37"/>
  </si>
  <si>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</si>
  <si>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7"/>
  </si>
  <si>
    <t>時間/週</t>
    <rPh sb="0" eb="2">
      <t>ジカン</t>
    </rPh>
    <rPh sb="3" eb="4">
      <t>シュウ</t>
    </rPh>
    <phoneticPr fontId="37"/>
  </si>
  <si>
    <t>時間/月</t>
    <rPh sb="0" eb="2">
      <t>ジカン</t>
    </rPh>
    <rPh sb="3" eb="4">
      <t>ツキ</t>
    </rPh>
    <phoneticPr fontId="37"/>
  </si>
  <si>
    <t>(4) 利用者数（新規の場合は推定数）</t>
  </si>
  <si>
    <t>人</t>
    <rPh sb="0" eb="1">
      <t>ニン</t>
    </rPh>
    <phoneticPr fontId="2"/>
  </si>
  <si>
    <t>人</t>
    <rPh sb="0" eb="1">
      <t>ニン</t>
    </rPh>
    <phoneticPr fontId="37"/>
  </si>
  <si>
    <t>当月の日数</t>
    <rPh sb="0" eb="2">
      <t>トウゲツ</t>
    </rPh>
    <rPh sb="3" eb="5">
      <t>ニッスウ</t>
    </rPh>
    <phoneticPr fontId="37"/>
  </si>
  <si>
    <t>日</t>
    <rPh sb="0" eb="1">
      <t>ニチ</t>
    </rPh>
    <phoneticPr fontId="37"/>
  </si>
  <si>
    <t>No</t>
    <phoneticPr fontId="37"/>
  </si>
  <si>
    <t>(5) 
職種</t>
    <phoneticPr fontId="2"/>
  </si>
  <si>
    <t>(6)
勤務
形態</t>
    <phoneticPr fontId="2"/>
  </si>
  <si>
    <t>(7)
資格</t>
    <rPh sb="4" eb="6">
      <t>シカク</t>
    </rPh>
    <phoneticPr fontId="37"/>
  </si>
  <si>
    <t>(8) 氏　名</t>
    <phoneticPr fontId="2"/>
  </si>
  <si>
    <t>(9)</t>
    <phoneticPr fontId="37"/>
  </si>
  <si>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</si>
  <si>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</si>
  <si>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37"/>
  </si>
  <si>
    <t>2週目</t>
    <rPh sb="1" eb="2">
      <t>シュウ</t>
    </rPh>
    <rPh sb="2" eb="3">
      <t>メ</t>
    </rPh>
    <phoneticPr fontId="37"/>
  </si>
  <si>
    <t>3週目</t>
    <rPh sb="1" eb="2">
      <t>シュウ</t>
    </rPh>
    <rPh sb="2" eb="3">
      <t>メ</t>
    </rPh>
    <phoneticPr fontId="37"/>
  </si>
  <si>
    <t>4週目</t>
    <rPh sb="1" eb="2">
      <t>シュウ</t>
    </rPh>
    <rPh sb="2" eb="3">
      <t>メ</t>
    </rPh>
    <phoneticPr fontId="37"/>
  </si>
  <si>
    <t>5週目</t>
    <rPh sb="1" eb="2">
      <t>シュウ</t>
    </rPh>
    <rPh sb="2" eb="3">
      <t>メ</t>
    </rPh>
    <phoneticPr fontId="37"/>
  </si>
  <si>
    <t>管理者</t>
    <rPh sb="0" eb="3">
      <t>カンリシャ</t>
    </rPh>
    <phoneticPr fontId="37"/>
  </si>
  <si>
    <t>A</t>
  </si>
  <si>
    <t>主任介護支援専門員</t>
    <rPh sb="0" eb="2">
      <t>シュニン</t>
    </rPh>
    <rPh sb="2" eb="4">
      <t>カイゴ</t>
    </rPh>
    <rPh sb="4" eb="6">
      <t>シエン</t>
    </rPh>
    <rPh sb="6" eb="9">
      <t>センモンイン</t>
    </rPh>
    <phoneticPr fontId="37"/>
  </si>
  <si>
    <t>厚労　太郎</t>
    <rPh sb="0" eb="2">
      <t>コウロウ</t>
    </rPh>
    <rPh sb="3" eb="5">
      <t>タロウ</t>
    </rPh>
    <phoneticPr fontId="37"/>
  </si>
  <si>
    <t>介護支援専門員</t>
    <rPh sb="0" eb="2">
      <t>カイゴ</t>
    </rPh>
    <rPh sb="2" eb="4">
      <t>シエン</t>
    </rPh>
    <rPh sb="4" eb="7">
      <t>センモンイン</t>
    </rPh>
    <phoneticPr fontId="2"/>
  </si>
  <si>
    <t>介護支援専門員</t>
    <rPh sb="0" eb="2">
      <t>カイゴ</t>
    </rPh>
    <rPh sb="2" eb="4">
      <t>シエン</t>
    </rPh>
    <rPh sb="4" eb="7">
      <t>センモンイン</t>
    </rPh>
    <phoneticPr fontId="37"/>
  </si>
  <si>
    <t>○○　A郞</t>
    <rPh sb="4" eb="5">
      <t>ロウ</t>
    </rPh>
    <phoneticPr fontId="37"/>
  </si>
  <si>
    <t>○○　B子</t>
    <rPh sb="4" eb="5">
      <t>コ</t>
    </rPh>
    <phoneticPr fontId="37"/>
  </si>
  <si>
    <t>○○　C子</t>
    <rPh sb="4" eb="5">
      <t>コ</t>
    </rPh>
    <phoneticPr fontId="37"/>
  </si>
  <si>
    <t>C</t>
  </si>
  <si>
    <t>○○　D子</t>
    <rPh sb="4" eb="5">
      <t>コ</t>
    </rPh>
    <phoneticPr fontId="3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</si>
  <si>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7"/>
  </si>
  <si>
    <t>（勤務形態の記号）</t>
    <rPh sb="1" eb="3">
      <t>キンム</t>
    </rPh>
    <rPh sb="3" eb="5">
      <t>ケイタイ</t>
    </rPh>
    <rPh sb="6" eb="8">
      <t>キゴウ</t>
    </rPh>
    <phoneticPr fontId="37"/>
  </si>
  <si>
    <t>勤務形態</t>
    <rPh sb="0" eb="2">
      <t>キンム</t>
    </rPh>
    <rPh sb="2" eb="4">
      <t>ケイタイ</t>
    </rPh>
    <phoneticPr fontId="37"/>
  </si>
  <si>
    <t>勤務時間数合計</t>
    <rPh sb="0" eb="2">
      <t>キンム</t>
    </rPh>
    <rPh sb="2" eb="5">
      <t>ジカンスウ</t>
    </rPh>
    <rPh sb="5" eb="7">
      <t>ゴウケイ</t>
    </rPh>
    <phoneticPr fontId="37"/>
  </si>
  <si>
    <t>常勤換算の対象時間数</t>
    <rPh sb="0" eb="2">
      <t>ジョウキン</t>
    </rPh>
    <rPh sb="2" eb="4">
      <t>カンサン</t>
    </rPh>
    <rPh sb="5" eb="7">
      <t>タイショウ</t>
    </rPh>
    <rPh sb="7" eb="9">
      <t>ジカン</t>
    </rPh>
    <rPh sb="9" eb="10">
      <t>スウ</t>
    </rPh>
    <phoneticPr fontId="37"/>
  </si>
  <si>
    <t>常勤換算方法対象外の</t>
    <rPh sb="0" eb="2">
      <t>ジョウキン</t>
    </rPh>
    <rPh sb="2" eb="4">
      <t>カンサン</t>
    </rPh>
    <rPh sb="4" eb="6">
      <t>ホウホウ</t>
    </rPh>
    <rPh sb="6" eb="9">
      <t>タイショウガイ</t>
    </rPh>
    <phoneticPr fontId="37"/>
  </si>
  <si>
    <t>記号</t>
    <rPh sb="0" eb="2">
      <t>キゴウ</t>
    </rPh>
    <phoneticPr fontId="37"/>
  </si>
  <si>
    <t>区分</t>
    <rPh sb="0" eb="2">
      <t>クブン</t>
    </rPh>
    <phoneticPr fontId="37"/>
  </si>
  <si>
    <t>当月合計</t>
    <rPh sb="0" eb="2">
      <t>トウゲツ</t>
    </rPh>
    <rPh sb="2" eb="4">
      <t>ゴウケイ</t>
    </rPh>
    <phoneticPr fontId="37"/>
  </si>
  <si>
    <t>週平均</t>
    <rPh sb="0" eb="3">
      <t>シュウヘイキン</t>
    </rPh>
    <phoneticPr fontId="37"/>
  </si>
  <si>
    <t>常勤の従業者の人数</t>
    <rPh sb="0" eb="2">
      <t>ジョウキン</t>
    </rPh>
    <rPh sb="3" eb="6">
      <t>ジュウギョウシャ</t>
    </rPh>
    <rPh sb="7" eb="9">
      <t>ニンズウ</t>
    </rPh>
    <phoneticPr fontId="37"/>
  </si>
  <si>
    <t>A</t>
    <phoneticPr fontId="37"/>
  </si>
  <si>
    <t>常勤で専従</t>
    <rPh sb="0" eb="2">
      <t>ジョウキン</t>
    </rPh>
    <rPh sb="3" eb="5">
      <t>センジュウ</t>
    </rPh>
    <phoneticPr fontId="37"/>
  </si>
  <si>
    <t>B</t>
    <phoneticPr fontId="37"/>
  </si>
  <si>
    <t>常勤で兼務</t>
    <rPh sb="0" eb="2">
      <t>ジョウキン</t>
    </rPh>
    <rPh sb="3" eb="5">
      <t>ケンム</t>
    </rPh>
    <phoneticPr fontId="37"/>
  </si>
  <si>
    <t>C</t>
    <phoneticPr fontId="37"/>
  </si>
  <si>
    <t>非常勤で専従</t>
    <rPh sb="0" eb="3">
      <t>ヒジョウキン</t>
    </rPh>
    <rPh sb="4" eb="6">
      <t>センジュウ</t>
    </rPh>
    <phoneticPr fontId="37"/>
  </si>
  <si>
    <t>-</t>
    <phoneticPr fontId="37"/>
  </si>
  <si>
    <t>D</t>
    <phoneticPr fontId="37"/>
  </si>
  <si>
    <t>非常勤で兼務</t>
    <rPh sb="0" eb="3">
      <t>ヒジョウキン</t>
    </rPh>
    <rPh sb="4" eb="6">
      <t>ケンム</t>
    </rPh>
    <phoneticPr fontId="37"/>
  </si>
  <si>
    <t>合計</t>
    <rPh sb="0" eb="2">
      <t>ゴウケイ</t>
    </rPh>
    <phoneticPr fontId="37"/>
  </si>
  <si>
    <t>■ 常勤換算方法による人数</t>
    <rPh sb="2" eb="4">
      <t>ジョウキン</t>
    </rPh>
    <rPh sb="4" eb="6">
      <t>カンサン</t>
    </rPh>
    <rPh sb="6" eb="8">
      <t>ホウホウ</t>
    </rPh>
    <rPh sb="11" eb="13">
      <t>ニンズウ</t>
    </rPh>
    <phoneticPr fontId="37"/>
  </si>
  <si>
    <t>基準：</t>
    <rPh sb="0" eb="2">
      <t>キジュン</t>
    </rPh>
    <phoneticPr fontId="37"/>
  </si>
  <si>
    <t>週</t>
  </si>
  <si>
    <t>常勤換算の</t>
    <rPh sb="0" eb="2">
      <t>ジョウキン</t>
    </rPh>
    <rPh sb="2" eb="4">
      <t>カンサン</t>
    </rPh>
    <phoneticPr fontId="37"/>
  </si>
  <si>
    <t>常勤の従業者が</t>
    <rPh sb="0" eb="2">
      <t>ジョウキン</t>
    </rPh>
    <rPh sb="3" eb="6">
      <t>ジュウギョウシャ</t>
    </rPh>
    <phoneticPr fontId="37"/>
  </si>
  <si>
    <t>常勤換算後の人数</t>
    <rPh sb="0" eb="2">
      <t>ジョウキン</t>
    </rPh>
    <rPh sb="2" eb="4">
      <t>カンサン</t>
    </rPh>
    <rPh sb="4" eb="5">
      <t>ゴ</t>
    </rPh>
    <rPh sb="6" eb="8">
      <t>ニンズウ</t>
    </rPh>
    <phoneticPr fontId="37"/>
  </si>
  <si>
    <t>÷</t>
    <phoneticPr fontId="37"/>
  </si>
  <si>
    <t>＝</t>
    <phoneticPr fontId="37"/>
  </si>
  <si>
    <t>（小数点第2位以下切り捨て）</t>
    <rPh sb="1" eb="4">
      <t>ショウスウテン</t>
    </rPh>
    <rPh sb="4" eb="5">
      <t>ダイ</t>
    </rPh>
    <rPh sb="6" eb="7">
      <t>イ</t>
    </rPh>
    <rPh sb="7" eb="9">
      <t>イカ</t>
    </rPh>
    <rPh sb="9" eb="10">
      <t>キ</t>
    </rPh>
    <rPh sb="11" eb="12">
      <t>ス</t>
    </rPh>
    <phoneticPr fontId="37"/>
  </si>
  <si>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7"/>
  </si>
  <si>
    <t>常勤の従業者の人数</t>
  </si>
  <si>
    <t>常勤換算方法による人数</t>
    <rPh sb="0" eb="2">
      <t>ジョウキン</t>
    </rPh>
    <rPh sb="2" eb="4">
      <t>カンサン</t>
    </rPh>
    <rPh sb="4" eb="6">
      <t>ホウホウ</t>
    </rPh>
    <rPh sb="9" eb="11">
      <t>ニンズウ</t>
    </rPh>
    <phoneticPr fontId="37"/>
  </si>
  <si>
    <t>＋</t>
    <phoneticPr fontId="37"/>
  </si>
  <si>
    <t>≪提出不要≫</t>
    <rPh sb="1" eb="3">
      <t>テイシュツ</t>
    </rPh>
    <rPh sb="3" eb="5">
      <t>フヨウ</t>
    </rPh>
    <phoneticPr fontId="37"/>
  </si>
  <si>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</si>
  <si>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・・・直接入力する必要がある箇所です。</t>
    <rPh sb="3" eb="5">
      <t>チョクセツ</t>
    </rPh>
    <rPh sb="5" eb="7">
      <t>ニュウリョク</t>
    </rPh>
    <rPh sb="9" eb="11">
      <t>ヒツヨウ</t>
    </rPh>
    <rPh sb="14" eb="16">
      <t>カショ</t>
    </rPh>
    <phoneticPr fontId="37"/>
  </si>
  <si>
    <t>下記の記入方法に従って、入力してください。</t>
    <rPh sb="0" eb="2">
      <t>カキ</t>
    </rPh>
    <rPh sb="3" eb="5">
      <t>キニュウ</t>
    </rPh>
    <rPh sb="5" eb="7">
      <t>ホウホウ</t>
    </rPh>
    <rPh sb="8" eb="9">
      <t>シタガ</t>
    </rPh>
    <rPh sb="12" eb="14">
      <t>ニュウリョク</t>
    </rPh>
    <phoneticPr fontId="37"/>
  </si>
  <si>
    <t>・・・プルダウンから選択して入力する必要がある箇所です。</t>
    <rPh sb="10" eb="12">
      <t>センタク</t>
    </rPh>
    <rPh sb="14" eb="16">
      <t>ニュウリョク</t>
    </rPh>
    <rPh sb="18" eb="20">
      <t>ヒツヨウ</t>
    </rPh>
    <rPh sb="23" eb="25">
      <t>カショ</t>
    </rPh>
    <phoneticPr fontId="3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</si>
  <si>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</si>
  <si>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7"/>
  </si>
  <si>
    <t>　(1) 「４週」・「暦月」のいずれかを選択してください。</t>
    <rPh sb="7" eb="8">
      <t>シュウ</t>
    </rPh>
    <rPh sb="11" eb="12">
      <t>レキ</t>
    </rPh>
    <rPh sb="12" eb="13">
      <t>ツキ</t>
    </rPh>
    <rPh sb="20" eb="22">
      <t>センタク</t>
    </rPh>
    <phoneticPr fontId="3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</si>
  <si>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</si>
  <si>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7"/>
  </si>
  <si>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7"/>
  </si>
  <si>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7"/>
  </si>
  <si>
    <t xml:space="preserve"> 　　 記入の順序は、職種ごとにまとめてください。</t>
    <rPh sb="4" eb="6">
      <t>キニュウ</t>
    </rPh>
    <rPh sb="7" eb="9">
      <t>ジュンジョ</t>
    </rPh>
    <rPh sb="11" eb="13">
      <t>ショクシュ</t>
    </rPh>
    <phoneticPr fontId="37"/>
  </si>
  <si>
    <t>職種名</t>
    <rPh sb="0" eb="2">
      <t>ショクシュ</t>
    </rPh>
    <rPh sb="2" eb="3">
      <t>メイ</t>
    </rPh>
    <phoneticPr fontId="37"/>
  </si>
  <si>
    <t>介護予防支援担当職員</t>
    <rPh sb="0" eb="2">
      <t>カイゴ</t>
    </rPh>
    <rPh sb="2" eb="4">
      <t>ヨボウ</t>
    </rPh>
    <rPh sb="4" eb="6">
      <t>シエン</t>
    </rPh>
    <rPh sb="6" eb="8">
      <t>タントウ</t>
    </rPh>
    <rPh sb="8" eb="10">
      <t>ショクイン</t>
    </rPh>
    <phoneticPr fontId="37"/>
  </si>
  <si>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</si>
  <si>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7"/>
  </si>
  <si>
    <t>（注）常勤・非常勤の区分について</t>
    <rPh sb="1" eb="2">
      <t>チュウ</t>
    </rPh>
    <rPh sb="3" eb="5">
      <t>ジョウキン</t>
    </rPh>
    <rPh sb="6" eb="9">
      <t>ヒジョウキン</t>
    </rPh>
    <rPh sb="10" eb="12">
      <t>クブン</t>
    </rPh>
    <phoneticPr fontId="3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</si>
  <si>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</si>
  <si>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7"/>
  </si>
  <si>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</si>
  <si>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7"/>
  </si>
  <si>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7"/>
  </si>
  <si>
    <t>　(8) 従業者の氏名を記入してください。</t>
    <rPh sb="5" eb="8">
      <t>ジュウギョウシャ</t>
    </rPh>
    <rPh sb="9" eb="11">
      <t>シメイ</t>
    </rPh>
    <rPh sb="12" eb="14">
      <t>キニュウ</t>
    </rPh>
    <phoneticPr fontId="37"/>
  </si>
  <si>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7"/>
  </si>
  <si>
    <t>　　  ※ 指定基準の確認に際しては、４週分の入力で差し支えありません。</t>
    <phoneticPr fontId="37"/>
  </si>
  <si>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</si>
  <si>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7"/>
  </si>
  <si>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7"/>
  </si>
  <si>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</si>
  <si>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7"/>
  </si>
  <si>
    <t>　　　 その他、特記事項欄としてもご活用ください。</t>
    <rPh sb="6" eb="7">
      <t>タ</t>
    </rPh>
    <rPh sb="8" eb="10">
      <t>トッキ</t>
    </rPh>
    <rPh sb="10" eb="12">
      <t>ジコウ</t>
    </rPh>
    <rPh sb="12" eb="13">
      <t>ラン</t>
    </rPh>
    <rPh sb="18" eb="20">
      <t>カツヨウ</t>
    </rPh>
    <phoneticPr fontId="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</si>
  <si>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7"/>
  </si>
  <si>
    <t>　　　　○ 常勤換算方法とは、非常勤の従業者について「事業所の従業者の勤務延時間数を当該事業所において常勤の従業者が勤務すべき時間数で除することにより、</t>
    <phoneticPr fontId="37"/>
  </si>
  <si>
    <t>　　　　　常勤の従業者の員数に換算する方法」であるため、常勤の従業者については常勤換算方法によらず、実人数で計算する。</t>
    <phoneticPr fontId="3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</si>
  <si>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7"/>
  </si>
  <si>
    <t>　　　　　手入力すること。</t>
    <phoneticPr fontId="3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</si>
  <si>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</si>
  <si>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</si>
  <si>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7"/>
  </si>
  <si>
    <t>１．サービス種別</t>
    <rPh sb="6" eb="8">
      <t>シュベツ</t>
    </rPh>
    <phoneticPr fontId="37"/>
  </si>
  <si>
    <t>サービス種別名</t>
    <rPh sb="4" eb="6">
      <t>シュベツ</t>
    </rPh>
    <rPh sb="6" eb="7">
      <t>メイ</t>
    </rPh>
    <phoneticPr fontId="37"/>
  </si>
  <si>
    <t>介護予防支援</t>
    <rPh sb="0" eb="2">
      <t>カイゴ</t>
    </rPh>
    <rPh sb="2" eb="4">
      <t>ヨボウ</t>
    </rPh>
    <rPh sb="4" eb="6">
      <t>シエン</t>
    </rPh>
    <phoneticPr fontId="37"/>
  </si>
  <si>
    <t>２．職種名・資格名称</t>
    <rPh sb="2" eb="4">
      <t>ショクシュ</t>
    </rPh>
    <rPh sb="4" eb="5">
      <t>メイ</t>
    </rPh>
    <rPh sb="6" eb="8">
      <t>シカク</t>
    </rPh>
    <rPh sb="8" eb="10">
      <t>メイショウ</t>
    </rPh>
    <phoneticPr fontId="37"/>
  </si>
  <si>
    <t>ー</t>
    <phoneticPr fontId="37"/>
  </si>
  <si>
    <t>資格</t>
    <rPh sb="0" eb="2">
      <t>シカク</t>
    </rPh>
    <phoneticPr fontId="37"/>
  </si>
  <si>
    <t>保健師</t>
    <rPh sb="0" eb="3">
      <t>ホケンシ</t>
    </rPh>
    <phoneticPr fontId="37"/>
  </si>
  <si>
    <t>ー</t>
  </si>
  <si>
    <t>社会福祉士</t>
    <rPh sb="0" eb="2">
      <t>シャカイ</t>
    </rPh>
    <rPh sb="2" eb="5">
      <t>フクシシ</t>
    </rPh>
    <phoneticPr fontId="37"/>
  </si>
  <si>
    <t>経験ある看護師</t>
    <rPh sb="0" eb="2">
      <t>ケイケン</t>
    </rPh>
    <rPh sb="4" eb="7">
      <t>カンゴシ</t>
    </rPh>
    <phoneticPr fontId="37"/>
  </si>
  <si>
    <t>社会福祉主事（3年以上従事）</t>
    <rPh sb="0" eb="2">
      <t>シャカイ</t>
    </rPh>
    <rPh sb="2" eb="4">
      <t>フクシ</t>
    </rPh>
    <rPh sb="4" eb="6">
      <t>シュジ</t>
    </rPh>
    <rPh sb="8" eb="9">
      <t>ネン</t>
    </rPh>
    <rPh sb="9" eb="11">
      <t>イジョウ</t>
    </rPh>
    <rPh sb="11" eb="13">
      <t>ジュウジ</t>
    </rPh>
    <phoneticPr fontId="37"/>
  </si>
  <si>
    <t>【自治体の皆様へ】</t>
    <rPh sb="1" eb="4">
      <t>ジチタイ</t>
    </rPh>
    <rPh sb="5" eb="7">
      <t>ミナサマ</t>
    </rPh>
    <phoneticPr fontId="37"/>
  </si>
  <si>
    <t>※ INDIRECT関数使用のため、以下のとおりセルに「名前の定義」をしています。</t>
    <rPh sb="10" eb="12">
      <t>カンスウ</t>
    </rPh>
    <rPh sb="12" eb="14">
      <t>シヨウ</t>
    </rPh>
    <rPh sb="18" eb="20">
      <t>イカ</t>
    </rPh>
    <rPh sb="28" eb="30">
      <t>ナマエ</t>
    </rPh>
    <rPh sb="31" eb="33">
      <t>テイギ</t>
    </rPh>
    <phoneticPr fontId="37"/>
  </si>
  <si>
    <t>　15行目・・・「職種」</t>
    <rPh sb="3" eb="5">
      <t>ギョウメ</t>
    </rPh>
    <rPh sb="9" eb="11">
      <t>ショクシュ</t>
    </rPh>
    <phoneticPr fontId="37"/>
  </si>
  <si>
    <t>　C列・・・「管理者」</t>
    <rPh sb="2" eb="3">
      <t>レツ</t>
    </rPh>
    <rPh sb="7" eb="10">
      <t>カンリシャ</t>
    </rPh>
    <phoneticPr fontId="37"/>
  </si>
  <si>
    <t>　D列・・・「介護支援専門員」</t>
    <rPh sb="2" eb="3">
      <t>レツ</t>
    </rPh>
    <rPh sb="7" eb="9">
      <t>カイゴ</t>
    </rPh>
    <rPh sb="9" eb="11">
      <t>シエン</t>
    </rPh>
    <rPh sb="11" eb="14">
      <t>センモンイン</t>
    </rPh>
    <phoneticPr fontId="37"/>
  </si>
  <si>
    <t>　E列・・・「介護予防支援担当職員」</t>
    <rPh sb="2" eb="3">
      <t>レツ</t>
    </rPh>
    <rPh sb="7" eb="9">
      <t>カイゴ</t>
    </rPh>
    <rPh sb="9" eb="11">
      <t>ヨボウ</t>
    </rPh>
    <rPh sb="11" eb="13">
      <t>シエン</t>
    </rPh>
    <rPh sb="13" eb="15">
      <t>タントウ</t>
    </rPh>
    <rPh sb="15" eb="17">
      <t>ショクイン</t>
    </rPh>
    <phoneticPr fontId="3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</si>
  <si>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7"/>
  </si>
  <si>
    <t>　行が足りない場合は、適宜追加してください。</t>
    <rPh sb="1" eb="2">
      <t>ギョウ</t>
    </rPh>
    <rPh sb="3" eb="4">
      <t>タ</t>
    </rPh>
    <rPh sb="7" eb="9">
      <t>バアイ</t>
    </rPh>
    <rPh sb="11" eb="13">
      <t>テキギ</t>
    </rPh>
    <rPh sb="13" eb="15">
      <t>ツイカ</t>
    </rPh>
    <phoneticPr fontId="37"/>
  </si>
  <si>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</si>
  <si>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7"/>
  </si>
  <si>
    <t>　・「数式」タブ　⇒　「名前の定義」を選択</t>
    <rPh sb="3" eb="5">
      <t>スウシキ</t>
    </rPh>
    <rPh sb="12" eb="14">
      <t>ナマエ</t>
    </rPh>
    <rPh sb="15" eb="17">
      <t>テイギ</t>
    </rPh>
    <rPh sb="19" eb="21">
      <t>センタク</t>
    </rPh>
    <phoneticPr fontId="37"/>
  </si>
  <si>
    <t>　・「名前」に職種名を入力</t>
    <rPh sb="3" eb="5">
      <t>ナマエ</t>
    </rPh>
    <rPh sb="7" eb="9">
      <t>ショクシュ</t>
    </rPh>
    <rPh sb="9" eb="10">
      <t>メイ</t>
    </rPh>
    <rPh sb="11" eb="13">
      <t>ニュウリョク</t>
    </rPh>
    <phoneticPr fontId="3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</si>
  <si>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</si>
  <si>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7"/>
  </si>
  <si>
    <t>事　  業 　 所　  名</t>
    <phoneticPr fontId="2"/>
  </si>
  <si>
    <t>異　動　等　区　分</t>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</si>
  <si>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</si>
  <si>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</si>
  <si>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</si>
  <si>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</si>
  <si>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</si>
  <si>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</si>
  <si>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</si>
  <si>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</si>
  <si>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</si>
  <si>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</si>
  <si>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</si>
  <si>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</si>
  <si>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</si>
  <si>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</si>
  <si>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</si>
  <si>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</si>
  <si>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</si>
  <si>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</si>
  <si>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</si>
  <si>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</si>
  <si>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</si>
  <si>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</si>
  <si>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</si>
  <si>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</si>
  <si>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</si>
  <si>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</si>
  <si>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</si>
  <si>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</si>
  <si>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</si>
  <si>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</si>
  <si>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</si>
  <si>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</si>
  <si>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</si>
  <si>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</si>
  <si>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</si>
  <si>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</si>
  <si>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</si>
  <si>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</si>
  <si>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</si>
  <si>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［加算Ⅰ～Ⅲの場合］　</t>
    <phoneticPr fontId="2"/>
  </si>
  <si>
    <t>［加算Aの場合］</t>
    <phoneticPr fontId="2"/>
  </si>
  <si>
    <t>添付書類一覧に戻る</t>
    <phoneticPr fontId="2"/>
  </si>
  <si>
    <t>記載例を見る</t>
    <rPh sb="0" eb="3">
      <t>キサイレイ</t>
    </rPh>
    <rPh sb="4" eb="5">
      <t>ミ</t>
    </rPh>
    <phoneticPr fontId="2"/>
  </si>
  <si>
    <t>勤務形態一覧表</t>
    <rPh sb="0" eb="2">
      <t>キンム</t>
    </rPh>
    <rPh sb="2" eb="4">
      <t>ケイタイ</t>
    </rPh>
    <rPh sb="4" eb="7">
      <t>イチランヒョウ</t>
    </rPh>
    <phoneticPr fontId="2"/>
  </si>
  <si>
    <t>居宅介護支援  添付書類一覧表</t>
    <rPh sb="0" eb="6">
      <t>キョタクカイゴシエン</t>
    </rPh>
    <phoneticPr fontId="2"/>
  </si>
  <si>
    <t>居宅介護支援（1枚版）に戻る</t>
    <rPh sb="0" eb="6">
      <t>キョタクカイゴシエン</t>
    </rPh>
    <rPh sb="8" eb="9">
      <t>マイ</t>
    </rPh>
    <rPh sb="9" eb="10">
      <t>バン</t>
    </rPh>
    <phoneticPr fontId="2"/>
  </si>
  <si>
    <t>※必ず提出してください</t>
    <rPh sb="1" eb="2">
      <t>カナラ</t>
    </rPh>
    <rPh sb="3" eb="5">
      <t>テイシュツ</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</si>
  <si>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</si>
  <si>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（別紙１－１）</t>
  </si>
  <si>
    <t>介 護 給 付 費 算 定 に 係 る 体 制 等 状 況 一 覧 表（居宅サービス・施設サービス・居宅介護支援）</t>
  </si>
  <si>
    <t>提供サービス</t>
  </si>
  <si>
    <t>そ　 　　の　 　　他　　 　該　　 　当　　 　す 　　　る 　　　体 　　　制 　　　等</t>
  </si>
  <si>
    <t>LIFEへの登録</t>
  </si>
  <si>
    <t>□</t>
  </si>
  <si>
    <t>１　１級地</t>
  </si>
  <si>
    <t>６　２級地</t>
  </si>
  <si>
    <t>７　３級地</t>
  </si>
  <si>
    <t>２　４級地</t>
  </si>
  <si>
    <t>３　５級地</t>
  </si>
  <si>
    <t>４　６級地</t>
  </si>
  <si>
    <t>９　７級地</t>
  </si>
  <si>
    <t>５　その他</t>
  </si>
  <si>
    <t>１ なし</t>
  </si>
  <si>
    <t>２ あり</t>
  </si>
  <si>
    <t>１　なし</t>
  </si>
  <si>
    <t>２　あり</t>
  </si>
  <si>
    <t>居宅介護支援</t>
  </si>
  <si>
    <t>中山間地域等における小規模事業所</t>
  </si>
  <si>
    <t>加算（地域に関する状況）</t>
  </si>
  <si>
    <t>１　非該当</t>
  </si>
  <si>
    <t>２　該当</t>
  </si>
  <si>
    <t>加算（規模に関する状況）</t>
  </si>
  <si>
    <t>特定事業所集中減算</t>
  </si>
  <si>
    <t>特定事業所加算</t>
  </si>
  <si>
    <t>２ 加算Ⅰ</t>
  </si>
  <si>
    <t>３ 加算Ⅱ</t>
  </si>
  <si>
    <t>４ 加算Ⅲ</t>
  </si>
  <si>
    <t>５ 加算Ａ</t>
  </si>
  <si>
    <t>特定事業所医療介護連携加算</t>
  </si>
  <si>
    <t>ターミナルケアマネジメント加算</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</si>
  <si>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</si>
  <si>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</si>
  <si>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</si>
  <si>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</si>
  <si>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</si>
  <si>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</si>
  <si>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</si>
  <si>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７ 「定期巡回・随時対応サービスに関する状況」を「定期巡回の指定を受けている」もしくは「定期巡回の整備計画がある」と記載する場合は、「定期巡回・随時対応サービスに関する状況等に係る届出書（訪問介護事業所）」</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</si>
  <si>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</si>
  <si>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</si>
  <si>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</si>
  <si>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t>
  </si>
  <si>
    <t>　　　　　又は「認知症専門ケア加算に係る届出書（（介護予防）短期入所生活介護、（介護予防）短期入所療養介護、（介護予防）特定施設入居者生活介護、（介護予防）認知症対応型共同生活介護、</t>
  </si>
  <si>
    <t>　　　　　地域密着型特定施設入居者生活介護、地域密着型介護老人福祉施設入所者生活介護、介護老人福祉施設、介護老人保健施設、介護医療院）」（別紙12－2）」を添付してください。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</si>
  <si>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</si>
  <si>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</si>
  <si>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</si>
  <si>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</si>
  <si>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</si>
  <si>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</si>
  <si>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</si>
  <si>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</si>
  <si>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</si>
  <si>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</si>
  <si>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</si>
  <si>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</si>
  <si>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</si>
  <si>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</si>
  <si>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</si>
  <si>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</si>
  <si>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</si>
  <si>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</si>
  <si>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t>
  </si>
  <si>
    <t>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</si>
  <si>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</si>
  <si>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</si>
  <si>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</si>
  <si>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</si>
  <si>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</si>
  <si>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イ　医師の欠員（病院において従事する者に限る。）…指定基準の６０％を満たさない場合について記載し、人員配置区分欄の最も配置基準の低い配置区分を選択し、「その他該当する体制等」欄の医師を選択する。</t>
  </si>
  <si>
    <t>　　　　　　　　　　＜厚生労働大臣が定める地域＞</t>
  </si>
  <si>
    <t>　　　　　　　　　　　厚生労働大臣が定める地域は、人口５万人未満の市町村であって次に掲げる地域をその区域内に有する市町村の区域とする。</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</si>
  <si>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</si>
  <si>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</si>
  <si>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t>
  </si>
  <si>
    <t>　　　　マネジメント加算に係る届出書（居宅介護支援事業所）」（別紙36）を、「特定事業所加算（A）」については、「特定事業所加算(A)に係る届出書（居宅介護支援事業所）」（別紙36－2）を添付してください。</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</si>
  <si>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</si>
  <si>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</si>
  <si>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</si>
  <si>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t>
  </si>
  <si>
    <t>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</si>
  <si>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</si>
  <si>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</si>
  <si>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</si>
  <si>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</si>
  <si>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</si>
  <si>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</si>
  <si>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</si>
  <si>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</si>
  <si>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</si>
  <si>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</si>
  <si>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</si>
  <si>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３　介護医療院に係る届出をした場合には、短期入所療養介護における届出事項で介護医療院の届出と重複するものの届出は不要です。</t>
  </si>
  <si>
    <t>ケアプランデータ連携システムの活用及び事務職員の配置の体制</t>
    <phoneticPr fontId="2"/>
  </si>
  <si>
    <r>
      <t>加算算定年度（令和　</t>
    </r>
    <r>
      <rPr>
        <b/>
        <sz val="11"/>
        <color rgb="FFFF0000"/>
        <rFont val="ＭＳ Ｐゴシック"/>
        <family val="3"/>
        <charset val="128"/>
      </rPr>
      <t>6</t>
    </r>
    <r>
      <rPr>
        <b/>
        <sz val="11"/>
        <color indexed="8"/>
        <rFont val="ＭＳ Ｐゴシック"/>
        <family val="3"/>
        <charset val="128"/>
      </rPr>
      <t>　年度）</t>
    </r>
    <rPh sb="0" eb="2">
      <t>カサン</t>
    </rPh>
    <rPh sb="2" eb="4">
      <t>サンテイ</t>
    </rPh>
    <rPh sb="4" eb="6">
      <t>ネンド</t>
    </rPh>
    <rPh sb="7" eb="9">
      <t>レイワ</t>
    </rPh>
    <rPh sb="12" eb="14">
      <t>ネンド</t>
    </rPh>
    <phoneticPr fontId="2"/>
  </si>
  <si>
    <r>
      <t>開設(再開）年月日　（　令和　</t>
    </r>
    <r>
      <rPr>
        <b/>
        <sz val="11"/>
        <color rgb="FFFF0000"/>
        <rFont val="ＭＳ Ｐゴシック"/>
        <family val="3"/>
        <charset val="128"/>
      </rPr>
      <t>5</t>
    </r>
    <r>
      <rPr>
        <b/>
        <sz val="11"/>
        <color indexed="10"/>
        <rFont val="ＭＳ Ｐゴシック"/>
        <family val="3"/>
        <charset val="128"/>
      </rPr>
      <t>　</t>
    </r>
    <r>
      <rPr>
        <b/>
        <sz val="11"/>
        <color indexed="8"/>
        <rFont val="ＭＳ Ｐゴシック"/>
        <family val="3"/>
        <charset val="128"/>
      </rPr>
      <t>年　</t>
    </r>
    <r>
      <rPr>
        <b/>
        <sz val="11"/>
        <color indexed="10"/>
        <rFont val="ＭＳ Ｐゴシック"/>
        <family val="3"/>
        <charset val="128"/>
      </rPr>
      <t>4　</t>
    </r>
    <r>
      <rPr>
        <b/>
        <sz val="11"/>
        <color indexed="8"/>
        <rFont val="ＭＳ Ｐゴシック"/>
        <family val="3"/>
        <charset val="128"/>
      </rPr>
      <t>月　</t>
    </r>
    <r>
      <rPr>
        <b/>
        <sz val="11"/>
        <color indexed="10"/>
        <rFont val="ＭＳ Ｐゴシック"/>
        <family val="3"/>
        <charset val="128"/>
      </rPr>
      <t>1　</t>
    </r>
    <r>
      <rPr>
        <b/>
        <sz val="11"/>
        <color indexed="8"/>
        <rFont val="ＭＳ Ｐゴシック"/>
        <family val="3"/>
        <charset val="128"/>
      </rPr>
      <t>日）</t>
    </r>
    <rPh sb="0" eb="2">
      <t>カイセツ</t>
    </rPh>
    <rPh sb="3" eb="5">
      <t>サイカイ</t>
    </rPh>
    <rPh sb="6" eb="9">
      <t>ネンガッピ</t>
    </rPh>
    <rPh sb="12" eb="14">
      <t>レイワ</t>
    </rPh>
    <rPh sb="17" eb="18">
      <t>ネン</t>
    </rPh>
    <rPh sb="21" eb="22">
      <t>ガツ</t>
    </rPh>
    <rPh sb="25" eb="26">
      <t>ニチ</t>
    </rPh>
    <phoneticPr fontId="2"/>
  </si>
  <si>
    <r>
      <t>算出表対象年度　　 （令和　</t>
    </r>
    <r>
      <rPr>
        <b/>
        <sz val="11"/>
        <color rgb="FFFF0000"/>
        <rFont val="ＭＳ Ｐゴシック"/>
        <family val="3"/>
        <charset val="128"/>
      </rPr>
      <t>5</t>
    </r>
    <r>
      <rPr>
        <b/>
        <sz val="11"/>
        <color indexed="8"/>
        <rFont val="ＭＳ Ｐゴシック"/>
        <family val="3"/>
        <charset val="128"/>
      </rPr>
      <t>　年度分　　）</t>
    </r>
    <rPh sb="0" eb="2">
      <t>サンシュツ</t>
    </rPh>
    <rPh sb="2" eb="3">
      <t>ヒョウ</t>
    </rPh>
    <rPh sb="3" eb="5">
      <t>タイショウ</t>
    </rPh>
    <rPh sb="5" eb="7">
      <t>ネンド</t>
    </rPh>
    <rPh sb="11" eb="13">
      <t>レイワ</t>
    </rPh>
    <rPh sb="16" eb="19">
      <t>ネンドブン</t>
    </rPh>
    <phoneticPr fontId="2"/>
  </si>
  <si>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</si>
  <si>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</si>
  <si>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</si>
  <si>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</si>
  <si>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</si>
  <si>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</si>
  <si>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</si>
  <si>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</si>
  <si>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</si>
  <si>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</si>
  <si>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</si>
  <si>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</si>
  <si>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</si>
  <si>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</si>
  <si>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</si>
  <si>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</si>
  <si>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</si>
  <si>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（別紙36）</t>
    <phoneticPr fontId="2"/>
  </si>
  <si>
    <t>令和</t>
    <rPh sb="0" eb="2">
      <t>レイワ</t>
    </rPh>
    <phoneticPr fontId="2"/>
  </si>
  <si>
    <t>月</t>
    <rPh sb="0" eb="1">
      <t>ガツ</t>
    </rPh>
    <phoneticPr fontId="2"/>
  </si>
  <si>
    <t>日</t>
    <rPh sb="0" eb="1">
      <t>ニチ</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</si>
  <si>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</si>
  <si>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</si>
  <si>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</si>
  <si>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</si>
  <si>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</si>
  <si>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</si>
  <si>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</si>
  <si>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</si>
  <si>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</si>
  <si>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</si>
  <si>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</si>
  <si>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</si>
  <si>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(8)  　家族に対する介護等を日常的に行っている児童や、障害者、生活困窮者、</t>
    <phoneticPr fontId="2"/>
  </si>
  <si>
    <t>(9)  　特定事業所集中減算の適用の有無</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</si>
  <si>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</si>
  <si>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</si>
  <si>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</si>
  <si>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</si>
  <si>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</si>
  <si>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</si>
  <si>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（別紙36－2）</t>
    <phoneticPr fontId="2"/>
  </si>
  <si>
    <t>(7)  　家族に対する介護等を日常的に行っている児童や、障害者、生活困窮者、</t>
  </si>
  <si>
    <t>(8)  　特定事業所集中減算の適用の有無</t>
  </si>
  <si>
    <t>（別紙36）　「特定事業所加算(Ⅰ)～(Ⅲ)・特定事業所医療介護連携加算・ターミナルケアマネジメント加算に係る届出書（居宅介護支援事業所）」</t>
  </si>
  <si>
    <t>（別紙36）「特定事業所加算(Ⅰ)～(Ⅲ)・特定事業所医療介護連携加算・ターミナルケアマネジメント加算に係る届出書（居宅介護支援事業所）」</t>
  </si>
  <si>
    <t>（別紙36-2）特定事業所加算(A)に係る届出書（居宅介護支援事業所）」</t>
  </si>
  <si>
    <t>　「体制届」（別紙3-2）に「体制等状況一覧表」（別紙1-1）を添付し、必要に応じて、その他の添付書類を提出してください。</t>
    <rPh sb="2" eb="5">
      <t>タイセイトドケ</t>
    </rPh>
    <rPh sb="7" eb="9">
      <t>ベッシ</t>
    </rPh>
    <rPh sb="15" eb="23">
      <t>タイセイトウジョウキョウイチランヒョウ</t>
    </rPh>
    <rPh sb="25" eb="27">
      <t>ベッシ</t>
    </rPh>
    <rPh sb="32" eb="34">
      <t>テンプ</t>
    </rPh>
    <rPh sb="36" eb="38">
      <t>ヒツヨウ</t>
    </rPh>
    <rPh sb="39" eb="40">
      <t>オウ</t>
    </rPh>
    <rPh sb="45" eb="46">
      <t>タ</t>
    </rPh>
    <rPh sb="47" eb="51">
      <t>テンプショルイ</t>
    </rPh>
    <rPh sb="52" eb="54">
      <t>テイシュツ</t>
    </rPh>
    <phoneticPr fontId="2"/>
  </si>
  <si>
    <t>（別紙３－２）</t>
    <rPh sb="1" eb="3">
      <t>ベッシ</t>
    </rPh>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</si>
  <si>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</si>
  <si>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</si>
  <si>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月</t>
    <rPh sb="0" eb="1">
      <t>ゲツ</t>
    </rPh>
    <phoneticPr fontId="2"/>
  </si>
  <si>
    <t>浜田地区広域行政組合　管理者</t>
    <rPh sb="11" eb="14">
      <t>カンリシャ</t>
    </rPh>
    <phoneticPr fontId="2"/>
  </si>
  <si>
    <t>様</t>
    <rPh sb="0" eb="1">
      <t>サマ</t>
    </rPh>
    <phoneticPr fontId="2"/>
  </si>
  <si>
    <t>所在地</t>
    <rPh sb="0" eb="3">
      <t>ショザイチ</t>
    </rPh>
    <phoneticPr fontId="2"/>
  </si>
  <si>
    <t>名　称</t>
    <rPh sb="0" eb="1">
      <t>ナ</t>
    </rPh>
    <rPh sb="2" eb="3">
      <t>ショウ</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</si>
  <si>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</si>
  <si>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</si>
  <si>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</si>
  <si>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</si>
  <si>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</si>
  <si>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</si>
  <si>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</si>
  <si>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</si>
  <si>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</si>
  <si>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</si>
  <si>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</si>
  <si>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</si>
  <si>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</si>
  <si>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</si>
  <si>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</si>
  <si>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</si>
  <si>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</si>
  <si>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</si>
  <si>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</si>
  <si>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</si>
  <si>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</si>
  <si>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</si>
  <si>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</si>
  <si>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</si>
  <si>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</si>
  <si>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</si>
  <si>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</si>
  <si>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</si>
  <si>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</si>
  <si>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</si>
  <si>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</si>
  <si>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</si>
  <si>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</si>
  <si>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</si>
  <si>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</si>
  <si>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</si>
  <si>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</si>
  <si>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</si>
  <si>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</si>
  <si>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</si>
  <si>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</si>
  <si>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t>
  </si>
  <si>
    <t>体制等状況一覧表（別紙1-1）</t>
    <rPh sb="0" eb="8">
      <t>タイセイトウジョウキョウイチランヒョウ</t>
    </rPh>
    <rPh sb="9" eb="11">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</si>
</sst>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
    <numFmt numFmtId="179" formatCode="#,##0&quot;人&quot;"/>
    <numFmt numFmtId="180" formatCode="#,##0.##"/>
    <numFmt numFmtId="181" formatCode="#,##0.0;[Red]\-#,##0.0"/>
    <numFmt numFmtId="182" formatCode="#,##0.0&quot;人&quot;"/>
  </numFmts>
  <fonts count="5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color theme="1"/>
      <name val="ＭＳ Ｐゴシック"/>
      <family val="3"/>
      <charset val="128"/>
    </font>
    <font>
      <sz val="11"/>
      <color rgb="FFFF0000"/>
      <name val="HGSｺﾞｼｯｸM"/>
      <family val="3"/>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1"/>
      <name val="ＭＳ ゴシック"/>
      <family val="3"/>
      <charset val="128"/>
    </font>
    <font>
      <b/>
      <sz val="11"/>
      <color indexed="10"/>
      <name val="ＭＳ Ｐゴシック"/>
      <family val="3"/>
      <charset val="128"/>
    </font>
    <font>
      <sz val="11"/>
      <color indexed="10"/>
      <name val="ＭＳ Ｐゴシック"/>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u/>
      <sz val="11"/>
      <color theme="10"/>
      <name val="ＭＳ Ｐゴシック"/>
      <family val="3"/>
      <charset val="128"/>
    </font>
    <font>
      <sz val="18"/>
      <color theme="0"/>
      <name val="ＭＳ Ｐゴシック"/>
      <family val="3"/>
      <charset val="128"/>
    </font>
    <font>
      <u/>
      <sz val="11"/>
      <name val="ＭＳ Ｐゴシック"/>
      <family val="3"/>
      <charset val="128"/>
    </font>
    <font>
      <u/>
      <sz val="12"/>
      <name val="HGSｺﾞｼｯｸM"/>
      <family val="3"/>
      <charset val="128"/>
    </font>
    <font>
      <u/>
      <sz val="16"/>
      <color theme="0"/>
      <name val="ＭＳ Ｐゴシック"/>
      <family val="3"/>
      <charset val="128"/>
    </font>
    <font>
      <b/>
      <sz val="11"/>
      <color rgb="FFFF0000"/>
      <name val="ＭＳ Ｐゴシック"/>
      <family val="3"/>
      <charset val="128"/>
    </font>
    <font>
      <b/>
      <sz val="11"/>
      <name val="HGSｺﾞｼｯｸM"/>
      <family val="3"/>
      <charset val="128"/>
    </font>
    <font>
      <u/>
      <sz val="11"/>
      <name val="HGS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gradientFill degree="90">
        <stop position="0">
          <color theme="0"/>
        </stop>
        <stop position="0.5">
          <color theme="4"/>
        </stop>
        <stop position="1">
          <color theme="0"/>
        </stop>
      </gradientFill>
    </fill>
    <fill>
      <patternFill patternType="solid">
        <fgColor rgb="FFFFFFFF"/>
        <bgColor rgb="FF000000"/>
      </patternFill>
    </fill>
  </fills>
  <borders count="14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theme="1" tint="0.34998626667073579"/>
      </left>
      <right/>
      <top style="thick">
        <color theme="1" tint="0.34998626667073579"/>
      </top>
      <bottom/>
      <diagonal/>
    </border>
    <border>
      <left/>
      <right style="thick">
        <color theme="1" tint="4.9989318521683403E-2"/>
      </right>
      <top style="thick">
        <color theme="1" tint="0.34998626667073579"/>
      </top>
      <bottom/>
      <diagonal/>
    </border>
    <border>
      <left style="thick">
        <color theme="1" tint="0.34998626667073579"/>
      </left>
      <right/>
      <top/>
      <bottom style="thick">
        <color theme="1" tint="4.9989318521683403E-2"/>
      </bottom>
      <diagonal/>
    </border>
    <border>
      <left/>
      <right style="thick">
        <color theme="1" tint="4.9989318521683403E-2"/>
      </right>
      <top/>
      <bottom style="thick">
        <color theme="1" tint="4.9989318521683403E-2"/>
      </bottom>
      <diagonal/>
    </border>
    <border>
      <left style="medium">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dashed">
        <color indexed="64"/>
      </bottom>
      <diagonal style="thin">
        <color indexed="64"/>
      </diagonal>
    </border>
    <border diagonalUp="1">
      <left/>
      <right/>
      <top/>
      <bottom style="dashed">
        <color indexed="64"/>
      </bottom>
      <diagonal style="thin">
        <color indexed="64"/>
      </diagonal>
    </border>
    <border diagonalUp="1">
      <left/>
      <right style="thin">
        <color indexed="64"/>
      </right>
      <top/>
      <bottom style="dashed">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0" fontId="6" fillId="3" borderId="40" applyNumberFormat="0" applyFont="0" applyAlignment="0" applyProtection="0">
      <alignment vertical="center"/>
    </xf>
    <xf numFmtId="0" fontId="15" fillId="0" borderId="41" applyNumberFormat="0" applyFill="0" applyAlignment="0" applyProtection="0">
      <alignment vertical="center"/>
    </xf>
    <xf numFmtId="0" fontId="16" fillId="30" borderId="0" applyNumberFormat="0" applyBorder="0" applyAlignment="0" applyProtection="0">
      <alignment vertical="center"/>
    </xf>
    <xf numFmtId="0" fontId="17" fillId="31" borderId="42" applyNumberFormat="0" applyAlignment="0" applyProtection="0">
      <alignment vertical="center"/>
    </xf>
    <xf numFmtId="0" fontId="18" fillId="0" borderId="0" applyNumberFormat="0" applyFill="0" applyBorder="0" applyAlignment="0" applyProtection="0">
      <alignment vertical="center"/>
    </xf>
    <xf numFmtId="0" fontId="19" fillId="0" borderId="43" applyNumberFormat="0" applyFill="0" applyAlignment="0" applyProtection="0">
      <alignment vertical="center"/>
    </xf>
    <xf numFmtId="0" fontId="20" fillId="0" borderId="44" applyNumberFormat="0" applyFill="0" applyAlignment="0" applyProtection="0">
      <alignment vertical="center"/>
    </xf>
    <xf numFmtId="0" fontId="21" fillId="0" borderId="45" applyNumberFormat="0" applyFill="0" applyAlignment="0" applyProtection="0">
      <alignment vertical="center"/>
    </xf>
    <xf numFmtId="0" fontId="21" fillId="0" borderId="0" applyNumberFormat="0" applyFill="0" applyBorder="0" applyAlignment="0" applyProtection="0">
      <alignment vertical="center"/>
    </xf>
    <xf numFmtId="0" fontId="22" fillId="0" borderId="46" applyNumberFormat="0" applyFill="0" applyAlignment="0" applyProtection="0">
      <alignment vertical="center"/>
    </xf>
    <xf numFmtId="0" fontId="23" fillId="31" borderId="47" applyNumberFormat="0" applyAlignment="0" applyProtection="0">
      <alignment vertical="center"/>
    </xf>
    <xf numFmtId="0" fontId="24" fillId="0" borderId="0" applyNumberFormat="0" applyFill="0" applyBorder="0" applyAlignment="0" applyProtection="0">
      <alignment vertical="center"/>
    </xf>
    <xf numFmtId="0" fontId="25" fillId="2" borderId="42" applyNumberFormat="0" applyAlignment="0" applyProtection="0">
      <alignment vertical="center"/>
    </xf>
    <xf numFmtId="0" fontId="26" fillId="32" borderId="0" applyNumberFormat="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50" fillId="0" borderId="0" applyNumberFormat="0" applyFill="0" applyBorder="0" applyAlignment="0" applyProtection="0"/>
    <xf numFmtId="0" fontId="6" fillId="0" borderId="0"/>
  </cellStyleXfs>
  <cellXfs count="8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27" fillId="0" borderId="0" xfId="0" applyFont="1" applyAlignment="1">
      <alignment vertical="top"/>
    </xf>
    <xf numFmtId="0" fontId="6" fillId="0" borderId="0" xfId="42">
      <alignment vertical="center"/>
    </xf>
    <xf numFmtId="0" fontId="30" fillId="0" borderId="0" xfId="42" applyFont="1">
      <alignment vertical="center"/>
    </xf>
    <xf numFmtId="0" fontId="31" fillId="0" borderId="0" xfId="42" applyFont="1">
      <alignment vertical="center"/>
    </xf>
    <xf numFmtId="0" fontId="32" fillId="0" borderId="0" xfId="42" applyFont="1">
      <alignment vertical="center"/>
    </xf>
    <xf numFmtId="0" fontId="6" fillId="0" borderId="51" xfId="42" applyBorder="1" applyAlignment="1">
      <alignment horizontal="center" vertical="center"/>
    </xf>
    <xf numFmtId="0" fontId="6" fillId="0" borderId="52" xfId="42" applyBorder="1" applyAlignment="1">
      <alignment horizontal="center" vertical="center"/>
    </xf>
    <xf numFmtId="0" fontId="6" fillId="0" borderId="53" xfId="42" applyBorder="1" applyAlignment="1">
      <alignment horizontal="center" vertical="center"/>
    </xf>
    <xf numFmtId="0" fontId="6" fillId="0" borderId="54" xfId="42" applyBorder="1" applyAlignment="1">
      <alignment horizontal="center" vertical="center"/>
    </xf>
    <xf numFmtId="0" fontId="6" fillId="0" borderId="51" xfId="42" applyBorder="1">
      <alignment vertical="center"/>
    </xf>
    <xf numFmtId="0" fontId="6" fillId="0" borderId="52" xfId="42" applyBorder="1">
      <alignment vertical="center"/>
    </xf>
    <xf numFmtId="0" fontId="6" fillId="0" borderId="53" xfId="42" applyBorder="1">
      <alignment vertical="center"/>
    </xf>
    <xf numFmtId="0" fontId="6" fillId="0" borderId="54" xfId="42" applyBorder="1">
      <alignment vertical="center"/>
    </xf>
    <xf numFmtId="0" fontId="6" fillId="0" borderId="57" xfId="42" applyBorder="1" applyAlignment="1">
      <alignment horizontal="center" vertical="center"/>
    </xf>
    <xf numFmtId="0" fontId="6" fillId="0" borderId="58" xfId="42" applyBorder="1">
      <alignment vertical="center"/>
    </xf>
    <xf numFmtId="0" fontId="6" fillId="0" borderId="59" xfId="42" applyBorder="1">
      <alignment vertical="center"/>
    </xf>
    <xf numFmtId="0" fontId="6" fillId="0" borderId="60" xfId="42" applyBorder="1">
      <alignment vertical="center"/>
    </xf>
    <xf numFmtId="0" fontId="6" fillId="0" borderId="61" xfId="42" applyBorder="1">
      <alignment vertical="center"/>
    </xf>
    <xf numFmtId="0" fontId="33" fillId="0" borderId="0" xfId="42" applyFont="1">
      <alignment vertical="center"/>
    </xf>
    <xf numFmtId="0" fontId="35" fillId="0" borderId="51" xfId="42" applyFont="1" applyBorder="1">
      <alignment vertical="center"/>
    </xf>
    <xf numFmtId="0" fontId="35" fillId="0" borderId="52" xfId="42" applyFont="1" applyBorder="1">
      <alignment vertical="center"/>
    </xf>
    <xf numFmtId="0" fontId="35" fillId="0" borderId="53" xfId="42" applyFont="1" applyBorder="1">
      <alignment vertical="center"/>
    </xf>
    <xf numFmtId="0" fontId="35" fillId="0" borderId="54" xfId="42" applyFont="1" applyBorder="1">
      <alignment vertical="center"/>
    </xf>
    <xf numFmtId="176" fontId="35" fillId="0" borderId="54" xfId="42" applyNumberFormat="1" applyFont="1" applyBorder="1">
      <alignment vertical="center"/>
    </xf>
    <xf numFmtId="0" fontId="35" fillId="0" borderId="58" xfId="42" applyFont="1" applyBorder="1">
      <alignment vertical="center"/>
    </xf>
    <xf numFmtId="0" fontId="35" fillId="0" borderId="59" xfId="42" applyFont="1" applyBorder="1">
      <alignment vertical="center"/>
    </xf>
    <xf numFmtId="0" fontId="35" fillId="0" borderId="60" xfId="42" applyFont="1" applyBorder="1">
      <alignment vertical="center"/>
    </xf>
    <xf numFmtId="0" fontId="35" fillId="0" borderId="61" xfId="42" applyFont="1" applyBorder="1">
      <alignment vertical="center"/>
    </xf>
    <xf numFmtId="176" fontId="35" fillId="0" borderId="61" xfId="42" applyNumberFormat="1" applyFont="1" applyBorder="1">
      <alignment vertical="center"/>
    </xf>
    <xf numFmtId="0" fontId="7" fillId="0" borderId="0" xfId="43" applyFont="1">
      <alignment vertical="center"/>
    </xf>
    <xf numFmtId="0" fontId="7" fillId="0" borderId="0" xfId="43" applyFont="1" applyAlignment="1">
      <alignment horizontal="left" vertical="center"/>
    </xf>
    <xf numFmtId="0" fontId="36" fillId="0" borderId="0" xfId="43" applyFont="1" applyAlignment="1">
      <alignment horizontal="left" vertical="center"/>
    </xf>
    <xf numFmtId="0" fontId="36" fillId="0" borderId="0" xfId="43" applyFont="1" applyAlignment="1">
      <alignment horizontal="right" vertical="center"/>
    </xf>
    <xf numFmtId="0" fontId="38" fillId="0" borderId="0" xfId="43" applyFont="1" applyAlignment="1">
      <alignment horizontal="left" vertical="center"/>
    </xf>
    <xf numFmtId="0" fontId="7" fillId="0" borderId="0" xfId="43" applyFont="1" applyProtection="1">
      <alignment vertical="center"/>
      <protection locked="0"/>
    </xf>
    <xf numFmtId="0" fontId="36" fillId="0" borderId="0" xfId="43" applyFont="1">
      <alignment vertical="center"/>
    </xf>
    <xf numFmtId="0" fontId="36" fillId="0" borderId="0" xfId="43" applyFont="1" applyAlignment="1" applyProtection="1">
      <alignment horizontal="right" vertical="center"/>
      <protection locked="0"/>
    </xf>
    <xf numFmtId="0" fontId="36" fillId="0" borderId="0" xfId="43" applyFont="1" applyProtection="1">
      <alignment vertical="center"/>
      <protection locked="0"/>
    </xf>
    <xf numFmtId="0" fontId="38" fillId="0" borderId="0" xfId="43" applyFont="1" applyAlignment="1">
      <alignment horizontal="right" vertical="center"/>
    </xf>
    <xf numFmtId="0" fontId="38" fillId="33" borderId="0" xfId="43" applyFont="1" applyFill="1" applyAlignment="1">
      <alignment horizontal="center" vertical="center"/>
    </xf>
    <xf numFmtId="0" fontId="38" fillId="33" borderId="0" xfId="43" applyFont="1" applyFill="1" applyAlignment="1">
      <alignment horizontal="right" vertical="center"/>
    </xf>
    <xf numFmtId="0" fontId="38" fillId="33" borderId="0" xfId="43" applyFont="1" applyFill="1">
      <alignment vertical="center"/>
    </xf>
    <xf numFmtId="0" fontId="38" fillId="0" borderId="0" xfId="43" applyFont="1">
      <alignment vertical="center"/>
    </xf>
    <xf numFmtId="0" fontId="36" fillId="0" borderId="0" xfId="43" applyFont="1" applyAlignment="1">
      <alignment horizontal="center" vertical="center"/>
    </xf>
    <xf numFmtId="0" fontId="7" fillId="0" borderId="0" xfId="43" quotePrefix="1" applyFont="1" applyAlignment="1">
      <alignment horizontal="center" vertical="center"/>
    </xf>
    <xf numFmtId="0" fontId="7" fillId="33" borderId="0" xfId="43" applyFont="1" applyFill="1">
      <alignment vertical="center"/>
    </xf>
    <xf numFmtId="0" fontId="36" fillId="33" borderId="0" xfId="43" applyFont="1" applyFill="1" applyAlignment="1">
      <alignment horizontal="right" vertical="center"/>
    </xf>
    <xf numFmtId="0" fontId="36" fillId="33" borderId="0" xfId="43" applyFont="1" applyFill="1">
      <alignment vertical="center"/>
    </xf>
    <xf numFmtId="0" fontId="36" fillId="33" borderId="0" xfId="43" applyFont="1" applyFill="1" applyAlignment="1">
      <alignment horizontal="center" vertical="center"/>
    </xf>
    <xf numFmtId="0" fontId="7" fillId="33" borderId="0" xfId="43" applyFont="1" applyFill="1" applyAlignment="1">
      <alignment horizontal="center" vertical="center"/>
    </xf>
    <xf numFmtId="0" fontId="39" fillId="33" borderId="0" xfId="43" applyFont="1" applyFill="1" applyAlignment="1">
      <alignment horizontal="centerContinuous" vertical="center"/>
    </xf>
    <xf numFmtId="0" fontId="7" fillId="33" borderId="0" xfId="43" applyFont="1" applyFill="1" applyAlignment="1">
      <alignment horizontal="centerContinuous" vertical="center"/>
    </xf>
    <xf numFmtId="0" fontId="39" fillId="0" borderId="0" xfId="43" applyFont="1">
      <alignment vertical="center"/>
    </xf>
    <xf numFmtId="0" fontId="7" fillId="0" borderId="0" xfId="43" applyFont="1" applyAlignment="1">
      <alignment horizontal="center" vertical="center"/>
    </xf>
    <xf numFmtId="0" fontId="7" fillId="0" borderId="0" xfId="43" applyFont="1" applyAlignment="1">
      <alignment horizontal="right" vertical="center"/>
    </xf>
    <xf numFmtId="20" fontId="7" fillId="33" borderId="0" xfId="43" applyNumberFormat="1" applyFont="1" applyFill="1">
      <alignment vertical="center"/>
    </xf>
    <xf numFmtId="20" fontId="7" fillId="33" borderId="0" xfId="43" applyNumberFormat="1" applyFont="1" applyFill="1" applyAlignment="1">
      <alignment horizontal="center" vertical="center"/>
    </xf>
    <xf numFmtId="177" fontId="7" fillId="33" borderId="0" xfId="43" applyNumberFormat="1" applyFont="1" applyFill="1">
      <alignment vertical="center"/>
    </xf>
    <xf numFmtId="0" fontId="7" fillId="33" borderId="0" xfId="43" applyFont="1" applyFill="1" applyAlignment="1">
      <alignment horizontal="left" vertical="center"/>
    </xf>
    <xf numFmtId="0" fontId="39" fillId="0" borderId="0" xfId="43" applyFont="1" applyAlignment="1">
      <alignment horizontal="left" vertical="center"/>
    </xf>
    <xf numFmtId="0" fontId="40" fillId="0" borderId="0" xfId="43" applyFont="1">
      <alignment vertical="center"/>
    </xf>
    <xf numFmtId="0" fontId="40" fillId="0" borderId="0" xfId="43" applyFont="1" applyAlignment="1">
      <alignment horizontal="left" vertical="center"/>
    </xf>
    <xf numFmtId="0" fontId="40" fillId="0" borderId="0" xfId="43" applyFont="1" applyAlignment="1">
      <alignment horizontal="right" vertical="center"/>
    </xf>
    <xf numFmtId="0" fontId="40" fillId="0" borderId="0" xfId="43" applyFont="1" applyAlignment="1" applyProtection="1">
      <alignment horizontal="right" vertical="center"/>
      <protection locked="0"/>
    </xf>
    <xf numFmtId="0" fontId="40" fillId="0" borderId="0" xfId="43" applyFont="1" applyProtection="1">
      <alignment vertical="center"/>
      <protection locked="0"/>
    </xf>
    <xf numFmtId="0" fontId="39" fillId="0" borderId="74" xfId="43" applyFont="1" applyBorder="1" applyAlignment="1">
      <alignment horizontal="center" vertical="center"/>
    </xf>
    <xf numFmtId="0" fontId="39" fillId="0" borderId="2" xfId="43" applyFont="1" applyBorder="1" applyAlignment="1">
      <alignment horizontal="center" vertical="center"/>
    </xf>
    <xf numFmtId="0" fontId="39" fillId="0" borderId="75" xfId="43" applyFont="1" applyBorder="1" applyAlignment="1">
      <alignment horizontal="center" vertical="center"/>
    </xf>
    <xf numFmtId="0" fontId="39" fillId="0" borderId="80" xfId="43" applyFont="1" applyBorder="1" applyAlignment="1">
      <alignment horizontal="center" vertical="center" wrapText="1"/>
    </xf>
    <xf numFmtId="0" fontId="39" fillId="0" borderId="81" xfId="43" applyFont="1" applyBorder="1" applyAlignment="1">
      <alignment horizontal="center" vertical="center" wrapText="1"/>
    </xf>
    <xf numFmtId="0" fontId="39" fillId="0" borderId="82" xfId="43" applyFont="1" applyBorder="1" applyAlignment="1">
      <alignment horizontal="center" vertical="center" wrapText="1"/>
    </xf>
    <xf numFmtId="0" fontId="7" fillId="0" borderId="83" xfId="43" applyFont="1" applyBorder="1">
      <alignment vertical="center"/>
    </xf>
    <xf numFmtId="178" fontId="7" fillId="35" borderId="89" xfId="43" applyNumberFormat="1" applyFont="1" applyFill="1" applyBorder="1" applyAlignment="1" applyProtection="1">
      <alignment horizontal="center" vertical="center" shrinkToFit="1"/>
      <protection locked="0"/>
    </xf>
    <xf numFmtId="178" fontId="7" fillId="35" borderId="90" xfId="43" applyNumberFormat="1" applyFont="1" applyFill="1" applyBorder="1" applyAlignment="1" applyProtection="1">
      <alignment horizontal="center" vertical="center" shrinkToFit="1"/>
      <protection locked="0"/>
    </xf>
    <xf numFmtId="178" fontId="7" fillId="35" borderId="91" xfId="43" applyNumberFormat="1" applyFont="1" applyFill="1" applyBorder="1" applyAlignment="1" applyProtection="1">
      <alignment horizontal="center" vertical="center" shrinkToFit="1"/>
      <protection locked="0"/>
    </xf>
    <xf numFmtId="0" fontId="7" fillId="0" borderId="92" xfId="43" applyFont="1" applyBorder="1">
      <alignment vertical="center"/>
    </xf>
    <xf numFmtId="178" fontId="7" fillId="35" borderId="93" xfId="43" applyNumberFormat="1" applyFont="1" applyFill="1" applyBorder="1" applyAlignment="1" applyProtection="1">
      <alignment horizontal="center" vertical="center" shrinkToFit="1"/>
      <protection locked="0"/>
    </xf>
    <xf numFmtId="178" fontId="7" fillId="35" borderId="48" xfId="43" applyNumberFormat="1" applyFont="1" applyFill="1" applyBorder="1" applyAlignment="1" applyProtection="1">
      <alignment horizontal="center" vertical="center" shrinkToFit="1"/>
      <protection locked="0"/>
    </xf>
    <xf numFmtId="178" fontId="7" fillId="35" borderId="94" xfId="43" applyNumberFormat="1" applyFont="1" applyFill="1" applyBorder="1" applyAlignment="1" applyProtection="1">
      <alignment horizontal="center" vertical="center" shrinkToFit="1"/>
      <protection locked="0"/>
    </xf>
    <xf numFmtId="0" fontId="7" fillId="0" borderId="95" xfId="43" applyFont="1" applyBorder="1">
      <alignment vertical="center"/>
    </xf>
    <xf numFmtId="178" fontId="7" fillId="35" borderId="80" xfId="43" applyNumberFormat="1" applyFont="1" applyFill="1" applyBorder="1" applyAlignment="1" applyProtection="1">
      <alignment horizontal="center" vertical="center" shrinkToFit="1"/>
      <protection locked="0"/>
    </xf>
    <xf numFmtId="178" fontId="7" fillId="35" borderId="81" xfId="43" applyNumberFormat="1" applyFont="1" applyFill="1" applyBorder="1" applyAlignment="1" applyProtection="1">
      <alignment horizontal="center" vertical="center" shrinkToFit="1"/>
      <protection locked="0"/>
    </xf>
    <xf numFmtId="178" fontId="7" fillId="35" borderId="82" xfId="43" applyNumberFormat="1" applyFont="1" applyFill="1" applyBorder="1" applyAlignment="1" applyProtection="1">
      <alignment horizontal="center" vertical="center" shrinkToFit="1"/>
      <protection locked="0"/>
    </xf>
    <xf numFmtId="0" fontId="8" fillId="0" borderId="0" xfId="43" applyFont="1">
      <alignment vertical="center"/>
    </xf>
    <xf numFmtId="0" fontId="40" fillId="0" borderId="0" xfId="43" applyFont="1" applyAlignment="1">
      <alignment vertical="center" shrinkToFit="1"/>
    </xf>
    <xf numFmtId="0" fontId="3" fillId="0" borderId="0" xfId="43" applyFont="1" applyAlignment="1">
      <alignment vertical="center" shrinkToFit="1"/>
    </xf>
    <xf numFmtId="0" fontId="40" fillId="0" borderId="63" xfId="43" applyFont="1" applyBorder="1">
      <alignment vertical="center"/>
    </xf>
    <xf numFmtId="0" fontId="39" fillId="33" borderId="0" xfId="43" applyFont="1" applyFill="1">
      <alignment vertical="center"/>
    </xf>
    <xf numFmtId="0" fontId="39" fillId="0" borderId="0" xfId="43" applyFont="1" applyAlignment="1">
      <alignment horizontal="centerContinuous" vertical="center"/>
    </xf>
    <xf numFmtId="179" fontId="39" fillId="33" borderId="0" xfId="43" applyNumberFormat="1" applyFont="1" applyFill="1" applyAlignment="1">
      <alignment horizontal="center" vertical="center"/>
    </xf>
    <xf numFmtId="180" fontId="39" fillId="0" borderId="0" xfId="43" applyNumberFormat="1" applyFont="1">
      <alignment vertical="center"/>
    </xf>
    <xf numFmtId="0" fontId="39" fillId="33" borderId="0" xfId="43" applyFont="1" applyFill="1" applyAlignment="1">
      <alignment horizontal="center" vertical="center"/>
    </xf>
    <xf numFmtId="181" fontId="39" fillId="33" borderId="0" xfId="44" applyNumberFormat="1" applyFont="1" applyFill="1" applyBorder="1" applyAlignment="1" applyProtection="1">
      <alignment horizontal="right" vertical="center"/>
    </xf>
    <xf numFmtId="181" fontId="39" fillId="33" borderId="0" xfId="44" applyNumberFormat="1" applyFont="1" applyFill="1" applyBorder="1" applyAlignment="1" applyProtection="1">
      <alignment vertical="center"/>
    </xf>
    <xf numFmtId="177" fontId="39" fillId="33" borderId="0" xfId="43" applyNumberFormat="1" applyFont="1" applyFill="1">
      <alignment vertical="center"/>
    </xf>
    <xf numFmtId="0" fontId="39" fillId="0" borderId="0" xfId="43" applyFont="1" applyAlignment="1">
      <alignment horizontal="right" vertical="center"/>
    </xf>
    <xf numFmtId="0" fontId="41" fillId="0" borderId="0" xfId="43" applyFont="1">
      <alignment vertical="center"/>
    </xf>
    <xf numFmtId="0" fontId="39" fillId="33" borderId="0" xfId="43" applyFont="1" applyFill="1" applyAlignment="1">
      <alignment horizontal="left" vertical="center"/>
    </xf>
    <xf numFmtId="0" fontId="39" fillId="0" borderId="0" xfId="43" applyFont="1" applyAlignment="1">
      <alignment horizontal="center" vertical="center"/>
    </xf>
    <xf numFmtId="0" fontId="39" fillId="0" borderId="0" xfId="43" applyFont="1" applyAlignment="1">
      <alignment vertical="center" wrapText="1"/>
    </xf>
    <xf numFmtId="0" fontId="39" fillId="0" borderId="0" xfId="43" applyFont="1" applyAlignment="1">
      <alignment horizontal="justify" vertical="center" wrapText="1"/>
    </xf>
    <xf numFmtId="0" fontId="40" fillId="0" borderId="0" xfId="43" applyFont="1" applyAlignment="1" applyProtection="1">
      <alignment horizontal="left" vertical="center"/>
      <protection locked="0"/>
    </xf>
    <xf numFmtId="0" fontId="40" fillId="0" borderId="0" xfId="43" applyFont="1" applyAlignment="1" applyProtection="1">
      <alignment vertical="center" wrapText="1"/>
      <protection locked="0"/>
    </xf>
    <xf numFmtId="0" fontId="40" fillId="0" borderId="0" xfId="43" applyFont="1" applyAlignment="1" applyProtection="1">
      <alignment horizontal="justify" vertical="center" wrapText="1"/>
      <protection locked="0"/>
    </xf>
    <xf numFmtId="0" fontId="7" fillId="0" borderId="75" xfId="43" applyFont="1" applyBorder="1" applyAlignment="1">
      <alignment horizontal="center" vertical="center"/>
    </xf>
    <xf numFmtId="0" fontId="7" fillId="0" borderId="81" xfId="43" applyFont="1" applyBorder="1" applyAlignment="1">
      <alignment horizontal="center" vertical="center" wrapText="1"/>
    </xf>
    <xf numFmtId="0" fontId="40" fillId="0" borderId="0" xfId="43" applyFont="1" applyAlignment="1">
      <alignment vertical="center" wrapText="1"/>
    </xf>
    <xf numFmtId="0" fontId="40" fillId="0" borderId="0" xfId="43" applyFont="1" applyAlignment="1">
      <alignment horizontal="justify" vertical="center" wrapText="1"/>
    </xf>
    <xf numFmtId="0" fontId="7" fillId="0" borderId="101" xfId="43" applyFont="1" applyBorder="1">
      <alignment vertical="center"/>
    </xf>
    <xf numFmtId="178" fontId="7" fillId="35" borderId="74" xfId="43" applyNumberFormat="1" applyFont="1" applyFill="1" applyBorder="1" applyAlignment="1" applyProtection="1">
      <alignment horizontal="center" vertical="center" shrinkToFit="1"/>
      <protection locked="0"/>
    </xf>
    <xf numFmtId="178" fontId="7" fillId="35" borderId="2" xfId="43" applyNumberFormat="1" applyFont="1" applyFill="1" applyBorder="1" applyAlignment="1" applyProtection="1">
      <alignment horizontal="center" vertical="center" shrinkToFit="1"/>
      <protection locked="0"/>
    </xf>
    <xf numFmtId="178" fontId="7" fillId="35" borderId="75" xfId="43" applyNumberFormat="1" applyFont="1" applyFill="1" applyBorder="1" applyAlignment="1" applyProtection="1">
      <alignment horizontal="center" vertical="center" shrinkToFit="1"/>
      <protection locked="0"/>
    </xf>
    <xf numFmtId="0" fontId="39" fillId="0" borderId="0" xfId="43" applyFont="1" applyAlignment="1">
      <alignment vertical="center" shrinkToFit="1"/>
    </xf>
    <xf numFmtId="0" fontId="1" fillId="33" borderId="0" xfId="43" applyFill="1">
      <alignment vertical="center"/>
    </xf>
    <xf numFmtId="0" fontId="38" fillId="33" borderId="0" xfId="43" applyFont="1" applyFill="1" applyAlignment="1">
      <alignment horizontal="left" vertical="center"/>
    </xf>
    <xf numFmtId="0" fontId="40" fillId="33" borderId="0" xfId="43" applyFont="1" applyFill="1" applyAlignment="1">
      <alignment horizontal="left" vertical="center"/>
    </xf>
    <xf numFmtId="0" fontId="40" fillId="33" borderId="0" xfId="43" applyFont="1" applyFill="1">
      <alignment vertical="center"/>
    </xf>
    <xf numFmtId="0" fontId="40" fillId="35" borderId="2" xfId="43" applyFont="1" applyFill="1" applyBorder="1" applyAlignment="1">
      <alignment horizontal="left" vertical="center"/>
    </xf>
    <xf numFmtId="0" fontId="40" fillId="36" borderId="2" xfId="43" applyFont="1" applyFill="1" applyBorder="1" applyAlignment="1">
      <alignment horizontal="left" vertical="center"/>
    </xf>
    <xf numFmtId="0" fontId="42" fillId="33" borderId="0" xfId="43" applyFont="1" applyFill="1" applyAlignment="1">
      <alignment horizontal="left" vertical="center"/>
    </xf>
    <xf numFmtId="0" fontId="40" fillId="33" borderId="2" xfId="43" applyFont="1" applyFill="1" applyBorder="1" applyAlignment="1">
      <alignment horizontal="center" vertical="center"/>
    </xf>
    <xf numFmtId="0" fontId="40" fillId="33" borderId="2" xfId="43" applyFont="1" applyFill="1" applyBorder="1" applyAlignment="1">
      <alignment horizontal="left" vertical="center"/>
    </xf>
    <xf numFmtId="0" fontId="43" fillId="33" borderId="0" xfId="43" applyFont="1" applyFill="1" applyAlignment="1">
      <alignment horizontal="left" vertical="center"/>
    </xf>
    <xf numFmtId="0" fontId="40" fillId="33" borderId="0" xfId="43" applyFont="1" applyFill="1" applyAlignment="1">
      <alignment horizontal="left" vertical="center" wrapText="1"/>
    </xf>
    <xf numFmtId="0" fontId="43" fillId="33" borderId="0" xfId="43" applyFont="1" applyFill="1">
      <alignment vertical="center"/>
    </xf>
    <xf numFmtId="0" fontId="8" fillId="33" borderId="0" xfId="43" applyFont="1" applyFill="1">
      <alignment vertical="center"/>
    </xf>
    <xf numFmtId="0" fontId="43" fillId="33" borderId="0" xfId="43" applyFont="1" applyFill="1" applyAlignment="1">
      <alignment vertical="center" shrinkToFit="1"/>
    </xf>
    <xf numFmtId="0" fontId="46" fillId="33" borderId="0" xfId="43" applyFont="1" applyFill="1" applyAlignment="1">
      <alignment vertical="center" shrinkToFit="1"/>
    </xf>
    <xf numFmtId="0" fontId="40" fillId="33" borderId="0" xfId="43" applyFont="1" applyFill="1" applyAlignment="1">
      <alignment vertical="center" wrapText="1"/>
    </xf>
    <xf numFmtId="0" fontId="40" fillId="33" borderId="0" xfId="43" applyFont="1" applyFill="1" applyAlignment="1">
      <alignment vertical="center" textRotation="90"/>
    </xf>
    <xf numFmtId="0" fontId="47" fillId="33" borderId="0" xfId="43" applyFont="1" applyFill="1" applyAlignment="1">
      <alignment horizontal="left" vertical="center"/>
    </xf>
    <xf numFmtId="0" fontId="47" fillId="0" borderId="0" xfId="43" applyFont="1" applyAlignment="1">
      <alignment horizontal="left" vertical="center"/>
    </xf>
    <xf numFmtId="0" fontId="49" fillId="33" borderId="0" xfId="43" applyFont="1" applyFill="1">
      <alignment vertical="center"/>
    </xf>
    <xf numFmtId="0" fontId="49" fillId="33" borderId="2" xfId="43" applyFont="1" applyFill="1" applyBorder="1" applyAlignment="1">
      <alignment horizontal="center" vertical="center"/>
    </xf>
    <xf numFmtId="0" fontId="49" fillId="33" borderId="2" xfId="43" applyFont="1" applyFill="1" applyBorder="1" applyAlignment="1">
      <alignment vertical="center" shrinkToFit="1"/>
    </xf>
    <xf numFmtId="0" fontId="49" fillId="33" borderId="54" xfId="43" applyFont="1" applyFill="1" applyBorder="1" applyAlignment="1">
      <alignment horizontal="center" vertical="center" shrinkToFit="1"/>
    </xf>
    <xf numFmtId="0" fontId="7" fillId="33" borderId="102" xfId="43" applyFont="1" applyFill="1" applyBorder="1" applyAlignment="1">
      <alignment horizontal="center" vertical="center"/>
    </xf>
    <xf numFmtId="0" fontId="7" fillId="33" borderId="53" xfId="43" applyFont="1" applyFill="1" applyBorder="1" applyAlignment="1">
      <alignment horizontal="center" vertical="center"/>
    </xf>
    <xf numFmtId="0" fontId="7" fillId="33" borderId="52" xfId="43" applyFont="1" applyFill="1" applyBorder="1" applyAlignment="1">
      <alignment horizontal="center" vertical="center"/>
    </xf>
    <xf numFmtId="0" fontId="49" fillId="33" borderId="52" xfId="43" applyFont="1" applyFill="1" applyBorder="1" applyAlignment="1">
      <alignment horizontal="center" vertical="center"/>
    </xf>
    <xf numFmtId="0" fontId="49" fillId="33" borderId="103" xfId="43" applyFont="1" applyFill="1" applyBorder="1" applyAlignment="1">
      <alignment horizontal="center" vertical="center"/>
    </xf>
    <xf numFmtId="0" fontId="7" fillId="33" borderId="68" xfId="43" applyFont="1" applyFill="1" applyBorder="1">
      <alignment vertical="center"/>
    </xf>
    <xf numFmtId="0" fontId="7" fillId="33" borderId="6" xfId="43" applyFont="1" applyFill="1" applyBorder="1">
      <alignment vertical="center"/>
    </xf>
    <xf numFmtId="0" fontId="49" fillId="33" borderId="104" xfId="43" applyFont="1" applyFill="1" applyBorder="1">
      <alignment vertical="center"/>
    </xf>
    <xf numFmtId="0" fontId="49" fillId="33" borderId="69" xfId="43" applyFont="1" applyFill="1" applyBorder="1">
      <alignment vertical="center"/>
    </xf>
    <xf numFmtId="0" fontId="7" fillId="33" borderId="74" xfId="43" applyFont="1" applyFill="1" applyBorder="1">
      <alignment vertical="center"/>
    </xf>
    <xf numFmtId="0" fontId="49" fillId="33" borderId="2" xfId="43" applyFont="1" applyFill="1" applyBorder="1">
      <alignment vertical="center"/>
    </xf>
    <xf numFmtId="0" fontId="49" fillId="33" borderId="75" xfId="43" applyFont="1" applyFill="1" applyBorder="1">
      <alignment vertical="center"/>
    </xf>
    <xf numFmtId="0" fontId="7" fillId="33" borderId="2" xfId="43" applyFont="1" applyFill="1" applyBorder="1">
      <alignment vertical="center"/>
    </xf>
    <xf numFmtId="0" fontId="7" fillId="33" borderId="80" xfId="43" applyFont="1" applyFill="1" applyBorder="1">
      <alignment vertical="center"/>
    </xf>
    <xf numFmtId="0" fontId="49" fillId="33" borderId="81" xfId="43" applyFont="1" applyFill="1" applyBorder="1">
      <alignment vertical="center"/>
    </xf>
    <xf numFmtId="0" fontId="49" fillId="33" borderId="82" xfId="43" applyFont="1" applyFill="1" applyBorder="1">
      <alignment vertical="center"/>
    </xf>
    <xf numFmtId="0" fontId="3" fillId="34" borderId="2" xfId="0" applyFont="1" applyFill="1" applyBorder="1" applyAlignment="1">
      <alignment horizontal="center" vertical="center"/>
    </xf>
    <xf numFmtId="0" fontId="0" fillId="0" borderId="0" xfId="0" applyAlignment="1">
      <alignment vertical="center"/>
    </xf>
    <xf numFmtId="0" fontId="4" fillId="0" borderId="0" xfId="43" applyFont="1" applyAlignment="1">
      <alignment horizontal="left" vertical="center"/>
    </xf>
    <xf numFmtId="0" fontId="4" fillId="0" borderId="0" xfId="43" applyFont="1">
      <alignment vertical="center"/>
    </xf>
    <xf numFmtId="0" fontId="33" fillId="0" borderId="0" xfId="0" applyFont="1" applyAlignment="1">
      <alignment vertical="center"/>
    </xf>
    <xf numFmtId="0" fontId="53" fillId="0" borderId="0" xfId="43" applyFont="1">
      <alignment vertical="center"/>
    </xf>
    <xf numFmtId="0" fontId="3" fillId="38" borderId="0" xfId="0" applyFont="1" applyFill="1" applyAlignment="1">
      <alignment horizontal="center" vertical="center"/>
    </xf>
    <xf numFmtId="0" fontId="3" fillId="38" borderId="0" xfId="0" applyFont="1" applyFill="1" applyAlignment="1">
      <alignment horizontal="left" vertical="center"/>
    </xf>
    <xf numFmtId="0" fontId="7" fillId="38" borderId="0" xfId="0" applyFont="1" applyFill="1" applyAlignment="1">
      <alignment vertical="center"/>
    </xf>
    <xf numFmtId="0" fontId="0" fillId="38" borderId="0" xfId="0" applyFill="1" applyAlignment="1">
      <alignment horizontal="center" vertical="center"/>
    </xf>
    <xf numFmtId="0" fontId="3" fillId="38" borderId="9" xfId="0" applyFont="1" applyFill="1" applyBorder="1" applyAlignment="1">
      <alignment horizontal="center" vertical="center"/>
    </xf>
    <xf numFmtId="0" fontId="3" fillId="38" borderId="8" xfId="0" applyFont="1" applyFill="1" applyBorder="1" applyAlignment="1">
      <alignment horizontal="center" vertical="center"/>
    </xf>
    <xf numFmtId="0" fontId="0" fillId="38" borderId="0" xfId="0" applyFill="1" applyAlignment="1">
      <alignment horizontal="left" vertical="center"/>
    </xf>
    <xf numFmtId="0" fontId="3" fillId="38" borderId="0" xfId="0" applyFont="1" applyFill="1" applyAlignment="1">
      <alignment vertical="center"/>
    </xf>
    <xf numFmtId="0" fontId="3" fillId="38" borderId="4" xfId="0" applyFont="1" applyFill="1" applyBorder="1" applyAlignment="1">
      <alignment vertical="center" wrapText="1"/>
    </xf>
    <xf numFmtId="0" fontId="3" fillId="38" borderId="1" xfId="0" applyFont="1" applyFill="1" applyBorder="1" applyAlignment="1">
      <alignment vertical="center" wrapText="1"/>
    </xf>
    <xf numFmtId="0" fontId="0" fillId="38" borderId="17" xfId="0" applyFill="1" applyBorder="1" applyAlignment="1">
      <alignment horizontal="center" vertical="center"/>
    </xf>
    <xf numFmtId="0" fontId="3" fillId="38" borderId="0" xfId="0" applyFont="1" applyFill="1" applyAlignment="1">
      <alignment vertical="center" wrapText="1"/>
    </xf>
    <xf numFmtId="0" fontId="3" fillId="38" borderId="27" xfId="0" applyFont="1" applyFill="1" applyBorder="1" applyAlignment="1">
      <alignment vertical="center" wrapText="1"/>
    </xf>
    <xf numFmtId="0" fontId="3" fillId="38" borderId="25" xfId="0" applyFont="1" applyFill="1" applyBorder="1" applyAlignment="1">
      <alignment vertical="center"/>
    </xf>
    <xf numFmtId="0" fontId="3" fillId="38" borderId="3" xfId="0" applyFont="1" applyFill="1" applyBorder="1" applyAlignment="1">
      <alignment horizontal="center" vertical="center" wrapText="1"/>
    </xf>
    <xf numFmtId="0" fontId="3" fillId="38" borderId="1" xfId="0" applyFont="1" applyFill="1" applyBorder="1" applyAlignment="1">
      <alignment vertical="center"/>
    </xf>
    <xf numFmtId="0" fontId="0" fillId="38" borderId="3" xfId="0" applyFill="1" applyBorder="1" applyAlignment="1">
      <alignment horizontal="center" vertical="center"/>
    </xf>
    <xf numFmtId="0" fontId="0" fillId="38" borderId="4" xfId="0" applyFill="1" applyBorder="1" applyAlignment="1">
      <alignment vertical="center"/>
    </xf>
    <xf numFmtId="0" fontId="3" fillId="38" borderId="1" xfId="0" applyFont="1" applyFill="1" applyBorder="1" applyAlignment="1">
      <alignment vertical="top"/>
    </xf>
    <xf numFmtId="0" fontId="3" fillId="38" borderId="32" xfId="0" applyFont="1" applyFill="1" applyBorder="1" applyAlignment="1">
      <alignment vertical="center"/>
    </xf>
    <xf numFmtId="0" fontId="3" fillId="38" borderId="17" xfId="0" applyFont="1" applyFill="1" applyBorder="1" applyAlignment="1">
      <alignment horizontal="center" vertical="center" wrapText="1"/>
    </xf>
    <xf numFmtId="0" fontId="3" fillId="38" borderId="27" xfId="0" applyFont="1" applyFill="1" applyBorder="1" applyAlignment="1">
      <alignment vertical="center"/>
    </xf>
    <xf numFmtId="0" fontId="0" fillId="38" borderId="27" xfId="0" applyFill="1" applyBorder="1" applyAlignment="1">
      <alignment vertical="center"/>
    </xf>
    <xf numFmtId="0" fontId="3" fillId="38" borderId="27" xfId="0" applyFont="1" applyFill="1" applyBorder="1" applyAlignment="1">
      <alignment vertical="top"/>
    </xf>
    <xf numFmtId="0" fontId="0" fillId="38" borderId="119" xfId="0" applyFill="1" applyBorder="1" applyAlignment="1">
      <alignment vertical="center"/>
    </xf>
    <xf numFmtId="0" fontId="3" fillId="38" borderId="28" xfId="0" applyFont="1" applyFill="1" applyBorder="1" applyAlignment="1">
      <alignment horizontal="left" vertical="center"/>
    </xf>
    <xf numFmtId="0" fontId="0" fillId="38" borderId="121" xfId="0" applyFill="1" applyBorder="1" applyAlignment="1">
      <alignment horizontal="center" vertical="center"/>
    </xf>
    <xf numFmtId="0" fontId="0" fillId="38" borderId="122" xfId="0" applyFill="1" applyBorder="1" applyAlignment="1">
      <alignment horizontal="center" vertical="center"/>
    </xf>
    <xf numFmtId="0" fontId="3" fillId="38" borderId="0" xfId="0" applyFont="1" applyFill="1" applyAlignment="1">
      <alignment vertical="top"/>
    </xf>
    <xf numFmtId="0" fontId="3" fillId="38" borderId="27" xfId="0" applyFont="1" applyFill="1" applyBorder="1" applyAlignment="1">
      <alignment horizontal="center" vertical="center"/>
    </xf>
    <xf numFmtId="0" fontId="3" fillId="38" borderId="123" xfId="0" applyFont="1" applyFill="1" applyBorder="1" applyAlignment="1">
      <alignment horizontal="left" vertical="center" wrapText="1"/>
    </xf>
    <xf numFmtId="0" fontId="3" fillId="38" borderId="32" xfId="0" applyFont="1" applyFill="1" applyBorder="1" applyAlignment="1">
      <alignment horizontal="left" vertical="center" wrapText="1"/>
    </xf>
    <xf numFmtId="0" fontId="0" fillId="38" borderId="125" xfId="0" applyFill="1" applyBorder="1" applyAlignment="1">
      <alignment vertical="center"/>
    </xf>
    <xf numFmtId="0" fontId="3" fillId="38" borderId="28" xfId="0" applyFont="1" applyFill="1" applyBorder="1" applyAlignment="1">
      <alignment horizontal="left" vertical="center" wrapText="1"/>
    </xf>
    <xf numFmtId="0" fontId="3" fillId="38" borderId="30" xfId="0" applyFont="1" applyFill="1" applyBorder="1" applyAlignment="1">
      <alignment vertical="center"/>
    </xf>
    <xf numFmtId="0" fontId="3" fillId="38" borderId="16" xfId="0" applyFont="1" applyFill="1" applyBorder="1" applyAlignment="1">
      <alignment horizontal="center" vertical="center" wrapText="1"/>
    </xf>
    <xf numFmtId="0" fontId="0" fillId="38" borderId="15" xfId="0" applyFill="1" applyBorder="1" applyAlignment="1">
      <alignment vertical="center"/>
    </xf>
    <xf numFmtId="0" fontId="3" fillId="38" borderId="29" xfId="0" applyFont="1" applyFill="1" applyBorder="1" applyAlignment="1">
      <alignment horizontal="left" vertical="center"/>
    </xf>
    <xf numFmtId="0" fontId="0" fillId="38" borderId="12" xfId="0" applyFill="1" applyBorder="1" applyAlignment="1">
      <alignment horizontal="center" vertical="center"/>
    </xf>
    <xf numFmtId="0" fontId="0" fillId="38" borderId="13" xfId="0" applyFill="1" applyBorder="1" applyAlignment="1">
      <alignment horizontal="center" vertical="center"/>
    </xf>
    <xf numFmtId="0" fontId="0" fillId="38" borderId="0" xfId="0" applyFill="1" applyAlignment="1">
      <alignment vertical="center"/>
    </xf>
    <xf numFmtId="0" fontId="0" fillId="38" borderId="0" xfId="0" applyFill="1"/>
    <xf numFmtId="0" fontId="8" fillId="38" borderId="0" xfId="0" applyFont="1" applyFill="1" applyAlignment="1">
      <alignment horizontal="left" vertical="center"/>
    </xf>
    <xf numFmtId="0" fontId="3" fillId="38" borderId="0" xfId="0" applyFont="1" applyFill="1" applyAlignment="1">
      <alignment horizontal="center"/>
    </xf>
    <xf numFmtId="0" fontId="3" fillId="38" borderId="0" xfId="0" applyFont="1" applyFill="1"/>
    <xf numFmtId="0" fontId="3" fillId="38" borderId="0" xfId="0" applyFont="1" applyFill="1" applyAlignment="1">
      <alignment horizontal="left" vertical="top"/>
    </xf>
    <xf numFmtId="0" fontId="3" fillId="0" borderId="0" xfId="46" applyFont="1" applyAlignment="1">
      <alignment horizontal="left" vertical="center"/>
    </xf>
    <xf numFmtId="0" fontId="3" fillId="0" borderId="0" xfId="46" applyFont="1" applyAlignment="1">
      <alignment horizontal="right" vertical="center"/>
    </xf>
    <xf numFmtId="0" fontId="3" fillId="0" borderId="0" xfId="46" applyFont="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6" xfId="46" applyFont="1" applyBorder="1" applyAlignment="1">
      <alignment horizontal="left" vertical="center"/>
    </xf>
    <xf numFmtId="0" fontId="3" fillId="0" borderId="7" xfId="46" applyFont="1" applyBorder="1" applyAlignment="1">
      <alignment horizontal="left" vertical="center"/>
    </xf>
    <xf numFmtId="0" fontId="3" fillId="0" borderId="7" xfId="46" applyFont="1" applyBorder="1" applyAlignment="1">
      <alignment vertical="center"/>
    </xf>
    <xf numFmtId="0" fontId="3" fillId="0" borderId="4" xfId="46" applyFont="1" applyBorder="1" applyAlignment="1">
      <alignment vertical="center"/>
    </xf>
    <xf numFmtId="0" fontId="3" fillId="0" borderId="1" xfId="46" applyFont="1" applyBorder="1" applyAlignment="1">
      <alignment vertical="center"/>
    </xf>
    <xf numFmtId="0" fontId="3" fillId="0" borderId="4" xfId="46" applyFont="1" applyBorder="1" applyAlignment="1">
      <alignment horizontal="left"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0" xfId="46" applyFont="1" applyAlignment="1">
      <alignment vertical="center"/>
    </xf>
    <xf numFmtId="0" fontId="3" fillId="0" borderId="27" xfId="46" applyFont="1" applyBorder="1" applyAlignment="1">
      <alignment vertical="center"/>
    </xf>
    <xf numFmtId="0" fontId="3" fillId="0" borderId="16" xfId="46" applyFont="1" applyBorder="1" applyAlignment="1">
      <alignment horizontal="center" vertical="center"/>
    </xf>
    <xf numFmtId="0" fontId="3" fillId="0" borderId="5" xfId="46" applyFont="1" applyBorder="1" applyAlignment="1">
      <alignment horizontal="left" vertical="center"/>
    </xf>
    <xf numFmtId="0" fontId="3" fillId="0" borderId="5" xfId="46" applyFont="1" applyBorder="1" applyAlignment="1">
      <alignment vertical="center"/>
    </xf>
    <xf numFmtId="0" fontId="3" fillId="0" borderId="15" xfId="46" applyFont="1" applyBorder="1" applyAlignment="1">
      <alignment vertical="center"/>
    </xf>
    <xf numFmtId="0" fontId="3" fillId="0" borderId="3" xfId="46" applyFont="1" applyBorder="1" applyAlignment="1">
      <alignment horizontal="left" vertical="center"/>
    </xf>
    <xf numFmtId="0" fontId="3" fillId="0" borderId="1" xfId="46" applyFont="1" applyBorder="1" applyAlignment="1">
      <alignment horizontal="left" vertical="center"/>
    </xf>
    <xf numFmtId="0" fontId="3" fillId="0" borderId="17" xfId="46" applyFont="1" applyBorder="1" applyAlignment="1">
      <alignment horizontal="left" vertical="center"/>
    </xf>
    <xf numFmtId="0" fontId="56" fillId="0" borderId="0" xfId="46" applyFont="1" applyAlignment="1">
      <alignment horizontal="center" vertical="center"/>
    </xf>
    <xf numFmtId="0" fontId="3" fillId="0" borderId="27" xfId="46" applyFont="1" applyBorder="1" applyAlignment="1">
      <alignment horizontal="left" vertical="center"/>
    </xf>
    <xf numFmtId="0" fontId="3" fillId="0" borderId="17" xfId="46" applyFont="1" applyBorder="1" applyAlignment="1">
      <alignment vertical="center"/>
    </xf>
    <xf numFmtId="0" fontId="4" fillId="0" borderId="0" xfId="46" applyFont="1" applyAlignment="1">
      <alignment horizontal="center" vertical="center"/>
    </xf>
    <xf numFmtId="0" fontId="3" fillId="0" borderId="16" xfId="46" applyFont="1" applyBorder="1" applyAlignment="1">
      <alignment horizontal="left" vertical="center"/>
    </xf>
    <xf numFmtId="0" fontId="3" fillId="0" borderId="15" xfId="46" applyFont="1" applyBorder="1" applyAlignment="1">
      <alignment horizontal="left" vertical="center"/>
    </xf>
    <xf numFmtId="0" fontId="3" fillId="0" borderId="8" xfId="46" applyFont="1" applyBorder="1" applyAlignment="1">
      <alignment vertical="center"/>
    </xf>
    <xf numFmtId="0" fontId="3" fillId="0" borderId="16" xfId="46" applyFont="1" applyBorder="1" applyAlignment="1">
      <alignment vertical="center"/>
    </xf>
    <xf numFmtId="0" fontId="3" fillId="0" borderId="4" xfId="46" applyFont="1" applyBorder="1" applyAlignment="1">
      <alignment vertical="center" wrapText="1"/>
    </xf>
    <xf numFmtId="0" fontId="3" fillId="0" borderId="0" xfId="46" applyFont="1" applyAlignment="1">
      <alignment vertical="center" wrapText="1"/>
    </xf>
    <xf numFmtId="0" fontId="3" fillId="0" borderId="0" xfId="46" applyFont="1"/>
    <xf numFmtId="0" fontId="3" fillId="0" borderId="6" xfId="46" applyFont="1" applyBorder="1" applyAlignment="1">
      <alignment horizontal="left"/>
    </xf>
    <xf numFmtId="0" fontId="3" fillId="0" borderId="7" xfId="46" applyFont="1" applyBorder="1" applyAlignment="1">
      <alignment horizontal="left"/>
    </xf>
    <xf numFmtId="0" fontId="3" fillId="0" borderId="8" xfId="46" applyFont="1" applyBorder="1" applyAlignment="1">
      <alignment horizontal="left"/>
    </xf>
    <xf numFmtId="0" fontId="3" fillId="0" borderId="27" xfId="46" applyFont="1" applyBorder="1"/>
    <xf numFmtId="0" fontId="3" fillId="0" borderId="16" xfId="46" applyFont="1" applyBorder="1" applyAlignment="1">
      <alignment horizontal="left"/>
    </xf>
    <xf numFmtId="0" fontId="3" fillId="0" borderId="5" xfId="46" applyFont="1" applyBorder="1" applyAlignment="1">
      <alignment horizontal="left"/>
    </xf>
    <xf numFmtId="0" fontId="3" fillId="0" borderId="15" xfId="46" applyFont="1" applyBorder="1" applyAlignment="1">
      <alignment horizontal="left"/>
    </xf>
    <xf numFmtId="0" fontId="3" fillId="0" borderId="17" xfId="46" applyFont="1" applyBorder="1" applyAlignment="1">
      <alignment horizontal="left"/>
    </xf>
    <xf numFmtId="0" fontId="3" fillId="0" borderId="0" xfId="46" applyFont="1" applyAlignment="1">
      <alignment horizontal="left"/>
    </xf>
    <xf numFmtId="0" fontId="3" fillId="0" borderId="6" xfId="46" applyFont="1" applyBorder="1" applyAlignment="1">
      <alignment horizontal="center" vertical="center" textRotation="255" wrapTex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3" xfId="46" applyFont="1" applyBorder="1" applyAlignment="1">
      <alignment horizontal="center" vertical="center" textRotation="255" wrapText="1"/>
    </xf>
    <xf numFmtId="0" fontId="3" fillId="0" borderId="21" xfId="46" applyFont="1" applyBorder="1" applyAlignment="1">
      <alignment horizontal="center" vertical="center" textRotation="255" wrapText="1"/>
    </xf>
    <xf numFmtId="0" fontId="3" fillId="0" borderId="17" xfId="46" applyFont="1" applyBorder="1" applyAlignment="1">
      <alignment horizontal="center" vertical="center" textRotation="255" shrinkToFit="1"/>
    </xf>
    <xf numFmtId="0" fontId="3" fillId="0" borderId="18" xfId="46" applyFont="1" applyBorder="1" applyAlignment="1">
      <alignment horizontal="center" vertical="center" textRotation="255"/>
    </xf>
    <xf numFmtId="0" fontId="3" fillId="0" borderId="137" xfId="46" applyFont="1" applyBorder="1" applyAlignment="1">
      <alignment horizontal="justify" wrapText="1"/>
    </xf>
    <xf numFmtId="0" fontId="3" fillId="0" borderId="137" xfId="46" applyFont="1" applyBorder="1" applyAlignment="1">
      <alignment horizontal="left" vertical="center"/>
    </xf>
    <xf numFmtId="0" fontId="3" fillId="0" borderId="37" xfId="46" applyFont="1" applyBorder="1" applyAlignment="1">
      <alignment horizontal="left" vertical="center"/>
    </xf>
    <xf numFmtId="0" fontId="3" fillId="0" borderId="0" xfId="46" applyFont="1" applyAlignment="1">
      <alignment horizontal="justify"/>
    </xf>
    <xf numFmtId="0" fontId="3" fillId="0" borderId="8" xfId="46" applyFont="1" applyBorder="1"/>
    <xf numFmtId="0" fontId="3" fillId="0" borderId="138" xfId="46" applyFont="1" applyBorder="1" applyAlignment="1">
      <alignment horizontal="center" vertical="center" textRotation="255"/>
    </xf>
    <xf numFmtId="0" fontId="3" fillId="0" borderId="139" xfId="46" applyFont="1" applyBorder="1" applyAlignment="1">
      <alignment horizontal="left"/>
    </xf>
    <xf numFmtId="0" fontId="3" fillId="0" borderId="140" xfId="46" applyFont="1" applyBorder="1" applyAlignment="1">
      <alignment horizontal="justify" wrapText="1"/>
    </xf>
    <xf numFmtId="0" fontId="3" fillId="0" borderId="140" xfId="46" applyFont="1" applyBorder="1"/>
    <xf numFmtId="0" fontId="5" fillId="0" borderId="0" xfId="46" applyFont="1" applyAlignment="1">
      <alignment horizontal="justify"/>
    </xf>
    <xf numFmtId="0" fontId="3" fillId="0" borderId="5" xfId="46" applyFont="1" applyBorder="1"/>
    <xf numFmtId="0" fontId="3" fillId="0" borderId="16" xfId="46" applyFont="1" applyBorder="1"/>
    <xf numFmtId="0" fontId="3" fillId="0" borderId="2" xfId="0" applyFont="1" applyBorder="1" applyAlignment="1">
      <alignment vertical="center" wrapText="1"/>
    </xf>
    <xf numFmtId="0" fontId="27" fillId="0" borderId="2" xfId="0" applyFont="1" applyBorder="1" applyAlignment="1">
      <alignment horizontal="left" vertical="center" wrapText="1"/>
    </xf>
    <xf numFmtId="0" fontId="7" fillId="0" borderId="0" xfId="0" applyFont="1" applyAlignment="1">
      <alignment horizontal="center" vertical="center" shrinkToFit="1"/>
    </xf>
    <xf numFmtId="0" fontId="29" fillId="0" borderId="5" xfId="0" applyFont="1" applyBorder="1" applyAlignment="1">
      <alignment horizontal="left" vertical="top" wrapText="1"/>
    </xf>
    <xf numFmtId="0" fontId="50" fillId="0" borderId="2" xfId="45" applyFill="1" applyBorder="1" applyAlignment="1">
      <alignment horizontal="left" vertical="center"/>
    </xf>
    <xf numFmtId="0" fontId="50" fillId="0" borderId="2" xfId="45" applyFill="1" applyBorder="1" applyAlignment="1">
      <alignment horizontal="left" vertical="center" wrapText="1"/>
    </xf>
    <xf numFmtId="0" fontId="3" fillId="34" borderId="2" xfId="0" applyFont="1" applyFill="1" applyBorder="1" applyAlignment="1">
      <alignment horizontal="center" vertical="center"/>
    </xf>
    <xf numFmtId="0" fontId="29" fillId="0" borderId="2" xfId="0" applyFont="1" applyBorder="1" applyAlignment="1">
      <alignment horizontal="left" vertical="center" wrapText="1"/>
    </xf>
    <xf numFmtId="0" fontId="3" fillId="0" borderId="2" xfId="0" applyFont="1" applyBorder="1" applyAlignment="1">
      <alignment horizontal="center" vertical="center"/>
    </xf>
    <xf numFmtId="0" fontId="6" fillId="0" borderId="2" xfId="0" applyFont="1" applyBorder="1" applyAlignment="1">
      <alignment horizontal="center" vertical="center"/>
    </xf>
    <xf numFmtId="0" fontId="52" fillId="0" borderId="2" xfId="45" applyFont="1" applyFill="1" applyBorder="1" applyAlignment="1">
      <alignment horizontal="left" vertical="center"/>
    </xf>
    <xf numFmtId="0" fontId="52" fillId="0" borderId="25" xfId="45" applyFont="1" applyFill="1" applyBorder="1" applyAlignment="1">
      <alignment horizontal="left" vertical="center" wrapText="1"/>
    </xf>
    <xf numFmtId="0" fontId="3" fillId="0" borderId="32" xfId="0" applyFont="1" applyBorder="1" applyAlignment="1">
      <alignment horizontal="left" vertical="center" wrapText="1"/>
    </xf>
    <xf numFmtId="0" fontId="50" fillId="0" borderId="30" xfId="45" applyFill="1" applyBorder="1" applyAlignment="1">
      <alignment horizontal="left" vertical="center" wrapText="1"/>
    </xf>
    <xf numFmtId="0" fontId="50" fillId="0" borderId="30" xfId="45" applyFill="1" applyBorder="1" applyAlignment="1">
      <alignment horizontal="left" vertical="center"/>
    </xf>
    <xf numFmtId="0" fontId="3" fillId="0" borderId="2" xfId="0" applyFont="1" applyBorder="1" applyAlignment="1">
      <alignment horizontal="left" vertical="center"/>
    </xf>
    <xf numFmtId="0" fontId="6" fillId="0" borderId="32" xfId="0" applyFont="1" applyBorder="1" applyAlignment="1">
      <alignment horizontal="left" vertical="center"/>
    </xf>
    <xf numFmtId="0" fontId="50" fillId="0" borderId="32" xfId="45" applyFill="1" applyBorder="1" applyAlignment="1">
      <alignment horizontal="left" vertical="center" wrapText="1"/>
    </xf>
    <xf numFmtId="0" fontId="50" fillId="0" borderId="32" xfId="45" applyFill="1" applyBorder="1" applyAlignment="1">
      <alignment horizontal="left" vertical="center"/>
    </xf>
    <xf numFmtId="0" fontId="51" fillId="37" borderId="105" xfId="45" applyFont="1" applyFill="1" applyBorder="1" applyAlignment="1">
      <alignment horizontal="center" vertical="center"/>
    </xf>
    <xf numFmtId="0" fontId="51" fillId="37" borderId="106" xfId="45" applyFont="1" applyFill="1" applyBorder="1" applyAlignment="1">
      <alignment horizontal="center" vertical="center"/>
    </xf>
    <xf numFmtId="0" fontId="51" fillId="37" borderId="107" xfId="45" applyFont="1" applyFill="1" applyBorder="1" applyAlignment="1">
      <alignment horizontal="center" vertical="center"/>
    </xf>
    <xf numFmtId="0" fontId="51" fillId="37" borderId="108" xfId="45" applyFont="1" applyFill="1" applyBorder="1" applyAlignment="1">
      <alignment horizontal="center" vertical="center"/>
    </xf>
    <xf numFmtId="0" fontId="3" fillId="0" borderId="6" xfId="46" applyFont="1" applyBorder="1" applyAlignment="1">
      <alignment horizontal="center" vertical="center" wrapText="1"/>
    </xf>
    <xf numFmtId="0" fontId="3" fillId="0" borderId="7" xfId="46" applyFont="1" applyBorder="1" applyAlignment="1">
      <alignment horizontal="center" vertical="center" wrapText="1"/>
    </xf>
    <xf numFmtId="0" fontId="3" fillId="0" borderId="8" xfId="46" applyFont="1" applyBorder="1" applyAlignment="1">
      <alignment horizontal="center" vertical="center" wrapTex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0" xfId="46" applyFont="1" applyAlignment="1">
      <alignment horizontal="center" vertical="center"/>
    </xf>
    <xf numFmtId="0" fontId="4" fillId="0" borderId="0" xfId="46" applyFont="1" applyAlignment="1">
      <alignment horizontal="right" vertical="center"/>
    </xf>
    <xf numFmtId="0" fontId="3" fillId="0" borderId="4" xfId="46" applyFont="1" applyBorder="1" applyAlignment="1">
      <alignment horizontal="center" vertical="center" wrapText="1"/>
    </xf>
    <xf numFmtId="0" fontId="3" fillId="0" borderId="1" xfId="46" applyFont="1" applyBorder="1" applyAlignment="1">
      <alignment horizontal="center" vertical="center" wrapText="1"/>
    </xf>
    <xf numFmtId="0" fontId="3" fillId="0" borderId="119" xfId="46" applyFont="1" applyBorder="1" applyAlignment="1">
      <alignment horizontal="center" vertical="center" wrapText="1"/>
    </xf>
    <xf numFmtId="0" fontId="3" fillId="0" borderId="120" xfId="46" applyFont="1" applyBorder="1" applyAlignment="1">
      <alignment horizontal="center" vertical="center" wrapText="1"/>
    </xf>
    <xf numFmtId="0" fontId="3" fillId="0" borderId="13" xfId="46" applyFont="1" applyBorder="1" applyAlignment="1">
      <alignment horizontal="left" vertical="center" wrapText="1"/>
    </xf>
    <xf numFmtId="0" fontId="3" fillId="0" borderId="14" xfId="46" applyFont="1" applyBorder="1" applyAlignment="1">
      <alignment horizontal="left" vertical="center" wrapText="1"/>
    </xf>
    <xf numFmtId="0" fontId="3" fillId="0" borderId="0" xfId="46" applyFont="1" applyAlignment="1">
      <alignment horizontal="right" vertical="center"/>
    </xf>
    <xf numFmtId="0" fontId="3" fillId="0" borderId="25" xfId="46" applyFont="1" applyBorder="1" applyAlignment="1">
      <alignment horizontal="center" vertical="center" textRotation="255" wrapText="1"/>
    </xf>
    <xf numFmtId="0" fontId="3" fillId="0" borderId="32" xfId="46" applyFont="1" applyBorder="1" applyAlignment="1">
      <alignment horizontal="center" vertical="center" textRotation="255" wrapText="1"/>
    </xf>
    <xf numFmtId="0" fontId="3" fillId="0" borderId="30" xfId="46" applyFont="1" applyBorder="1" applyAlignment="1">
      <alignment horizontal="center" vertical="center" textRotation="255" wrapText="1"/>
    </xf>
    <xf numFmtId="0" fontId="3" fillId="0" borderId="3" xfId="46" applyFont="1" applyBorder="1" applyAlignment="1">
      <alignment horizontal="left" vertical="center" wrapText="1"/>
    </xf>
    <xf numFmtId="0" fontId="3" fillId="0" borderId="4" xfId="46" applyFont="1" applyBorder="1" applyAlignment="1">
      <alignment horizontal="left" vertical="center" wrapText="1"/>
    </xf>
    <xf numFmtId="0" fontId="6" fillId="0" borderId="4" xfId="46" applyBorder="1" applyAlignment="1">
      <alignment horizontal="left" vertical="center" wrapText="1"/>
    </xf>
    <xf numFmtId="0" fontId="3" fillId="0" borderId="130" xfId="46" applyFont="1" applyBorder="1" applyAlignment="1">
      <alignment horizontal="left" vertical="center"/>
    </xf>
    <xf numFmtId="0" fontId="3" fillId="0" borderId="131" xfId="46" applyFont="1" applyBorder="1" applyAlignment="1">
      <alignment horizontal="left" vertical="center"/>
    </xf>
    <xf numFmtId="0" fontId="3" fillId="0" borderId="132" xfId="46" applyFont="1" applyBorder="1" applyAlignment="1">
      <alignment horizontal="left" vertical="center"/>
    </xf>
    <xf numFmtId="0" fontId="3" fillId="0" borderId="16" xfId="46" applyFont="1" applyBorder="1" applyAlignment="1">
      <alignment horizontal="left" vertical="center" wrapText="1"/>
    </xf>
    <xf numFmtId="0" fontId="3" fillId="0" borderId="5" xfId="46" applyFont="1" applyBorder="1" applyAlignment="1">
      <alignment horizontal="left" vertical="center" wrapText="1"/>
    </xf>
    <xf numFmtId="0" fontId="3" fillId="0" borderId="12" xfId="46" applyFont="1" applyBorder="1" applyAlignment="1">
      <alignment horizontal="left" vertical="center"/>
    </xf>
    <xf numFmtId="0" fontId="3" fillId="0" borderId="13" xfId="46" applyFont="1" applyBorder="1" applyAlignment="1">
      <alignment horizontal="left" vertical="center"/>
    </xf>
    <xf numFmtId="0" fontId="3" fillId="0" borderId="14" xfId="46" applyFont="1" applyBorder="1" applyAlignment="1">
      <alignment horizontal="left" vertical="center"/>
    </xf>
    <xf numFmtId="0" fontId="3" fillId="0" borderId="17" xfId="46" applyFont="1" applyBorder="1" applyAlignment="1">
      <alignment horizontal="left" vertical="center" wrapText="1"/>
    </xf>
    <xf numFmtId="0" fontId="3" fillId="0" borderId="0" xfId="46" applyFont="1" applyAlignment="1">
      <alignment horizontal="left" vertical="center" wrapText="1"/>
    </xf>
    <xf numFmtId="49" fontId="3" fillId="0" borderId="4" xfId="0" applyNumberFormat="1" applyFont="1" applyBorder="1" applyAlignment="1">
      <alignment horizontal="center" vertical="center" wrapText="1"/>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3" xfId="46" applyFont="1" applyBorder="1" applyAlignment="1">
      <alignment horizontal="center" vertical="center" wrapText="1"/>
    </xf>
    <xf numFmtId="0" fontId="3" fillId="0" borderId="6" xfId="46" applyFont="1" applyBorder="1" applyAlignment="1">
      <alignment horizontal="left" shrinkToFit="1"/>
    </xf>
    <xf numFmtId="0" fontId="3" fillId="0" borderId="7" xfId="46" applyFont="1" applyBorder="1" applyAlignment="1">
      <alignment horizontal="left" shrinkToFit="1"/>
    </xf>
    <xf numFmtId="0" fontId="3" fillId="0" borderId="6" xfId="46" applyFont="1" applyBorder="1" applyAlignment="1">
      <alignment horizontal="center" wrapText="1"/>
    </xf>
    <xf numFmtId="0" fontId="3" fillId="0" borderId="7" xfId="46" applyFont="1" applyBorder="1" applyAlignment="1">
      <alignment horizontal="center" wrapText="1"/>
    </xf>
    <xf numFmtId="0" fontId="3" fillId="0" borderId="8" xfId="46" applyFont="1" applyBorder="1" applyAlignment="1">
      <alignment horizontal="center" wrapText="1"/>
    </xf>
    <xf numFmtId="0" fontId="3" fillId="0" borderId="6" xfId="46" applyFont="1" applyBorder="1" applyAlignment="1">
      <alignment horizontal="left" wrapText="1"/>
    </xf>
    <xf numFmtId="0" fontId="3" fillId="0" borderId="7" xfId="46" applyFont="1" applyBorder="1" applyAlignment="1">
      <alignment horizontal="left" wrapText="1"/>
    </xf>
    <xf numFmtId="0" fontId="3" fillId="0" borderId="6" xfId="46" applyFont="1" applyBorder="1" applyAlignment="1">
      <alignment horizontal="center"/>
    </xf>
    <xf numFmtId="0" fontId="3" fillId="0" borderId="7" xfId="46" applyFont="1" applyBorder="1" applyAlignment="1">
      <alignment horizontal="center"/>
    </xf>
    <xf numFmtId="0" fontId="3" fillId="0" borderId="8" xfId="46" applyFont="1" applyBorder="1" applyAlignment="1">
      <alignment horizontal="center"/>
    </xf>
    <xf numFmtId="0" fontId="3" fillId="0" borderId="25" xfId="46" applyFont="1" applyBorder="1" applyAlignment="1">
      <alignment horizontal="center" vertical="center" textRotation="255" shrinkToFit="1"/>
    </xf>
    <xf numFmtId="0" fontId="3" fillId="0" borderId="32" xfId="46" applyFont="1" applyBorder="1" applyAlignment="1">
      <alignment horizontal="center" vertical="center" textRotation="255" shrinkToFit="1"/>
    </xf>
    <xf numFmtId="0" fontId="3" fillId="0" borderId="30" xfId="46" applyFont="1" applyBorder="1" applyAlignment="1">
      <alignment horizontal="center" vertical="center" textRotation="255" shrinkToFit="1"/>
    </xf>
    <xf numFmtId="0" fontId="4" fillId="0" borderId="3" xfId="46" applyFont="1" applyBorder="1" applyAlignment="1">
      <alignment horizontal="left" vertical="center" wrapText="1"/>
    </xf>
    <xf numFmtId="0" fontId="4" fillId="0" borderId="4" xfId="46" applyFont="1" applyBorder="1" applyAlignment="1">
      <alignment horizontal="left" vertical="center" wrapText="1"/>
    </xf>
    <xf numFmtId="0" fontId="4" fillId="0" borderId="17" xfId="46" applyFont="1" applyBorder="1" applyAlignment="1">
      <alignment horizontal="left" vertical="center" wrapText="1"/>
    </xf>
    <xf numFmtId="0" fontId="4" fillId="0" borderId="0" xfId="46" applyFont="1" applyAlignment="1">
      <alignment horizontal="left" vertical="center" wrapText="1"/>
    </xf>
    <xf numFmtId="0" fontId="4" fillId="0" borderId="16" xfId="46" applyFont="1" applyBorder="1" applyAlignment="1">
      <alignment horizontal="left" vertical="center" wrapText="1"/>
    </xf>
    <xf numFmtId="0" fontId="4" fillId="0" borderId="5" xfId="46" applyFont="1" applyBorder="1" applyAlignment="1">
      <alignment horizontal="left" vertical="center" wrapText="1"/>
    </xf>
    <xf numFmtId="0" fontId="3" fillId="0" borderId="8" xfId="46" applyFont="1" applyBorder="1" applyAlignment="1">
      <alignment horizontal="left" wrapText="1"/>
    </xf>
    <xf numFmtId="0" fontId="3" fillId="0" borderId="2" xfId="46" applyFont="1" applyBorder="1" applyAlignment="1">
      <alignment horizontal="center" vertical="center" textRotation="255" shrinkToFit="1"/>
    </xf>
    <xf numFmtId="0" fontId="3" fillId="0" borderId="6" xfId="46" applyFont="1" applyBorder="1" applyAlignment="1">
      <alignment horizontal="left" vertical="top" wrapText="1"/>
    </xf>
    <xf numFmtId="0" fontId="3" fillId="0" borderId="7" xfId="46" applyFont="1" applyBorder="1" applyAlignment="1">
      <alignment horizontal="left" vertical="top" wrapText="1"/>
    </xf>
    <xf numFmtId="0" fontId="3" fillId="0" borderId="3" xfId="46" applyFont="1" applyBorder="1" applyAlignment="1">
      <alignment horizontal="left" vertical="top" wrapText="1"/>
    </xf>
    <xf numFmtId="0" fontId="3" fillId="0" borderId="0" xfId="46" applyFont="1" applyAlignment="1">
      <alignment horizontal="left" vertical="top" wrapText="1"/>
    </xf>
    <xf numFmtId="0" fontId="3" fillId="0" borderId="10" xfId="46" applyFont="1" applyBorder="1" applyAlignment="1">
      <alignment horizontal="center" wrapText="1"/>
    </xf>
    <xf numFmtId="0" fontId="3" fillId="0" borderId="37" xfId="46" applyFont="1" applyBorder="1" applyAlignment="1">
      <alignment horizontal="center" wrapText="1"/>
    </xf>
    <xf numFmtId="0" fontId="3" fillId="0" borderId="27" xfId="46" applyFont="1" applyBorder="1" applyAlignment="1">
      <alignment horizontal="center"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5" xfId="46" applyFont="1" applyBorder="1" applyAlignment="1">
      <alignment horizontal="center" vertical="center"/>
    </xf>
    <xf numFmtId="0" fontId="3" fillId="0" borderId="6" xfId="46" applyFont="1" applyBorder="1" applyAlignment="1">
      <alignment horizontal="left"/>
    </xf>
    <xf numFmtId="0" fontId="3" fillId="0" borderId="7" xfId="46" applyFont="1" applyBorder="1" applyAlignment="1">
      <alignment horizontal="left"/>
    </xf>
    <xf numFmtId="0" fontId="3" fillId="0" borderId="8" xfId="46" applyFont="1" applyBorder="1" applyAlignment="1">
      <alignment horizontal="left"/>
    </xf>
    <xf numFmtId="0" fontId="3" fillId="0" borderId="4" xfId="46" applyFont="1" applyBorder="1" applyAlignment="1">
      <alignment horizontal="center"/>
    </xf>
    <xf numFmtId="0" fontId="3" fillId="0" borderId="3" xfId="46" applyFont="1" applyBorder="1" applyAlignment="1">
      <alignment horizontal="center" shrinkToFit="1"/>
    </xf>
    <xf numFmtId="0" fontId="3" fillId="0" borderId="4" xfId="46" applyFont="1" applyBorder="1" applyAlignment="1">
      <alignment horizontal="center" shrinkToFit="1"/>
    </xf>
    <xf numFmtId="0" fontId="3" fillId="0" borderId="1" xfId="46" applyFont="1" applyBorder="1" applyAlignment="1">
      <alignment horizontal="center" shrinkToFit="1"/>
    </xf>
    <xf numFmtId="0" fontId="3" fillId="0" borderId="16" xfId="46" applyFont="1" applyBorder="1" applyAlignment="1">
      <alignment horizontal="center" shrinkToFit="1"/>
    </xf>
    <xf numFmtId="0" fontId="3" fillId="0" borderId="5" xfId="46" applyFont="1" applyBorder="1" applyAlignment="1">
      <alignment horizontal="center" shrinkToFit="1"/>
    </xf>
    <xf numFmtId="0" fontId="3" fillId="0" borderId="15" xfId="46" applyFont="1" applyBorder="1" applyAlignment="1">
      <alignment horizontal="center" shrinkToFit="1"/>
    </xf>
    <xf numFmtId="0" fontId="3" fillId="0" borderId="7" xfId="46" applyFont="1" applyBorder="1" applyAlignment="1">
      <alignment horizontal="left" vertical="top"/>
    </xf>
    <xf numFmtId="0" fontId="3" fillId="0" borderId="31" xfId="46" applyFont="1" applyBorder="1" applyAlignment="1">
      <alignment horizontal="center" wrapText="1"/>
    </xf>
    <xf numFmtId="0" fontId="3" fillId="0" borderId="6" xfId="46" applyFont="1" applyBorder="1" applyAlignment="1">
      <alignment horizontal="center" shrinkToFit="1"/>
    </xf>
    <xf numFmtId="0" fontId="3" fillId="0" borderId="7" xfId="46" applyFont="1" applyBorder="1" applyAlignment="1">
      <alignment horizontal="center" shrinkToFit="1"/>
    </xf>
    <xf numFmtId="0" fontId="3" fillId="0" borderId="8" xfId="46" applyFont="1" applyBorder="1" applyAlignment="1">
      <alignment horizontal="center" shrinkToFi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3" fillId="0" borderId="6" xfId="46" applyFont="1" applyBorder="1" applyAlignment="1">
      <alignment horizontal="center" vertical="center" shrinkToFit="1"/>
    </xf>
    <xf numFmtId="0" fontId="3" fillId="0" borderId="7" xfId="46" applyFont="1" applyBorder="1" applyAlignment="1">
      <alignment horizontal="center" vertical="center" shrinkToFit="1"/>
    </xf>
    <xf numFmtId="0" fontId="3" fillId="0" borderId="8" xfId="46" applyFont="1" applyBorder="1" applyAlignment="1">
      <alignment horizontal="center" vertical="center" shrinkToFit="1"/>
    </xf>
    <xf numFmtId="0" fontId="6" fillId="0" borderId="7" xfId="46" applyBorder="1" applyAlignment="1">
      <alignment horizontal="left" vertical="top"/>
    </xf>
    <xf numFmtId="0" fontId="3" fillId="0" borderId="7" xfId="46" applyFont="1" applyBorder="1" applyAlignment="1">
      <alignment horizontal="left" vertical="top" shrinkToFit="1"/>
    </xf>
    <xf numFmtId="0" fontId="6" fillId="0" borderId="7" xfId="46" applyBorder="1" applyAlignment="1">
      <alignment horizontal="left" vertical="top" shrinkToFit="1"/>
    </xf>
    <xf numFmtId="0" fontId="3" fillId="0" borderId="7" xfId="46" applyFont="1" applyBorder="1" applyAlignment="1">
      <alignment horizontal="left" vertical="center" shrinkToFit="1"/>
    </xf>
    <xf numFmtId="0" fontId="6" fillId="0" borderId="7" xfId="46" applyBorder="1" applyAlignment="1">
      <alignment vertical="center" shrinkToFit="1"/>
    </xf>
    <xf numFmtId="0" fontId="6" fillId="0" borderId="7" xfId="46" applyBorder="1" applyAlignment="1">
      <alignment horizontal="left" vertical="center" shrinkToFit="1"/>
    </xf>
    <xf numFmtId="0" fontId="3" fillId="0" borderId="5" xfId="46" applyFont="1" applyBorder="1" applyAlignment="1">
      <alignment horizontal="left" vertical="center" shrinkToFit="1"/>
    </xf>
    <xf numFmtId="0" fontId="6" fillId="0" borderId="5" xfId="46" applyBorder="1" applyAlignment="1">
      <alignment vertical="center" shrinkToFit="1"/>
    </xf>
    <xf numFmtId="0" fontId="3" fillId="0" borderId="133" xfId="46" applyFont="1" applyBorder="1" applyAlignment="1">
      <alignment horizontal="left" vertical="top" shrinkToFit="1"/>
    </xf>
    <xf numFmtId="0" fontId="6" fillId="0" borderId="133" xfId="46" applyBorder="1" applyAlignment="1">
      <alignment shrinkToFit="1"/>
    </xf>
    <xf numFmtId="0" fontId="3" fillId="0" borderId="23" xfId="46" applyFont="1" applyBorder="1" applyAlignment="1">
      <alignment horizontal="left" vertical="top" shrinkToFit="1"/>
    </xf>
    <xf numFmtId="0" fontId="3" fillId="0" borderId="134" xfId="46" applyFont="1" applyBorder="1" applyAlignment="1">
      <alignment horizontal="center"/>
    </xf>
    <xf numFmtId="0" fontId="3" fillId="0" borderId="135" xfId="46" applyFont="1" applyBorder="1" applyAlignment="1">
      <alignment horizontal="center"/>
    </xf>
    <xf numFmtId="0" fontId="3" fillId="0" borderId="136" xfId="46" applyFont="1" applyBorder="1" applyAlignment="1">
      <alignment horizontal="center"/>
    </xf>
    <xf numFmtId="0" fontId="3" fillId="0" borderId="6" xfId="46" applyFont="1" applyBorder="1" applyAlignment="1">
      <alignment horizontal="left" vertical="center" shrinkToFit="1"/>
    </xf>
    <xf numFmtId="0" fontId="3" fillId="0" borderId="8" xfId="46" applyFont="1" applyBorder="1" applyAlignment="1">
      <alignment horizontal="left" vertical="center" shrinkToFit="1"/>
    </xf>
    <xf numFmtId="0" fontId="3" fillId="0" borderId="2" xfId="46" applyFont="1" applyBorder="1" applyAlignment="1">
      <alignment horizontal="left" vertical="center"/>
    </xf>
    <xf numFmtId="0" fontId="3" fillId="0" borderId="6" xfId="46" applyFont="1" applyBorder="1" applyAlignment="1">
      <alignment horizontal="left" vertical="center"/>
    </xf>
    <xf numFmtId="0" fontId="3" fillId="0" borderId="6" xfId="46" applyFont="1" applyBorder="1" applyAlignment="1">
      <alignment horizontal="left" vertical="center" textRotation="255"/>
    </xf>
    <xf numFmtId="0" fontId="3" fillId="0" borderId="7" xfId="46" applyFont="1" applyBorder="1" applyAlignment="1">
      <alignment horizontal="left" vertical="center" textRotation="255"/>
    </xf>
    <xf numFmtId="0" fontId="3" fillId="0" borderId="8" xfId="46" applyFont="1" applyBorder="1" applyAlignment="1">
      <alignment horizontal="left" vertical="center" textRotation="255"/>
    </xf>
    <xf numFmtId="0" fontId="3" fillId="0" borderId="2" xfId="46" applyFont="1" applyBorder="1" applyAlignment="1">
      <alignment horizontal="left" wrapText="1"/>
    </xf>
    <xf numFmtId="0" fontId="3" fillId="0" borderId="30" xfId="46" applyFont="1" applyBorder="1" applyAlignment="1">
      <alignment horizontal="left" wrapText="1"/>
    </xf>
    <xf numFmtId="0" fontId="3" fillId="0" borderId="8" xfId="46" applyFont="1" applyBorder="1" applyAlignment="1">
      <alignment horizontal="left" vertical="center" wrapText="1"/>
    </xf>
    <xf numFmtId="0" fontId="3" fillId="0" borderId="5" xfId="46" applyFont="1" applyBorder="1" applyAlignment="1">
      <alignment horizontal="left"/>
    </xf>
    <xf numFmtId="0" fontId="3" fillId="0" borderId="4" xfId="46" applyFont="1" applyBorder="1" applyAlignment="1">
      <alignment horizontal="left" vertical="top" wrapText="1"/>
    </xf>
    <xf numFmtId="0" fontId="3" fillId="0" borderId="17" xfId="46" applyFont="1" applyBorder="1" applyAlignment="1">
      <alignment horizontal="left" vertical="top" wrapText="1"/>
    </xf>
    <xf numFmtId="0" fontId="3" fillId="0" borderId="16" xfId="46" applyFont="1" applyBorder="1" applyAlignment="1">
      <alignment horizontal="left" vertical="top" wrapText="1"/>
    </xf>
    <xf numFmtId="0" fontId="3" fillId="0" borderId="5" xfId="46" applyFont="1" applyBorder="1" applyAlignment="1">
      <alignment horizontal="left" vertical="top" wrapText="1"/>
    </xf>
    <xf numFmtId="0" fontId="3" fillId="0" borderId="1" xfId="46" applyFont="1" applyBorder="1" applyAlignment="1">
      <alignment horizontal="left" vertical="top" wrapText="1"/>
    </xf>
    <xf numFmtId="0" fontId="3" fillId="0" borderId="27" xfId="46" applyFont="1" applyBorder="1" applyAlignment="1">
      <alignment horizontal="left" vertical="top" wrapText="1"/>
    </xf>
    <xf numFmtId="0" fontId="3" fillId="0" borderId="15" xfId="46" applyFont="1" applyBorder="1" applyAlignment="1">
      <alignment horizontal="left" vertical="top" wrapText="1"/>
    </xf>
    <xf numFmtId="0" fontId="3" fillId="38" borderId="0" xfId="0" applyFont="1" applyFill="1" applyAlignment="1">
      <alignment vertical="top"/>
    </xf>
    <xf numFmtId="0" fontId="3" fillId="38" borderId="27" xfId="0" applyFont="1" applyFill="1" applyBorder="1" applyAlignment="1">
      <alignment vertical="top"/>
    </xf>
    <xf numFmtId="0" fontId="3" fillId="38" borderId="16" xfId="0" applyFont="1" applyFill="1" applyBorder="1" applyAlignment="1">
      <alignment vertical="center"/>
    </xf>
    <xf numFmtId="0" fontId="3" fillId="38" borderId="15" xfId="0" applyFont="1" applyFill="1" applyBorder="1" applyAlignment="1">
      <alignment vertical="center"/>
    </xf>
    <xf numFmtId="0" fontId="3" fillId="38" borderId="16" xfId="0" applyFont="1" applyFill="1" applyBorder="1" applyAlignment="1">
      <alignment horizontal="left" vertical="center"/>
    </xf>
    <xf numFmtId="0" fontId="3" fillId="38" borderId="15" xfId="0" applyFont="1" applyFill="1" applyBorder="1" applyAlignment="1">
      <alignment horizontal="left" vertical="center"/>
    </xf>
    <xf numFmtId="0" fontId="3" fillId="38" borderId="13" xfId="0" applyFont="1" applyFill="1" applyBorder="1" applyAlignment="1">
      <alignment vertical="center"/>
    </xf>
    <xf numFmtId="0" fontId="0" fillId="38" borderId="13" xfId="0" applyFill="1" applyBorder="1" applyAlignment="1">
      <alignment vertical="center"/>
    </xf>
    <xf numFmtId="0" fontId="0" fillId="38" borderId="14" xfId="0" applyFill="1" applyBorder="1" applyAlignment="1">
      <alignment vertical="center"/>
    </xf>
    <xf numFmtId="0" fontId="3" fillId="38" borderId="16" xfId="0" applyFont="1" applyFill="1" applyBorder="1" applyAlignment="1">
      <alignment vertical="top"/>
    </xf>
    <xf numFmtId="0" fontId="3" fillId="38" borderId="5" xfId="0" applyFont="1" applyFill="1" applyBorder="1" applyAlignment="1">
      <alignment vertical="top"/>
    </xf>
    <xf numFmtId="0" fontId="3" fillId="38" borderId="15" xfId="0" applyFont="1" applyFill="1" applyBorder="1" applyAlignment="1">
      <alignment vertical="top"/>
    </xf>
    <xf numFmtId="0" fontId="0" fillId="38" borderId="122" xfId="0" applyFill="1" applyBorder="1" applyAlignment="1">
      <alignment vertical="center"/>
    </xf>
    <xf numFmtId="0" fontId="0" fillId="38" borderId="125" xfId="0" applyFill="1" applyBorder="1" applyAlignment="1">
      <alignment vertical="center"/>
    </xf>
    <xf numFmtId="0" fontId="3" fillId="38" borderId="17" xfId="0" applyFont="1" applyFill="1" applyBorder="1" applyAlignment="1">
      <alignment vertical="top"/>
    </xf>
    <xf numFmtId="0" fontId="3" fillId="38" borderId="17" xfId="0" applyFont="1" applyFill="1" applyBorder="1" applyAlignment="1">
      <alignment vertical="center"/>
    </xf>
    <xf numFmtId="0" fontId="3" fillId="38" borderId="27" xfId="0" applyFont="1" applyFill="1" applyBorder="1" applyAlignment="1">
      <alignment vertical="center"/>
    </xf>
    <xf numFmtId="0" fontId="3" fillId="38" borderId="17" xfId="0" applyFont="1" applyFill="1" applyBorder="1" applyAlignment="1">
      <alignment horizontal="left" vertical="center"/>
    </xf>
    <xf numFmtId="0" fontId="3" fillId="38" borderId="27" xfId="0" applyFont="1" applyFill="1" applyBorder="1" applyAlignment="1">
      <alignment horizontal="left" vertical="center"/>
    </xf>
    <xf numFmtId="0" fontId="3" fillId="38" borderId="122" xfId="0" applyFont="1" applyFill="1" applyBorder="1" applyAlignment="1">
      <alignment vertical="center"/>
    </xf>
    <xf numFmtId="0" fontId="0" fillId="38" borderId="119" xfId="0" applyFill="1" applyBorder="1" applyAlignment="1">
      <alignment vertical="center"/>
    </xf>
    <xf numFmtId="0" fontId="0" fillId="38" borderId="120" xfId="0" applyFill="1" applyBorder="1" applyAlignment="1">
      <alignment vertical="center"/>
    </xf>
    <xf numFmtId="0" fontId="3" fillId="38" borderId="34" xfId="0" applyFont="1" applyFill="1" applyBorder="1" applyAlignment="1">
      <alignment horizontal="left" vertical="center"/>
    </xf>
    <xf numFmtId="0" fontId="3" fillId="38" borderId="119" xfId="0" applyFont="1" applyFill="1" applyBorder="1" applyAlignment="1">
      <alignment horizontal="left" vertical="center"/>
    </xf>
    <xf numFmtId="0" fontId="0" fillId="38" borderId="34" xfId="0" applyFill="1" applyBorder="1" applyAlignment="1">
      <alignment horizontal="left" vertical="center"/>
    </xf>
    <xf numFmtId="0" fontId="0" fillId="38" borderId="35" xfId="0" applyFill="1" applyBorder="1" applyAlignment="1">
      <alignment horizontal="left" vertical="center"/>
    </xf>
    <xf numFmtId="0" fontId="3" fillId="38" borderId="33" xfId="0" applyFont="1" applyFill="1" applyBorder="1" applyAlignment="1">
      <alignment horizontal="center" vertical="center" wrapText="1"/>
    </xf>
    <xf numFmtId="0" fontId="3" fillId="38" borderId="124" xfId="0" applyFont="1" applyFill="1" applyBorder="1" applyAlignment="1">
      <alignment horizontal="center" vertical="center" wrapText="1"/>
    </xf>
    <xf numFmtId="0" fontId="3" fillId="38" borderId="34" xfId="0" applyFont="1" applyFill="1" applyBorder="1" applyAlignment="1">
      <alignment horizontal="center" vertical="center" wrapText="1"/>
    </xf>
    <xf numFmtId="0" fontId="3" fillId="38" borderId="119" xfId="0" applyFont="1" applyFill="1" applyBorder="1" applyAlignment="1">
      <alignment horizontal="center" vertical="center" wrapText="1"/>
    </xf>
    <xf numFmtId="0" fontId="0" fillId="38" borderId="3" xfId="0" applyFill="1" applyBorder="1" applyAlignment="1">
      <alignment horizontal="center" vertical="center"/>
    </xf>
    <xf numFmtId="0" fontId="0" fillId="38" borderId="17" xfId="0" applyFill="1" applyBorder="1" applyAlignment="1">
      <alignment horizontal="center" vertical="center"/>
    </xf>
    <xf numFmtId="0" fontId="0" fillId="38" borderId="124" xfId="0" applyFill="1" applyBorder="1" applyAlignment="1">
      <alignment horizontal="center" vertical="center"/>
    </xf>
    <xf numFmtId="0" fontId="3" fillId="38" borderId="4" xfId="0" applyFont="1" applyFill="1" applyBorder="1" applyAlignment="1">
      <alignment horizontal="left" vertical="center"/>
    </xf>
    <xf numFmtId="0" fontId="3" fillId="38" borderId="0" xfId="0" applyFont="1" applyFill="1" applyAlignment="1">
      <alignment horizontal="left" vertical="center"/>
    </xf>
    <xf numFmtId="0" fontId="0" fillId="38" borderId="4" xfId="0" applyFill="1" applyBorder="1" applyAlignment="1">
      <alignment vertical="center"/>
    </xf>
    <xf numFmtId="0" fontId="3" fillId="38" borderId="4" xfId="0" applyFont="1" applyFill="1" applyBorder="1" applyAlignment="1">
      <alignment vertical="center"/>
    </xf>
    <xf numFmtId="0" fontId="3" fillId="38" borderId="110" xfId="0" applyFont="1" applyFill="1" applyBorder="1" applyAlignment="1">
      <alignment horizontal="center" vertical="center"/>
    </xf>
    <xf numFmtId="0" fontId="3" fillId="38" borderId="111" xfId="0" applyFont="1" applyFill="1" applyBorder="1" applyAlignment="1">
      <alignment horizontal="center" vertical="center"/>
    </xf>
    <xf numFmtId="0" fontId="3" fillId="38" borderId="114" xfId="0" applyFont="1" applyFill="1" applyBorder="1" applyAlignment="1">
      <alignment horizontal="center" vertical="center"/>
    </xf>
    <xf numFmtId="0" fontId="3" fillId="38" borderId="112" xfId="0" applyFont="1" applyFill="1" applyBorder="1" applyAlignment="1">
      <alignment horizontal="center" vertical="center"/>
    </xf>
    <xf numFmtId="0" fontId="3" fillId="38" borderId="113" xfId="0" applyFont="1" applyFill="1" applyBorder="1" applyAlignment="1">
      <alignment horizontal="center" vertical="center"/>
    </xf>
    <xf numFmtId="0" fontId="3" fillId="38" borderId="115" xfId="0" applyFont="1" applyFill="1" applyBorder="1" applyAlignment="1">
      <alignment horizontal="center" vertical="center"/>
    </xf>
    <xf numFmtId="0" fontId="3" fillId="38" borderId="116" xfId="0" applyFont="1" applyFill="1" applyBorder="1" applyAlignment="1">
      <alignment horizontal="center" vertical="center"/>
    </xf>
    <xf numFmtId="0" fontId="3" fillId="38" borderId="117" xfId="0" applyFont="1" applyFill="1" applyBorder="1" applyAlignment="1">
      <alignment horizontal="center" vertical="center"/>
    </xf>
    <xf numFmtId="0" fontId="3" fillId="38" borderId="118" xfId="0" applyFont="1" applyFill="1" applyBorder="1" applyAlignment="1">
      <alignment horizontal="center" vertical="center"/>
    </xf>
    <xf numFmtId="0" fontId="0" fillId="38" borderId="0" xfId="0" applyFill="1" applyAlignment="1">
      <alignment vertical="center"/>
    </xf>
    <xf numFmtId="0" fontId="3" fillId="38" borderId="0" xfId="0" applyFont="1" applyFill="1" applyAlignment="1">
      <alignment vertical="center"/>
    </xf>
    <xf numFmtId="0" fontId="0" fillId="38" borderId="4" xfId="0" applyFill="1" applyBorder="1" applyAlignment="1">
      <alignment horizontal="center" vertical="center"/>
    </xf>
    <xf numFmtId="0" fontId="0" fillId="38" borderId="0" xfId="0" applyFill="1" applyAlignment="1">
      <alignment horizontal="center" vertical="center"/>
    </xf>
    <xf numFmtId="0" fontId="0" fillId="38" borderId="119" xfId="0" applyFill="1" applyBorder="1" applyAlignment="1">
      <alignment horizontal="center" vertical="center"/>
    </xf>
    <xf numFmtId="0" fontId="3" fillId="38" borderId="3" xfId="0" applyFont="1" applyFill="1" applyBorder="1" applyAlignment="1">
      <alignment vertical="center"/>
    </xf>
    <xf numFmtId="0" fontId="3" fillId="38" borderId="1" xfId="0" applyFont="1" applyFill="1" applyBorder="1" applyAlignment="1">
      <alignment vertical="center"/>
    </xf>
    <xf numFmtId="0" fontId="3" fillId="38" borderId="3" xfId="0" applyFont="1" applyFill="1" applyBorder="1" applyAlignment="1">
      <alignment horizontal="left" vertical="center"/>
    </xf>
    <xf numFmtId="0" fontId="3" fillId="38" borderId="1" xfId="0" applyFont="1" applyFill="1" applyBorder="1" applyAlignment="1">
      <alignment horizontal="left" vertical="center"/>
    </xf>
    <xf numFmtId="0" fontId="3" fillId="38" borderId="25" xfId="0" applyFont="1" applyFill="1" applyBorder="1" applyAlignment="1">
      <alignment horizontal="left" vertical="center" wrapText="1"/>
    </xf>
    <xf numFmtId="0" fontId="3" fillId="38" borderId="32" xfId="0" applyFont="1" applyFill="1" applyBorder="1" applyAlignment="1">
      <alignment horizontal="left" vertical="center" wrapText="1"/>
    </xf>
    <xf numFmtId="0" fontId="3" fillId="38" borderId="129" xfId="0" applyFont="1" applyFill="1" applyBorder="1" applyAlignment="1">
      <alignment horizontal="left" vertical="center" wrapText="1"/>
    </xf>
    <xf numFmtId="0" fontId="3" fillId="38" borderId="126" xfId="0" applyFont="1" applyFill="1" applyBorder="1" applyAlignment="1">
      <alignment horizontal="center" vertical="center"/>
    </xf>
    <xf numFmtId="0" fontId="3" fillId="38" borderId="127" xfId="0" applyFont="1" applyFill="1" applyBorder="1" applyAlignment="1">
      <alignment horizontal="center" vertical="center"/>
    </xf>
    <xf numFmtId="0" fontId="3" fillId="38" borderId="128" xfId="0" applyFont="1" applyFill="1" applyBorder="1" applyAlignment="1">
      <alignment horizontal="center" vertical="center"/>
    </xf>
    <xf numFmtId="0" fontId="3" fillId="38" borderId="5" xfId="0" applyFont="1" applyFill="1" applyBorder="1" applyAlignment="1">
      <alignment vertical="center"/>
    </xf>
    <xf numFmtId="0" fontId="3" fillId="38" borderId="3" xfId="0" applyFont="1" applyFill="1" applyBorder="1" applyAlignment="1">
      <alignment horizontal="center" vertical="center"/>
    </xf>
    <xf numFmtId="0" fontId="3" fillId="38" borderId="4" xfId="0" applyFont="1" applyFill="1" applyBorder="1" applyAlignment="1">
      <alignment horizontal="center" vertical="center"/>
    </xf>
    <xf numFmtId="0" fontId="3" fillId="38" borderId="1" xfId="0" applyFont="1" applyFill="1" applyBorder="1" applyAlignment="1">
      <alignment horizontal="center" vertical="center"/>
    </xf>
    <xf numFmtId="0" fontId="3" fillId="38" borderId="16" xfId="0" applyFont="1" applyFill="1" applyBorder="1" applyAlignment="1">
      <alignment horizontal="center" vertical="center"/>
    </xf>
    <xf numFmtId="0" fontId="3" fillId="38" borderId="5" xfId="0" applyFont="1" applyFill="1" applyBorder="1" applyAlignment="1">
      <alignment horizontal="center" vertical="center"/>
    </xf>
    <xf numFmtId="0" fontId="3" fillId="38" borderId="15" xfId="0" applyFont="1" applyFill="1" applyBorder="1" applyAlignment="1">
      <alignment horizontal="center" vertical="center"/>
    </xf>
    <xf numFmtId="0" fontId="3" fillId="38" borderId="25" xfId="0" applyFont="1" applyFill="1" applyBorder="1" applyAlignment="1">
      <alignment horizontal="left" vertical="center"/>
    </xf>
    <xf numFmtId="0" fontId="3" fillId="38" borderId="30" xfId="0" applyFont="1" applyFill="1" applyBorder="1" applyAlignment="1">
      <alignment horizontal="left" vertical="center"/>
    </xf>
    <xf numFmtId="0" fontId="3" fillId="38" borderId="7" xfId="0" applyFont="1" applyFill="1" applyBorder="1" applyAlignment="1">
      <alignment horizontal="left" vertical="center"/>
    </xf>
    <xf numFmtId="0" fontId="3" fillId="38" borderId="6" xfId="0" applyFont="1" applyFill="1" applyBorder="1" applyAlignment="1">
      <alignment horizontal="center" vertical="center"/>
    </xf>
    <xf numFmtId="0" fontId="3" fillId="38" borderId="7" xfId="0" applyFont="1" applyFill="1" applyBorder="1" applyAlignment="1">
      <alignment horizontal="center" vertical="center"/>
    </xf>
    <xf numFmtId="0" fontId="3" fillId="38" borderId="8" xfId="0" applyFont="1" applyFill="1" applyBorder="1" applyAlignment="1">
      <alignment horizontal="center" vertical="center"/>
    </xf>
    <xf numFmtId="0" fontId="7" fillId="38" borderId="0" xfId="0" applyFont="1" applyFill="1" applyAlignment="1">
      <alignment horizontal="center" vertical="center"/>
    </xf>
    <xf numFmtId="0" fontId="3" fillId="38" borderId="5" xfId="0" applyFont="1" applyFill="1" applyBorder="1" applyAlignment="1">
      <alignment horizontal="left" vertical="center"/>
    </xf>
    <xf numFmtId="0" fontId="0" fillId="38" borderId="0" xfId="0" applyFill="1" applyAlignment="1">
      <alignment horizontal="left" vertical="center"/>
    </xf>
    <xf numFmtId="0" fontId="3" fillId="38" borderId="0" xfId="0" applyFont="1" applyFill="1" applyAlignment="1">
      <alignment horizontal="left" vertical="center" wrapText="1"/>
    </xf>
    <xf numFmtId="0" fontId="3" fillId="38" borderId="0" xfId="0" applyFont="1" applyFill="1"/>
    <xf numFmtId="0" fontId="3" fillId="38" borderId="0" xfId="0" applyFont="1" applyFill="1" applyAlignment="1">
      <alignment vertical="center" wrapText="1"/>
    </xf>
    <xf numFmtId="0" fontId="3" fillId="38" borderId="0" xfId="0" applyFont="1" applyFill="1" applyAlignment="1">
      <alignment horizontal="left" vertical="top"/>
    </xf>
    <xf numFmtId="0" fontId="3" fillId="38" borderId="0" xfId="0" applyFont="1" applyFill="1" applyAlignment="1">
      <alignment vertical="top" wrapText="1"/>
    </xf>
    <xf numFmtId="0" fontId="0" fillId="38" borderId="0" xfId="0" applyFill="1"/>
    <xf numFmtId="0" fontId="39" fillId="0" borderId="5" xfId="43" applyFont="1" applyBorder="1" applyAlignment="1">
      <alignment horizontal="center" vertical="center"/>
    </xf>
    <xf numFmtId="0" fontId="39" fillId="0" borderId="6" xfId="43" applyFont="1" applyBorder="1" applyAlignment="1">
      <alignment horizontal="center" vertical="center"/>
    </xf>
    <xf numFmtId="0" fontId="39" fillId="0" borderId="7" xfId="43" applyFont="1" applyBorder="1" applyAlignment="1">
      <alignment horizontal="center" vertical="center"/>
    </xf>
    <xf numFmtId="0" fontId="39" fillId="0" borderId="8" xfId="43" applyFont="1" applyBorder="1" applyAlignment="1">
      <alignment horizontal="center" vertical="center"/>
    </xf>
    <xf numFmtId="177" fontId="39" fillId="0" borderId="6" xfId="43" applyNumberFormat="1" applyFont="1" applyBorder="1" applyAlignment="1">
      <alignment horizontal="center" vertical="center"/>
    </xf>
    <xf numFmtId="177" fontId="39" fillId="0" borderId="7" xfId="43" applyNumberFormat="1" applyFont="1" applyBorder="1" applyAlignment="1">
      <alignment horizontal="center" vertical="center"/>
    </xf>
    <xf numFmtId="177" fontId="39" fillId="0" borderId="8" xfId="43" applyNumberFormat="1" applyFont="1" applyBorder="1" applyAlignment="1">
      <alignment horizontal="center" vertical="center"/>
    </xf>
    <xf numFmtId="182" fontId="39" fillId="33" borderId="6" xfId="43" applyNumberFormat="1" applyFont="1" applyFill="1" applyBorder="1" applyAlignment="1">
      <alignment horizontal="center" vertical="center"/>
    </xf>
    <xf numFmtId="182" fontId="39" fillId="33" borderId="7" xfId="43" applyNumberFormat="1" applyFont="1" applyFill="1" applyBorder="1" applyAlignment="1">
      <alignment horizontal="center" vertical="center"/>
    </xf>
    <xf numFmtId="182" fontId="39" fillId="33" borderId="8" xfId="43" applyNumberFormat="1" applyFont="1" applyFill="1" applyBorder="1" applyAlignment="1">
      <alignment horizontal="center" vertical="center"/>
    </xf>
    <xf numFmtId="0" fontId="39" fillId="35" borderId="6" xfId="43" applyFont="1" applyFill="1" applyBorder="1" applyAlignment="1" applyProtection="1">
      <alignment horizontal="center" vertical="center"/>
      <protection locked="0"/>
    </xf>
    <xf numFmtId="0" fontId="39" fillId="35" borderId="8" xfId="43" applyFont="1" applyFill="1" applyBorder="1" applyAlignment="1" applyProtection="1">
      <alignment horizontal="center" vertical="center"/>
      <protection locked="0"/>
    </xf>
    <xf numFmtId="180" fontId="39" fillId="0" borderId="6" xfId="43" applyNumberFormat="1" applyFont="1" applyBorder="1" applyAlignment="1">
      <alignment horizontal="center" vertical="center"/>
    </xf>
    <xf numFmtId="180" fontId="39" fillId="0" borderId="7" xfId="43" applyNumberFormat="1" applyFont="1" applyBorder="1" applyAlignment="1">
      <alignment horizontal="center" vertical="center"/>
    </xf>
    <xf numFmtId="180" fontId="39" fillId="0" borderId="8" xfId="43" applyNumberFormat="1" applyFont="1" applyBorder="1" applyAlignment="1">
      <alignment horizontal="center" vertical="center"/>
    </xf>
    <xf numFmtId="181" fontId="39" fillId="33" borderId="0" xfId="43" applyNumberFormat="1" applyFont="1" applyFill="1" applyAlignment="1">
      <alignment horizontal="center" vertical="center"/>
    </xf>
    <xf numFmtId="0" fontId="39" fillId="33" borderId="0" xfId="43" applyFont="1" applyFill="1" applyAlignment="1">
      <alignment horizontal="center" vertical="center"/>
    </xf>
    <xf numFmtId="0" fontId="39" fillId="33" borderId="0" xfId="43" applyFont="1" applyFill="1" applyAlignment="1">
      <alignment horizontal="right" vertical="center"/>
    </xf>
    <xf numFmtId="180" fontId="39" fillId="0" borderId="6" xfId="43" applyNumberFormat="1" applyFont="1" applyBorder="1" applyAlignment="1">
      <alignment horizontal="right" vertical="center"/>
    </xf>
    <xf numFmtId="180" fontId="39" fillId="0" borderId="8" xfId="43" applyNumberFormat="1" applyFont="1" applyBorder="1" applyAlignment="1">
      <alignment horizontal="right" vertical="center"/>
    </xf>
    <xf numFmtId="180" fontId="39" fillId="0" borderId="6" xfId="44" applyNumberFormat="1" applyFont="1" applyFill="1" applyBorder="1" applyAlignment="1" applyProtection="1">
      <alignment horizontal="right" vertical="center"/>
    </xf>
    <xf numFmtId="180" fontId="39" fillId="0" borderId="8" xfId="44" applyNumberFormat="1" applyFont="1" applyFill="1" applyBorder="1" applyAlignment="1" applyProtection="1">
      <alignment horizontal="right" vertical="center"/>
    </xf>
    <xf numFmtId="180" fontId="39" fillId="35" borderId="6" xfId="43" applyNumberFormat="1" applyFont="1" applyFill="1" applyBorder="1" applyAlignment="1" applyProtection="1">
      <alignment horizontal="right" vertical="center"/>
      <protection locked="0"/>
    </xf>
    <xf numFmtId="180" fontId="39" fillId="35" borderId="8" xfId="43" applyNumberFormat="1" applyFont="1" applyFill="1" applyBorder="1" applyAlignment="1" applyProtection="1">
      <alignment horizontal="right" vertical="center"/>
      <protection locked="0"/>
    </xf>
    <xf numFmtId="180" fontId="39" fillId="35" borderId="6" xfId="44" applyNumberFormat="1" applyFont="1" applyFill="1" applyBorder="1" applyAlignment="1" applyProtection="1">
      <alignment horizontal="right" vertical="center"/>
      <protection locked="0"/>
    </xf>
    <xf numFmtId="180" fontId="39" fillId="35" borderId="8" xfId="44" applyNumberFormat="1" applyFont="1" applyFill="1" applyBorder="1" applyAlignment="1" applyProtection="1">
      <alignment horizontal="right" vertical="center"/>
      <protection locked="0"/>
    </xf>
    <xf numFmtId="0" fontId="39" fillId="0" borderId="0" xfId="43" applyFont="1" applyAlignment="1">
      <alignment horizontal="center" vertical="center"/>
    </xf>
    <xf numFmtId="0" fontId="40" fillId="0" borderId="0" xfId="43" applyFont="1" applyAlignment="1">
      <alignment horizontal="center" vertical="center" wrapText="1"/>
    </xf>
    <xf numFmtId="0" fontId="7" fillId="35" borderId="72" xfId="43" applyFont="1" applyFill="1" applyBorder="1" applyAlignment="1" applyProtection="1">
      <alignment horizontal="left" vertical="center" wrapText="1"/>
      <protection locked="0"/>
    </xf>
    <xf numFmtId="0" fontId="7" fillId="35" borderId="7" xfId="43" applyFont="1" applyFill="1" applyBorder="1" applyAlignment="1" applyProtection="1">
      <alignment horizontal="left" vertical="center" wrapText="1"/>
      <protection locked="0"/>
    </xf>
    <xf numFmtId="0" fontId="7" fillId="35" borderId="73" xfId="43" applyFont="1" applyFill="1" applyBorder="1" applyAlignment="1" applyProtection="1">
      <alignment horizontal="left" vertical="center" wrapText="1"/>
      <protection locked="0"/>
    </xf>
    <xf numFmtId="0" fontId="40" fillId="34" borderId="96" xfId="43" applyFont="1" applyFill="1" applyBorder="1" applyAlignment="1" applyProtection="1">
      <alignment horizontal="center" vertical="center" wrapText="1"/>
      <protection locked="0"/>
    </xf>
    <xf numFmtId="0" fontId="40" fillId="34" borderId="97" xfId="43" applyFont="1" applyFill="1" applyBorder="1" applyAlignment="1" applyProtection="1">
      <alignment horizontal="center" vertical="center" wrapText="1"/>
      <protection locked="0"/>
    </xf>
    <xf numFmtId="0" fontId="7" fillId="34" borderId="98" xfId="43" applyFont="1" applyFill="1" applyBorder="1" applyAlignment="1" applyProtection="1">
      <alignment horizontal="center" vertical="center" wrapText="1"/>
      <protection locked="0"/>
    </xf>
    <xf numFmtId="0" fontId="7" fillId="34" borderId="97" xfId="43" applyFont="1" applyFill="1" applyBorder="1" applyAlignment="1" applyProtection="1">
      <alignment horizontal="center" vertical="center" wrapText="1"/>
      <protection locked="0"/>
    </xf>
    <xf numFmtId="0" fontId="7" fillId="34" borderId="98" xfId="43" applyFont="1" applyFill="1" applyBorder="1" applyAlignment="1" applyProtection="1">
      <alignment horizontal="center" vertical="center" shrinkToFit="1"/>
      <protection locked="0"/>
    </xf>
    <xf numFmtId="0" fontId="7" fillId="34" borderId="99" xfId="43" applyFont="1" applyFill="1" applyBorder="1" applyAlignment="1" applyProtection="1">
      <alignment horizontal="center" vertical="center" shrinkToFit="1"/>
      <protection locked="0"/>
    </xf>
    <xf numFmtId="0" fontId="7" fillId="34" borderId="97" xfId="43" applyFont="1" applyFill="1" applyBorder="1" applyAlignment="1" applyProtection="1">
      <alignment horizontal="center" vertical="center" shrinkToFit="1"/>
      <protection locked="0"/>
    </xf>
    <xf numFmtId="0" fontId="7" fillId="35" borderId="98" xfId="43" applyFont="1" applyFill="1" applyBorder="1" applyAlignment="1" applyProtection="1">
      <alignment horizontal="center" vertical="center" wrapText="1"/>
      <protection locked="0"/>
    </xf>
    <xf numFmtId="0" fontId="7" fillId="35" borderId="99" xfId="43" applyFont="1" applyFill="1" applyBorder="1" applyAlignment="1" applyProtection="1">
      <alignment horizontal="center" vertical="center" wrapText="1"/>
      <protection locked="0"/>
    </xf>
    <xf numFmtId="0" fontId="7" fillId="35" borderId="100" xfId="43" applyFont="1" applyFill="1" applyBorder="1" applyAlignment="1" applyProtection="1">
      <alignment horizontal="center" vertical="center" wrapText="1"/>
      <protection locked="0"/>
    </xf>
    <xf numFmtId="178" fontId="36" fillId="33" borderId="96" xfId="43" applyNumberFormat="1" applyFont="1" applyFill="1" applyBorder="1" applyAlignment="1">
      <alignment horizontal="center" vertical="center" wrapText="1"/>
    </xf>
    <xf numFmtId="178" fontId="36" fillId="33" borderId="100" xfId="43" applyNumberFormat="1" applyFont="1" applyFill="1" applyBorder="1" applyAlignment="1">
      <alignment horizontal="center" vertical="center" wrapText="1"/>
    </xf>
    <xf numFmtId="178" fontId="36" fillId="33" borderId="96" xfId="44" applyNumberFormat="1" applyFont="1" applyFill="1" applyBorder="1" applyAlignment="1" applyProtection="1">
      <alignment horizontal="center" vertical="center" wrapText="1"/>
    </xf>
    <xf numFmtId="178" fontId="36" fillId="33" borderId="100" xfId="44" applyNumberFormat="1" applyFont="1" applyFill="1" applyBorder="1" applyAlignment="1" applyProtection="1">
      <alignment horizontal="center" vertical="center" wrapText="1"/>
    </xf>
    <xf numFmtId="0" fontId="7" fillId="35" borderId="96" xfId="43" applyFont="1" applyFill="1" applyBorder="1" applyAlignment="1" applyProtection="1">
      <alignment horizontal="left" vertical="center" wrapText="1"/>
      <protection locked="0"/>
    </xf>
    <xf numFmtId="0" fontId="7" fillId="35" borderId="99" xfId="43" applyFont="1" applyFill="1" applyBorder="1" applyAlignment="1" applyProtection="1">
      <alignment horizontal="left" vertical="center" wrapText="1"/>
      <protection locked="0"/>
    </xf>
    <xf numFmtId="0" fontId="7" fillId="35" borderId="100" xfId="43" applyFont="1" applyFill="1" applyBorder="1" applyAlignment="1" applyProtection="1">
      <alignment horizontal="left" vertical="center" wrapText="1"/>
      <protection locked="0"/>
    </xf>
    <xf numFmtId="0" fontId="40" fillId="34" borderId="72" xfId="43" applyFont="1" applyFill="1" applyBorder="1" applyAlignment="1" applyProtection="1">
      <alignment horizontal="center" vertical="center" wrapText="1"/>
      <protection locked="0"/>
    </xf>
    <xf numFmtId="0" fontId="40" fillId="34" borderId="8" xfId="43" applyFont="1" applyFill="1" applyBorder="1" applyAlignment="1" applyProtection="1">
      <alignment horizontal="center" vertical="center" wrapText="1"/>
      <protection locked="0"/>
    </xf>
    <xf numFmtId="0" fontId="7" fillId="34" borderId="6" xfId="43" applyFont="1" applyFill="1" applyBorder="1" applyAlignment="1" applyProtection="1">
      <alignment horizontal="center" vertical="center" wrapText="1"/>
      <protection locked="0"/>
    </xf>
    <xf numFmtId="0" fontId="7" fillId="34" borderId="8" xfId="43" applyFont="1" applyFill="1" applyBorder="1" applyAlignment="1" applyProtection="1">
      <alignment horizontal="center" vertical="center" wrapText="1"/>
      <protection locked="0"/>
    </xf>
    <xf numFmtId="0" fontId="7" fillId="34" borderId="6" xfId="43" applyFont="1" applyFill="1" applyBorder="1" applyAlignment="1" applyProtection="1">
      <alignment horizontal="center" vertical="center" shrinkToFit="1"/>
      <protection locked="0"/>
    </xf>
    <xf numFmtId="0" fontId="7" fillId="34" borderId="7" xfId="43" applyFont="1" applyFill="1" applyBorder="1" applyAlignment="1" applyProtection="1">
      <alignment horizontal="center" vertical="center" shrinkToFit="1"/>
      <protection locked="0"/>
    </xf>
    <xf numFmtId="0" fontId="7" fillId="34" borderId="8" xfId="43" applyFont="1" applyFill="1" applyBorder="1" applyAlignment="1" applyProtection="1">
      <alignment horizontal="center" vertical="center" shrinkToFit="1"/>
      <protection locked="0"/>
    </xf>
    <xf numFmtId="0" fontId="7" fillId="35" borderId="6" xfId="43" applyFont="1" applyFill="1" applyBorder="1" applyAlignment="1" applyProtection="1">
      <alignment horizontal="center" vertical="center" wrapText="1"/>
      <protection locked="0"/>
    </xf>
    <xf numFmtId="0" fontId="7" fillId="35" borderId="7" xfId="43" applyFont="1" applyFill="1" applyBorder="1" applyAlignment="1" applyProtection="1">
      <alignment horizontal="center" vertical="center" wrapText="1"/>
      <protection locked="0"/>
    </xf>
    <xf numFmtId="0" fontId="7" fillId="35" borderId="73" xfId="43" applyFont="1" applyFill="1" applyBorder="1" applyAlignment="1" applyProtection="1">
      <alignment horizontal="center" vertical="center" wrapText="1"/>
      <protection locked="0"/>
    </xf>
    <xf numFmtId="178" fontId="36" fillId="33" borderId="72" xfId="43" applyNumberFormat="1" applyFont="1" applyFill="1" applyBorder="1" applyAlignment="1">
      <alignment horizontal="center" vertical="center" wrapText="1"/>
    </xf>
    <xf numFmtId="178" fontId="36" fillId="33" borderId="73" xfId="43" applyNumberFormat="1" applyFont="1" applyFill="1" applyBorder="1" applyAlignment="1">
      <alignment horizontal="center" vertical="center" wrapText="1"/>
    </xf>
    <xf numFmtId="178" fontId="36" fillId="33" borderId="72" xfId="44" applyNumberFormat="1" applyFont="1" applyFill="1" applyBorder="1" applyAlignment="1" applyProtection="1">
      <alignment horizontal="center" vertical="center" wrapText="1"/>
    </xf>
    <xf numFmtId="178" fontId="36" fillId="33" borderId="73" xfId="44" applyNumberFormat="1" applyFont="1" applyFill="1" applyBorder="1" applyAlignment="1" applyProtection="1">
      <alignment horizontal="center" vertical="center" wrapText="1"/>
    </xf>
    <xf numFmtId="0" fontId="7" fillId="35" borderId="84" xfId="43" applyFont="1" applyFill="1" applyBorder="1" applyAlignment="1" applyProtection="1">
      <alignment horizontal="left" vertical="center" wrapText="1"/>
      <protection locked="0"/>
    </xf>
    <xf numFmtId="0" fontId="7" fillId="35" borderId="87" xfId="43" applyFont="1" applyFill="1" applyBorder="1" applyAlignment="1" applyProtection="1">
      <alignment horizontal="left" vertical="center" wrapText="1"/>
      <protection locked="0"/>
    </xf>
    <xf numFmtId="0" fontId="7" fillId="35" borderId="88" xfId="43" applyFont="1" applyFill="1" applyBorder="1" applyAlignment="1" applyProtection="1">
      <alignment horizontal="left" vertical="center" wrapText="1"/>
      <protection locked="0"/>
    </xf>
    <xf numFmtId="0" fontId="40" fillId="34" borderId="84" xfId="43" applyFont="1" applyFill="1" applyBorder="1" applyAlignment="1" applyProtection="1">
      <alignment horizontal="center" vertical="center" wrapText="1"/>
      <protection locked="0"/>
    </xf>
    <xf numFmtId="0" fontId="40" fillId="34" borderId="85" xfId="43" applyFont="1" applyFill="1" applyBorder="1" applyAlignment="1" applyProtection="1">
      <alignment horizontal="center" vertical="center" wrapText="1"/>
      <protection locked="0"/>
    </xf>
    <xf numFmtId="0" fontId="7" fillId="34" borderId="86" xfId="43" applyFont="1" applyFill="1" applyBorder="1" applyAlignment="1" applyProtection="1">
      <alignment horizontal="center" vertical="center" wrapText="1"/>
      <protection locked="0"/>
    </xf>
    <xf numFmtId="0" fontId="7" fillId="34" borderId="85" xfId="43" applyFont="1" applyFill="1" applyBorder="1" applyAlignment="1" applyProtection="1">
      <alignment horizontal="center" vertical="center" wrapText="1"/>
      <protection locked="0"/>
    </xf>
    <xf numFmtId="0" fontId="7" fillId="34" borderId="86" xfId="43" applyFont="1" applyFill="1" applyBorder="1" applyAlignment="1" applyProtection="1">
      <alignment horizontal="center" vertical="center" shrinkToFit="1"/>
      <protection locked="0"/>
    </xf>
    <xf numFmtId="0" fontId="7" fillId="34" borderId="87" xfId="43" applyFont="1" applyFill="1" applyBorder="1" applyAlignment="1" applyProtection="1">
      <alignment horizontal="center" vertical="center" shrinkToFit="1"/>
      <protection locked="0"/>
    </xf>
    <xf numFmtId="0" fontId="7" fillId="34" borderId="85" xfId="43" applyFont="1" applyFill="1" applyBorder="1" applyAlignment="1" applyProtection="1">
      <alignment horizontal="center" vertical="center" shrinkToFit="1"/>
      <protection locked="0"/>
    </xf>
    <xf numFmtId="0" fontId="7" fillId="35" borderId="86" xfId="43" applyFont="1" applyFill="1" applyBorder="1" applyAlignment="1" applyProtection="1">
      <alignment horizontal="center" vertical="center" wrapText="1"/>
      <protection locked="0"/>
    </xf>
    <xf numFmtId="0" fontId="7" fillId="35" borderId="87" xfId="43" applyFont="1" applyFill="1" applyBorder="1" applyAlignment="1" applyProtection="1">
      <alignment horizontal="center" vertical="center" wrapText="1"/>
      <protection locked="0"/>
    </xf>
    <xf numFmtId="0" fontId="7" fillId="35" borderId="88" xfId="43" applyFont="1" applyFill="1" applyBorder="1" applyAlignment="1" applyProtection="1">
      <alignment horizontal="center" vertical="center" wrapText="1"/>
      <protection locked="0"/>
    </xf>
    <xf numFmtId="178" fontId="36" fillId="33" borderId="84" xfId="43" applyNumberFormat="1" applyFont="1" applyFill="1" applyBorder="1" applyAlignment="1">
      <alignment horizontal="center" vertical="center" wrapText="1"/>
    </xf>
    <xf numFmtId="178" fontId="36" fillId="33" borderId="88" xfId="43" applyNumberFormat="1" applyFont="1" applyFill="1" applyBorder="1" applyAlignment="1">
      <alignment horizontal="center" vertical="center" wrapText="1"/>
    </xf>
    <xf numFmtId="178" fontId="36" fillId="33" borderId="84" xfId="44" applyNumberFormat="1" applyFont="1" applyFill="1" applyBorder="1" applyAlignment="1" applyProtection="1">
      <alignment horizontal="center" vertical="center" wrapText="1"/>
    </xf>
    <xf numFmtId="178" fontId="36" fillId="33" borderId="88" xfId="44" applyNumberFormat="1" applyFont="1" applyFill="1" applyBorder="1" applyAlignment="1" applyProtection="1">
      <alignment horizontal="center" vertical="center" wrapText="1"/>
    </xf>
    <xf numFmtId="0" fontId="7" fillId="0" borderId="62" xfId="43" applyFont="1" applyBorder="1" applyAlignment="1">
      <alignment horizontal="center" vertical="center"/>
    </xf>
    <xf numFmtId="0" fontId="7" fillId="0" borderId="70" xfId="43" applyFont="1" applyBorder="1" applyAlignment="1">
      <alignment horizontal="center" vertical="center"/>
    </xf>
    <xf numFmtId="0" fontId="7" fillId="0" borderId="61" xfId="43" applyFont="1" applyBorder="1" applyAlignment="1">
      <alignment horizontal="center" vertical="center"/>
    </xf>
    <xf numFmtId="0" fontId="7" fillId="0" borderId="63" xfId="43" applyFont="1" applyBorder="1" applyAlignment="1">
      <alignment horizontal="center" vertical="center" wrapText="1"/>
    </xf>
    <xf numFmtId="0" fontId="7" fillId="0" borderId="64" xfId="43" applyFont="1" applyBorder="1" applyAlignment="1">
      <alignment horizontal="center" vertical="center" wrapText="1"/>
    </xf>
    <xf numFmtId="0" fontId="7" fillId="0" borderId="0" xfId="43" applyFont="1" applyAlignment="1">
      <alignment horizontal="center" vertical="center" wrapText="1"/>
    </xf>
    <xf numFmtId="0" fontId="7" fillId="0" borderId="27" xfId="43" applyFont="1" applyBorder="1" applyAlignment="1">
      <alignment horizontal="center" vertical="center" wrapText="1"/>
    </xf>
    <xf numFmtId="0" fontId="7" fillId="0" borderId="78" xfId="43" applyFont="1" applyBorder="1" applyAlignment="1">
      <alignment horizontal="center" vertical="center" wrapText="1"/>
    </xf>
    <xf numFmtId="0" fontId="7" fillId="0" borderId="58" xfId="43" applyFont="1" applyBorder="1" applyAlignment="1">
      <alignment horizontal="center" vertical="center" wrapText="1"/>
    </xf>
    <xf numFmtId="0" fontId="7" fillId="0" borderId="65" xfId="43" applyFont="1" applyBorder="1" applyAlignment="1">
      <alignment horizontal="center" vertical="center" wrapText="1"/>
    </xf>
    <xf numFmtId="0" fontId="7" fillId="0" borderId="17" xfId="43" applyFont="1" applyBorder="1" applyAlignment="1">
      <alignment horizontal="center" vertical="center" wrapText="1"/>
    </xf>
    <xf numFmtId="0" fontId="7" fillId="0" borderId="60" xfId="43" applyFont="1" applyBorder="1" applyAlignment="1">
      <alignment horizontal="center" vertical="center" wrapText="1"/>
    </xf>
    <xf numFmtId="0" fontId="7" fillId="0" borderId="66" xfId="43" applyFont="1" applyBorder="1" applyAlignment="1">
      <alignment horizontal="center" vertical="center" wrapText="1"/>
    </xf>
    <xf numFmtId="0" fontId="7" fillId="0" borderId="71" xfId="43" applyFont="1" applyBorder="1" applyAlignment="1">
      <alignment horizontal="center" vertical="center" wrapText="1"/>
    </xf>
    <xf numFmtId="0" fontId="7" fillId="0" borderId="79" xfId="43" applyFont="1" applyBorder="1" applyAlignment="1">
      <alignment horizontal="center" vertical="center" wrapText="1"/>
    </xf>
    <xf numFmtId="0" fontId="7" fillId="0" borderId="67" xfId="43" quotePrefix="1" applyFont="1" applyBorder="1" applyAlignment="1">
      <alignment horizontal="center" vertical="center"/>
    </xf>
    <xf numFmtId="0" fontId="7" fillId="0" borderId="63" xfId="43" applyFont="1" applyBorder="1" applyAlignment="1">
      <alignment horizontal="center" vertical="center"/>
    </xf>
    <xf numFmtId="0" fontId="40" fillId="0" borderId="68" xfId="43" applyFont="1" applyBorder="1" applyAlignment="1">
      <alignment horizontal="center" vertical="center" wrapText="1"/>
    </xf>
    <xf numFmtId="0" fontId="40" fillId="0" borderId="69" xfId="43" applyFont="1" applyBorder="1" applyAlignment="1">
      <alignment horizontal="center" vertical="center" wrapText="1"/>
    </xf>
    <xf numFmtId="0" fontId="40" fillId="0" borderId="74" xfId="43" applyFont="1" applyBorder="1" applyAlignment="1">
      <alignment horizontal="center" vertical="center" wrapText="1"/>
    </xf>
    <xf numFmtId="0" fontId="40" fillId="0" borderId="75" xfId="43" applyFont="1" applyBorder="1" applyAlignment="1">
      <alignment horizontal="center" vertical="center" wrapText="1"/>
    </xf>
    <xf numFmtId="0" fontId="40" fillId="0" borderId="76" xfId="43" applyFont="1" applyBorder="1" applyAlignment="1">
      <alignment horizontal="center" vertical="center" wrapText="1"/>
    </xf>
    <xf numFmtId="0" fontId="40" fillId="0" borderId="77" xfId="43" applyFont="1" applyBorder="1" applyAlignment="1">
      <alignment horizontal="center" vertical="center" wrapText="1"/>
    </xf>
    <xf numFmtId="0" fontId="40" fillId="0" borderId="80" xfId="43" applyFont="1" applyBorder="1" applyAlignment="1">
      <alignment horizontal="center" vertical="center" wrapText="1"/>
    </xf>
    <xf numFmtId="0" fontId="40" fillId="0" borderId="82" xfId="43" applyFont="1" applyBorder="1" applyAlignment="1">
      <alignment horizontal="center" vertical="center" wrapText="1"/>
    </xf>
    <xf numFmtId="0" fontId="7" fillId="0" borderId="54" xfId="43" applyFont="1" applyBorder="1" applyAlignment="1">
      <alignment horizontal="center" vertical="center" wrapText="1"/>
    </xf>
    <xf numFmtId="0" fontId="7" fillId="0" borderId="62" xfId="43" applyFont="1" applyBorder="1" applyAlignment="1">
      <alignment horizontal="center" vertical="center" wrapText="1"/>
    </xf>
    <xf numFmtId="0" fontId="7" fillId="0" borderId="72" xfId="43" applyFont="1" applyBorder="1" applyAlignment="1">
      <alignment horizontal="center" vertical="center"/>
    </xf>
    <xf numFmtId="0" fontId="7" fillId="0" borderId="7" xfId="43" applyFont="1" applyBorder="1" applyAlignment="1">
      <alignment horizontal="center" vertical="center"/>
    </xf>
    <xf numFmtId="0" fontId="7" fillId="0" borderId="73" xfId="43" applyFont="1" applyBorder="1" applyAlignment="1">
      <alignment horizontal="center" vertical="center"/>
    </xf>
    <xf numFmtId="0" fontId="36" fillId="34" borderId="0" xfId="43" applyFont="1" applyFill="1" applyAlignment="1" applyProtection="1">
      <alignment horizontal="center" vertical="center"/>
      <protection locked="0"/>
    </xf>
    <xf numFmtId="0" fontId="36" fillId="35" borderId="0" xfId="43" applyFont="1" applyFill="1" applyAlignment="1" applyProtection="1">
      <alignment horizontal="center" vertical="center"/>
      <protection locked="0"/>
    </xf>
    <xf numFmtId="0" fontId="36" fillId="0" borderId="0" xfId="43" applyFont="1" applyAlignment="1">
      <alignment horizontal="center" vertical="center"/>
    </xf>
    <xf numFmtId="0" fontId="7" fillId="34" borderId="2" xfId="43" applyFont="1" applyFill="1" applyBorder="1" applyAlignment="1" applyProtection="1">
      <alignment horizontal="center" vertical="center"/>
      <protection locked="0"/>
    </xf>
    <xf numFmtId="0" fontId="7" fillId="35" borderId="6" xfId="43" applyFont="1" applyFill="1" applyBorder="1" applyAlignment="1" applyProtection="1">
      <alignment horizontal="center" vertical="center"/>
      <protection locked="0"/>
    </xf>
    <xf numFmtId="0" fontId="7" fillId="35" borderId="8" xfId="43" applyFont="1" applyFill="1" applyBorder="1" applyAlignment="1" applyProtection="1">
      <alignment horizontal="center" vertical="center"/>
      <protection locked="0"/>
    </xf>
    <xf numFmtId="0" fontId="7" fillId="35" borderId="16" xfId="43" applyFont="1" applyFill="1" applyBorder="1" applyAlignment="1" applyProtection="1">
      <alignment horizontal="center" vertical="center"/>
      <protection locked="0"/>
    </xf>
    <xf numFmtId="0" fontId="7" fillId="35" borderId="15" xfId="43" applyFont="1" applyFill="1" applyBorder="1" applyAlignment="1" applyProtection="1">
      <alignment horizontal="center" vertical="center"/>
      <protection locked="0"/>
    </xf>
    <xf numFmtId="0" fontId="7" fillId="33" borderId="6" xfId="43" applyFont="1" applyFill="1" applyBorder="1" applyAlignment="1">
      <alignment horizontal="center" vertical="center"/>
    </xf>
    <xf numFmtId="0" fontId="7" fillId="33" borderId="8" xfId="43" applyFont="1" applyFill="1" applyBorder="1" applyAlignment="1">
      <alignment horizontal="center" vertical="center"/>
    </xf>
    <xf numFmtId="0" fontId="40" fillId="33" borderId="0" xfId="43" applyFont="1" applyFill="1" applyAlignment="1">
      <alignment horizontal="left" vertical="center"/>
    </xf>
    <xf numFmtId="0" fontId="54" fillId="37" borderId="67" xfId="45" applyFont="1" applyFill="1" applyBorder="1" applyAlignment="1">
      <alignment horizontal="center" vertical="center"/>
    </xf>
    <xf numFmtId="0" fontId="54" fillId="37" borderId="63" xfId="45" applyFont="1" applyFill="1" applyBorder="1" applyAlignment="1">
      <alignment horizontal="center" vertical="center"/>
    </xf>
    <xf numFmtId="0" fontId="54" fillId="37" borderId="66" xfId="45" applyFont="1" applyFill="1" applyBorder="1" applyAlignment="1">
      <alignment horizontal="center" vertical="center"/>
    </xf>
    <xf numFmtId="0" fontId="54" fillId="37" borderId="109" xfId="45" applyFont="1" applyFill="1" applyBorder="1" applyAlignment="1">
      <alignment horizontal="center" vertical="center"/>
    </xf>
    <xf numFmtId="0" fontId="54" fillId="37" borderId="78" xfId="45" applyFont="1" applyFill="1" applyBorder="1" applyAlignment="1">
      <alignment horizontal="center" vertical="center"/>
    </xf>
    <xf numFmtId="0" fontId="54" fillId="37" borderId="79" xfId="45" applyFont="1" applyFill="1" applyBorder="1" applyAlignment="1">
      <alignment horizontal="center" vertical="center"/>
    </xf>
    <xf numFmtId="0" fontId="49" fillId="33" borderId="70" xfId="43" applyFont="1" applyFill="1" applyBorder="1" applyAlignment="1">
      <alignment horizontal="center" vertical="center"/>
    </xf>
    <xf numFmtId="0" fontId="49" fillId="33" borderId="61" xfId="43" applyFont="1" applyFill="1" applyBorder="1" applyAlignment="1">
      <alignment horizontal="center" vertical="center"/>
    </xf>
    <xf numFmtId="0" fontId="6" fillId="0" borderId="49" xfId="42" applyBorder="1" applyAlignment="1">
      <alignment horizontal="center" vertical="center"/>
    </xf>
    <xf numFmtId="0" fontId="6" fillId="0" borderId="50" xfId="42" applyBorder="1" applyAlignment="1">
      <alignment horizontal="center" vertical="center"/>
    </xf>
    <xf numFmtId="0" fontId="6" fillId="0" borderId="55" xfId="42" applyBorder="1" applyAlignment="1">
      <alignment horizontal="center" vertical="center" wrapText="1"/>
    </xf>
    <xf numFmtId="0" fontId="6" fillId="0" borderId="56" xfId="42" applyBorder="1" applyAlignment="1">
      <alignment horizontal="center" vertical="center" wrapText="1"/>
    </xf>
    <xf numFmtId="0" fontId="3" fillId="0" borderId="0" xfId="46" applyFont="1" applyAlignment="1">
      <alignment horizontal="center" vertical="center" wrapText="1"/>
    </xf>
    <xf numFmtId="0" fontId="3" fillId="0" borderId="7" xfId="46" applyFont="1" applyBorder="1" applyAlignment="1">
      <alignment horizontal="left" vertical="center"/>
    </xf>
    <xf numFmtId="0" fontId="3" fillId="0" borderId="8" xfId="46" applyFont="1" applyBorder="1" applyAlignment="1">
      <alignment horizontal="lef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3" fillId="0" borderId="1"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27" xfId="46" applyFont="1" applyBorder="1" applyAlignment="1">
      <alignment horizontal="left" vertical="center" wrapText="1"/>
    </xf>
    <xf numFmtId="0" fontId="3" fillId="0" borderId="2" xfId="46" applyFont="1" applyBorder="1" applyAlignment="1">
      <alignment horizontal="center" vertical="center"/>
    </xf>
    <xf numFmtId="0" fontId="3" fillId="0" borderId="2" xfId="46" applyFont="1" applyBorder="1" applyAlignme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E8F18C87-DDC2-4069-9958-566D5953E93F}"/>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47F76131-37FF-4FC7-908F-48E69136484B}"/>
    <cellStyle name="標準 2 2" xfId="46" xr:uid="{908ACEF7-8A56-4DC2-B19F-84FF6E6308B3}"/>
    <cellStyle name="標準 3" xfId="43" xr:uid="{FE0D6325-10DD-4F0B-BB22-F6E827DDCF20}"/>
    <cellStyle name="良い" xfId="41" builtinId="26" customBuiltin="1"/>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3095498</xdr:colOff>
      <xdr:row>1</xdr:row>
      <xdr:rowOff>0</xdr:rowOff>
    </xdr:from>
    <xdr:to>
      <xdr:col>6</xdr:col>
      <xdr:colOff>478905</xdr:colOff>
      <xdr:row>1</xdr:row>
      <xdr:rowOff>0</xdr:rowOff>
    </xdr:to>
    <xdr:sp macro="" textlink="">
      <xdr:nvSpPr>
        <xdr:cNvPr id="30697" name="Text Box 1">
          <a:extLst>
            <a:ext uri="{FF2B5EF4-FFF2-40B4-BE49-F238E27FC236}">
              <a16:creationId xmlns:a16="http://schemas.microsoft.com/office/drawing/2014/main" id="{5DD4553A-2BEA-469C-8161-AC2D5EC92045}"/>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698" name="Text Box 2">
          <a:extLst>
            <a:ext uri="{FF2B5EF4-FFF2-40B4-BE49-F238E27FC236}">
              <a16:creationId xmlns:a16="http://schemas.microsoft.com/office/drawing/2014/main" id="{8BE2474C-5ADE-4C7C-AD16-DB99668FF99E}"/>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699" name="Text Box 3">
          <a:extLst>
            <a:ext uri="{FF2B5EF4-FFF2-40B4-BE49-F238E27FC236}">
              <a16:creationId xmlns:a16="http://schemas.microsoft.com/office/drawing/2014/main" id="{74218E09-5308-4BB6-B9A7-E7C81753204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700" name="Text Box 4">
          <a:extLst>
            <a:ext uri="{FF2B5EF4-FFF2-40B4-BE49-F238E27FC236}">
              <a16:creationId xmlns:a16="http://schemas.microsoft.com/office/drawing/2014/main" id="{891F8C15-8D6A-4601-9006-8039EBC88F19}"/>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701" name="Text Box 5">
          <a:extLst>
            <a:ext uri="{FF2B5EF4-FFF2-40B4-BE49-F238E27FC236}">
              <a16:creationId xmlns:a16="http://schemas.microsoft.com/office/drawing/2014/main" id="{C3BE374C-307A-40CA-B0AD-DA375DCC40E7}"/>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702" name="Text Box 6">
          <a:extLst>
            <a:ext uri="{FF2B5EF4-FFF2-40B4-BE49-F238E27FC236}">
              <a16:creationId xmlns:a16="http://schemas.microsoft.com/office/drawing/2014/main" id="{1903EAB3-AC50-4B02-807D-016AB5B43959}"/>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03" name="Text Box 7">
          <a:extLst>
            <a:ext uri="{FF2B5EF4-FFF2-40B4-BE49-F238E27FC236}">
              <a16:creationId xmlns:a16="http://schemas.microsoft.com/office/drawing/2014/main" id="{CD42D7AC-2228-4AA4-B748-19307C2ACF8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04" name="Text Box 8">
          <a:extLst>
            <a:ext uri="{FF2B5EF4-FFF2-40B4-BE49-F238E27FC236}">
              <a16:creationId xmlns:a16="http://schemas.microsoft.com/office/drawing/2014/main" id="{4E37A9A3-D071-4C6F-BF0B-681E9DB6BF2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05" name="Text Box 9">
          <a:extLst>
            <a:ext uri="{FF2B5EF4-FFF2-40B4-BE49-F238E27FC236}">
              <a16:creationId xmlns:a16="http://schemas.microsoft.com/office/drawing/2014/main" id="{72466332-2108-4F93-9806-2C117ABB2BD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706" name="Text Box 10">
          <a:extLst>
            <a:ext uri="{FF2B5EF4-FFF2-40B4-BE49-F238E27FC236}">
              <a16:creationId xmlns:a16="http://schemas.microsoft.com/office/drawing/2014/main" id="{E285E53C-8B4D-4F5F-8DBD-A5363DAA3769}"/>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07" name="Text Box 11">
          <a:extLst>
            <a:ext uri="{FF2B5EF4-FFF2-40B4-BE49-F238E27FC236}">
              <a16:creationId xmlns:a16="http://schemas.microsoft.com/office/drawing/2014/main" id="{685EA341-8748-4A2A-8D60-48DAA8DF0618}"/>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08" name="Text Box 12">
          <a:extLst>
            <a:ext uri="{FF2B5EF4-FFF2-40B4-BE49-F238E27FC236}">
              <a16:creationId xmlns:a16="http://schemas.microsoft.com/office/drawing/2014/main" id="{F3902342-57C8-4321-9907-A8E81CF8334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09" name="Text Box 13">
          <a:extLst>
            <a:ext uri="{FF2B5EF4-FFF2-40B4-BE49-F238E27FC236}">
              <a16:creationId xmlns:a16="http://schemas.microsoft.com/office/drawing/2014/main" id="{858EE56A-8B8C-481F-8A01-5BAEC1943BF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710" name="Text Box 14">
          <a:extLst>
            <a:ext uri="{FF2B5EF4-FFF2-40B4-BE49-F238E27FC236}">
              <a16:creationId xmlns:a16="http://schemas.microsoft.com/office/drawing/2014/main" id="{31452B69-01B5-4721-9F0E-25F0DB6D9A7F}"/>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711" name="Text Box 15">
          <a:extLst>
            <a:ext uri="{FF2B5EF4-FFF2-40B4-BE49-F238E27FC236}">
              <a16:creationId xmlns:a16="http://schemas.microsoft.com/office/drawing/2014/main" id="{985E0E4F-7075-4F23-A21D-ADD46AEC9513}"/>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712" name="Text Box 16">
          <a:extLst>
            <a:ext uri="{FF2B5EF4-FFF2-40B4-BE49-F238E27FC236}">
              <a16:creationId xmlns:a16="http://schemas.microsoft.com/office/drawing/2014/main" id="{52FA26FF-2C94-45B3-BFBA-51440E979101}"/>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13" name="Text Box 17">
          <a:extLst>
            <a:ext uri="{FF2B5EF4-FFF2-40B4-BE49-F238E27FC236}">
              <a16:creationId xmlns:a16="http://schemas.microsoft.com/office/drawing/2014/main" id="{34E2601C-34F1-40B6-A583-8EF01F9C903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14" name="Text Box 18">
          <a:extLst>
            <a:ext uri="{FF2B5EF4-FFF2-40B4-BE49-F238E27FC236}">
              <a16:creationId xmlns:a16="http://schemas.microsoft.com/office/drawing/2014/main" id="{F931615C-C107-4AF0-A874-3D29CB0CA031}"/>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15" name="Text Box 19">
          <a:extLst>
            <a:ext uri="{FF2B5EF4-FFF2-40B4-BE49-F238E27FC236}">
              <a16:creationId xmlns:a16="http://schemas.microsoft.com/office/drawing/2014/main" id="{EC6C1C56-AD39-4A3E-AEF6-BEFEA853A4E7}"/>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716" name="Text Box 20">
          <a:extLst>
            <a:ext uri="{FF2B5EF4-FFF2-40B4-BE49-F238E27FC236}">
              <a16:creationId xmlns:a16="http://schemas.microsoft.com/office/drawing/2014/main" id="{FAEC6620-1092-43F9-9D37-B8D280F80AD7}"/>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717" name="Text Box 21">
          <a:extLst>
            <a:ext uri="{FF2B5EF4-FFF2-40B4-BE49-F238E27FC236}">
              <a16:creationId xmlns:a16="http://schemas.microsoft.com/office/drawing/2014/main" id="{BC5A8B7C-7508-4BE8-9EF9-41B143471316}"/>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718" name="Text Box 22">
          <a:extLst>
            <a:ext uri="{FF2B5EF4-FFF2-40B4-BE49-F238E27FC236}">
              <a16:creationId xmlns:a16="http://schemas.microsoft.com/office/drawing/2014/main" id="{0A2A237D-4295-435F-8B03-27F2CA623577}"/>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19" name="Text Box 23">
          <a:extLst>
            <a:ext uri="{FF2B5EF4-FFF2-40B4-BE49-F238E27FC236}">
              <a16:creationId xmlns:a16="http://schemas.microsoft.com/office/drawing/2014/main" id="{F343C1E2-5AD0-430B-B995-B26B19513EC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20" name="Text Box 24">
          <a:extLst>
            <a:ext uri="{FF2B5EF4-FFF2-40B4-BE49-F238E27FC236}">
              <a16:creationId xmlns:a16="http://schemas.microsoft.com/office/drawing/2014/main" id="{71D8CCCC-CA3E-4912-8C8E-A65FB306371B}"/>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21" name="Text Box 25">
          <a:extLst>
            <a:ext uri="{FF2B5EF4-FFF2-40B4-BE49-F238E27FC236}">
              <a16:creationId xmlns:a16="http://schemas.microsoft.com/office/drawing/2014/main" id="{364D99A3-2838-4A85-9D49-9950E5B9CB33}"/>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22" name="Text Box 26">
          <a:extLst>
            <a:ext uri="{FF2B5EF4-FFF2-40B4-BE49-F238E27FC236}">
              <a16:creationId xmlns:a16="http://schemas.microsoft.com/office/drawing/2014/main" id="{A704EA36-6F54-40B2-B540-A15B5AE35437}"/>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723" name="Text Box 27">
          <a:extLst>
            <a:ext uri="{FF2B5EF4-FFF2-40B4-BE49-F238E27FC236}">
              <a16:creationId xmlns:a16="http://schemas.microsoft.com/office/drawing/2014/main" id="{4338A063-DF2C-4640-BF00-D3869E98CC6A}"/>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24" name="Text Box 28">
          <a:extLst>
            <a:ext uri="{FF2B5EF4-FFF2-40B4-BE49-F238E27FC236}">
              <a16:creationId xmlns:a16="http://schemas.microsoft.com/office/drawing/2014/main" id="{4B62DC28-F8A5-4015-B86F-2C755AE6635A}"/>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25" name="Text Box 29">
          <a:extLst>
            <a:ext uri="{FF2B5EF4-FFF2-40B4-BE49-F238E27FC236}">
              <a16:creationId xmlns:a16="http://schemas.microsoft.com/office/drawing/2014/main" id="{2572345D-2B0B-4EA1-B3EC-87E7C8429F6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26" name="Text Box 30">
          <a:extLst>
            <a:ext uri="{FF2B5EF4-FFF2-40B4-BE49-F238E27FC236}">
              <a16:creationId xmlns:a16="http://schemas.microsoft.com/office/drawing/2014/main" id="{735B52EC-E2FA-43FD-BC1B-253364D5C268}"/>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315808</xdr:colOff>
      <xdr:row>48</xdr:row>
      <xdr:rowOff>0</xdr:rowOff>
    </xdr:to>
    <xdr:sp macro="" textlink="">
      <xdr:nvSpPr>
        <xdr:cNvPr id="30727" name="Text Box 31">
          <a:extLst>
            <a:ext uri="{FF2B5EF4-FFF2-40B4-BE49-F238E27FC236}">
              <a16:creationId xmlns:a16="http://schemas.microsoft.com/office/drawing/2014/main" id="{BD83083E-578B-4FC7-A5D1-28A80E55487C}"/>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728" name="Text Box 32">
          <a:extLst>
            <a:ext uri="{FF2B5EF4-FFF2-40B4-BE49-F238E27FC236}">
              <a16:creationId xmlns:a16="http://schemas.microsoft.com/office/drawing/2014/main" id="{97DA6CD9-5387-4EB7-AF94-13F5FE990F1F}"/>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729" name="Text Box 33">
          <a:extLst>
            <a:ext uri="{FF2B5EF4-FFF2-40B4-BE49-F238E27FC236}">
              <a16:creationId xmlns:a16="http://schemas.microsoft.com/office/drawing/2014/main" id="{86102639-A6F0-4B1E-B4DB-602DA3C03897}"/>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30" name="Text Box 34">
          <a:extLst>
            <a:ext uri="{FF2B5EF4-FFF2-40B4-BE49-F238E27FC236}">
              <a16:creationId xmlns:a16="http://schemas.microsoft.com/office/drawing/2014/main" id="{698E842B-A369-4F54-9215-71CDC596D3F3}"/>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31" name="Text Box 35">
          <a:extLst>
            <a:ext uri="{FF2B5EF4-FFF2-40B4-BE49-F238E27FC236}">
              <a16:creationId xmlns:a16="http://schemas.microsoft.com/office/drawing/2014/main" id="{42791D14-0DC8-45DE-BD62-0989BE781F2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32" name="Text Box 36">
          <a:extLst>
            <a:ext uri="{FF2B5EF4-FFF2-40B4-BE49-F238E27FC236}">
              <a16:creationId xmlns:a16="http://schemas.microsoft.com/office/drawing/2014/main" id="{4B97B0F5-6509-422F-AF18-B87050AABF0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0733" name="Text Box 37">
          <a:extLst>
            <a:ext uri="{FF2B5EF4-FFF2-40B4-BE49-F238E27FC236}">
              <a16:creationId xmlns:a16="http://schemas.microsoft.com/office/drawing/2014/main" id="{ED3C0690-1678-4EF7-9A69-363C72B4716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734" name="Text Box 38">
          <a:extLst>
            <a:ext uri="{FF2B5EF4-FFF2-40B4-BE49-F238E27FC236}">
              <a16:creationId xmlns:a16="http://schemas.microsoft.com/office/drawing/2014/main" id="{F1A1F17B-8463-43BB-B27B-12C9E0A28AF7}"/>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36" name="Text Box 40">
          <a:extLst>
            <a:ext uri="{FF2B5EF4-FFF2-40B4-BE49-F238E27FC236}">
              <a16:creationId xmlns:a16="http://schemas.microsoft.com/office/drawing/2014/main" id="{4EFED53F-B505-421D-929D-385D70BFB4EB}"/>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37" name="Text Box 41">
          <a:extLst>
            <a:ext uri="{FF2B5EF4-FFF2-40B4-BE49-F238E27FC236}">
              <a16:creationId xmlns:a16="http://schemas.microsoft.com/office/drawing/2014/main" id="{BA708623-C72A-49D1-A4F2-9767489C26E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38" name="Text Box 42">
          <a:extLst>
            <a:ext uri="{FF2B5EF4-FFF2-40B4-BE49-F238E27FC236}">
              <a16:creationId xmlns:a16="http://schemas.microsoft.com/office/drawing/2014/main" id="{10B5EBED-3DF1-4091-9FC1-07B6E8C69A5C}"/>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39" name="Text Box 43">
          <a:extLst>
            <a:ext uri="{FF2B5EF4-FFF2-40B4-BE49-F238E27FC236}">
              <a16:creationId xmlns:a16="http://schemas.microsoft.com/office/drawing/2014/main" id="{C5F4A6BD-EB7D-40B7-9BF0-62F263BD4813}"/>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740" name="Text Box 44">
          <a:extLst>
            <a:ext uri="{FF2B5EF4-FFF2-40B4-BE49-F238E27FC236}">
              <a16:creationId xmlns:a16="http://schemas.microsoft.com/office/drawing/2014/main" id="{03D08888-9B4C-4475-A6F8-95F680B3FF93}"/>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741" name="Text Box 45">
          <a:extLst>
            <a:ext uri="{FF2B5EF4-FFF2-40B4-BE49-F238E27FC236}">
              <a16:creationId xmlns:a16="http://schemas.microsoft.com/office/drawing/2014/main" id="{2310C1FB-8875-407D-9521-C083BB45E951}"/>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742" name="Text Box 46">
          <a:extLst>
            <a:ext uri="{FF2B5EF4-FFF2-40B4-BE49-F238E27FC236}">
              <a16:creationId xmlns:a16="http://schemas.microsoft.com/office/drawing/2014/main" id="{20681662-50EA-4AEB-A4D7-79373DFC152B}"/>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43" name="Text Box 47">
          <a:extLst>
            <a:ext uri="{FF2B5EF4-FFF2-40B4-BE49-F238E27FC236}">
              <a16:creationId xmlns:a16="http://schemas.microsoft.com/office/drawing/2014/main" id="{9B9395D2-3D78-4DEB-8ADC-DD235FBA4EE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44" name="Text Box 48">
          <a:extLst>
            <a:ext uri="{FF2B5EF4-FFF2-40B4-BE49-F238E27FC236}">
              <a16:creationId xmlns:a16="http://schemas.microsoft.com/office/drawing/2014/main" id="{7595EA46-57E5-4D40-86F5-347F6E7C8BB1}"/>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45" name="Text Box 49">
          <a:extLst>
            <a:ext uri="{FF2B5EF4-FFF2-40B4-BE49-F238E27FC236}">
              <a16:creationId xmlns:a16="http://schemas.microsoft.com/office/drawing/2014/main" id="{02A0EF1D-97E5-48C4-84A6-C131BB2ED782}"/>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46" name="Text Box 50">
          <a:extLst>
            <a:ext uri="{FF2B5EF4-FFF2-40B4-BE49-F238E27FC236}">
              <a16:creationId xmlns:a16="http://schemas.microsoft.com/office/drawing/2014/main" id="{E2D271D0-B9D0-4134-BD27-A950949EE1E3}"/>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47" name="Text Box 1">
          <a:extLst>
            <a:ext uri="{FF2B5EF4-FFF2-40B4-BE49-F238E27FC236}">
              <a16:creationId xmlns:a16="http://schemas.microsoft.com/office/drawing/2014/main" id="{97EED0F2-CD90-44C4-9CF8-60FEB720D03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48" name="Text Box 2">
          <a:extLst>
            <a:ext uri="{FF2B5EF4-FFF2-40B4-BE49-F238E27FC236}">
              <a16:creationId xmlns:a16="http://schemas.microsoft.com/office/drawing/2014/main" id="{75075FD3-B7C4-4005-9A18-66BB930D242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49" name="Text Box 3">
          <a:extLst>
            <a:ext uri="{FF2B5EF4-FFF2-40B4-BE49-F238E27FC236}">
              <a16:creationId xmlns:a16="http://schemas.microsoft.com/office/drawing/2014/main" id="{9A492428-93C4-4D7B-96A4-99EB66972D8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750" name="Text Box 4">
          <a:extLst>
            <a:ext uri="{FF2B5EF4-FFF2-40B4-BE49-F238E27FC236}">
              <a16:creationId xmlns:a16="http://schemas.microsoft.com/office/drawing/2014/main" id="{E66808C6-101E-46A4-919F-2D9C5D367B1B}"/>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751" name="Text Box 5">
          <a:extLst>
            <a:ext uri="{FF2B5EF4-FFF2-40B4-BE49-F238E27FC236}">
              <a16:creationId xmlns:a16="http://schemas.microsoft.com/office/drawing/2014/main" id="{C09BA236-AB59-4C01-A68A-04696A9AB97C}"/>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752" name="Text Box 6">
          <a:extLst>
            <a:ext uri="{FF2B5EF4-FFF2-40B4-BE49-F238E27FC236}">
              <a16:creationId xmlns:a16="http://schemas.microsoft.com/office/drawing/2014/main" id="{D08EA8A9-0A6F-497B-848A-A54AFAB6B068}"/>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53" name="Text Box 7">
          <a:extLst>
            <a:ext uri="{FF2B5EF4-FFF2-40B4-BE49-F238E27FC236}">
              <a16:creationId xmlns:a16="http://schemas.microsoft.com/office/drawing/2014/main" id="{19094A38-9EE5-4B06-9CCB-3DCC08728213}"/>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54" name="Text Box 8">
          <a:extLst>
            <a:ext uri="{FF2B5EF4-FFF2-40B4-BE49-F238E27FC236}">
              <a16:creationId xmlns:a16="http://schemas.microsoft.com/office/drawing/2014/main" id="{485FFBFF-829D-419B-A7D0-8C2689999FE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55" name="Text Box 9">
          <a:extLst>
            <a:ext uri="{FF2B5EF4-FFF2-40B4-BE49-F238E27FC236}">
              <a16:creationId xmlns:a16="http://schemas.microsoft.com/office/drawing/2014/main" id="{C7D36D21-E6E3-4DDC-9F51-103BA51C0E0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756" name="Text Box 10">
          <a:extLst>
            <a:ext uri="{FF2B5EF4-FFF2-40B4-BE49-F238E27FC236}">
              <a16:creationId xmlns:a16="http://schemas.microsoft.com/office/drawing/2014/main" id="{D9F2FFA6-D150-49BC-BAE5-5C0E4BF1D456}"/>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57" name="Text Box 11">
          <a:extLst>
            <a:ext uri="{FF2B5EF4-FFF2-40B4-BE49-F238E27FC236}">
              <a16:creationId xmlns:a16="http://schemas.microsoft.com/office/drawing/2014/main" id="{26AD3C01-8BA1-4144-B410-7A14E73E3C39}"/>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58" name="Text Box 12">
          <a:extLst>
            <a:ext uri="{FF2B5EF4-FFF2-40B4-BE49-F238E27FC236}">
              <a16:creationId xmlns:a16="http://schemas.microsoft.com/office/drawing/2014/main" id="{F35741A5-B9C4-4804-A6F6-8CC5846BA86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59" name="Text Box 13">
          <a:extLst>
            <a:ext uri="{FF2B5EF4-FFF2-40B4-BE49-F238E27FC236}">
              <a16:creationId xmlns:a16="http://schemas.microsoft.com/office/drawing/2014/main" id="{30D01C49-F2EC-49A1-8776-3F035B3D447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760" name="Text Box 14">
          <a:extLst>
            <a:ext uri="{FF2B5EF4-FFF2-40B4-BE49-F238E27FC236}">
              <a16:creationId xmlns:a16="http://schemas.microsoft.com/office/drawing/2014/main" id="{06108B39-5DB9-4D7A-A629-5E31060F77A1}"/>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761" name="Text Box 15">
          <a:extLst>
            <a:ext uri="{FF2B5EF4-FFF2-40B4-BE49-F238E27FC236}">
              <a16:creationId xmlns:a16="http://schemas.microsoft.com/office/drawing/2014/main" id="{43A477B0-AEE7-497D-A118-37958EFEB834}"/>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762" name="Text Box 16">
          <a:extLst>
            <a:ext uri="{FF2B5EF4-FFF2-40B4-BE49-F238E27FC236}">
              <a16:creationId xmlns:a16="http://schemas.microsoft.com/office/drawing/2014/main" id="{BCF7953A-768A-47EC-A4D3-71C003F1D0B5}"/>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63" name="Text Box 17">
          <a:extLst>
            <a:ext uri="{FF2B5EF4-FFF2-40B4-BE49-F238E27FC236}">
              <a16:creationId xmlns:a16="http://schemas.microsoft.com/office/drawing/2014/main" id="{05178480-E5EB-4017-A34E-AACB515914EF}"/>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64" name="Text Box 18">
          <a:extLst>
            <a:ext uri="{FF2B5EF4-FFF2-40B4-BE49-F238E27FC236}">
              <a16:creationId xmlns:a16="http://schemas.microsoft.com/office/drawing/2014/main" id="{DA7D4897-078A-401A-99FA-7E9D98C07FA1}"/>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65" name="Text Box 19">
          <a:extLst>
            <a:ext uri="{FF2B5EF4-FFF2-40B4-BE49-F238E27FC236}">
              <a16:creationId xmlns:a16="http://schemas.microsoft.com/office/drawing/2014/main" id="{0DB0C056-3097-4AE4-99C5-1048FDD386C3}"/>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766" name="Text Box 20">
          <a:extLst>
            <a:ext uri="{FF2B5EF4-FFF2-40B4-BE49-F238E27FC236}">
              <a16:creationId xmlns:a16="http://schemas.microsoft.com/office/drawing/2014/main" id="{F9D7E412-17FE-4F4C-BBBB-54F5C98FE444}"/>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767" name="Text Box 21">
          <a:extLst>
            <a:ext uri="{FF2B5EF4-FFF2-40B4-BE49-F238E27FC236}">
              <a16:creationId xmlns:a16="http://schemas.microsoft.com/office/drawing/2014/main" id="{09D9904D-58F7-4ED2-8EA6-5E81605A6604}"/>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768" name="Text Box 22">
          <a:extLst>
            <a:ext uri="{FF2B5EF4-FFF2-40B4-BE49-F238E27FC236}">
              <a16:creationId xmlns:a16="http://schemas.microsoft.com/office/drawing/2014/main" id="{2E64B64A-7314-44FF-8273-78E38219150D}"/>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69" name="Text Box 23">
          <a:extLst>
            <a:ext uri="{FF2B5EF4-FFF2-40B4-BE49-F238E27FC236}">
              <a16:creationId xmlns:a16="http://schemas.microsoft.com/office/drawing/2014/main" id="{553C0224-4B3D-4875-A64C-323005FDBC48}"/>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70" name="Text Box 24">
          <a:extLst>
            <a:ext uri="{FF2B5EF4-FFF2-40B4-BE49-F238E27FC236}">
              <a16:creationId xmlns:a16="http://schemas.microsoft.com/office/drawing/2014/main" id="{EDFA22DF-7726-4DCE-BA71-5307C984324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71" name="Text Box 25">
          <a:extLst>
            <a:ext uri="{FF2B5EF4-FFF2-40B4-BE49-F238E27FC236}">
              <a16:creationId xmlns:a16="http://schemas.microsoft.com/office/drawing/2014/main" id="{863B49CF-2590-4DFB-8560-024CEF2CE148}"/>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72" name="Text Box 26">
          <a:extLst>
            <a:ext uri="{FF2B5EF4-FFF2-40B4-BE49-F238E27FC236}">
              <a16:creationId xmlns:a16="http://schemas.microsoft.com/office/drawing/2014/main" id="{EA8C5F5F-7EBB-40F1-815F-8923C997E33D}"/>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773" name="Text Box 27">
          <a:extLst>
            <a:ext uri="{FF2B5EF4-FFF2-40B4-BE49-F238E27FC236}">
              <a16:creationId xmlns:a16="http://schemas.microsoft.com/office/drawing/2014/main" id="{ABF95128-4E1C-4F88-BF7E-56D7FDE0A682}"/>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74" name="Text Box 28">
          <a:extLst>
            <a:ext uri="{FF2B5EF4-FFF2-40B4-BE49-F238E27FC236}">
              <a16:creationId xmlns:a16="http://schemas.microsoft.com/office/drawing/2014/main" id="{93EC2606-C169-4C02-B873-DA669A8DB057}"/>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75" name="Text Box 29">
          <a:extLst>
            <a:ext uri="{FF2B5EF4-FFF2-40B4-BE49-F238E27FC236}">
              <a16:creationId xmlns:a16="http://schemas.microsoft.com/office/drawing/2014/main" id="{5C54A410-AD79-4949-8876-1710F5D01A7D}"/>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76" name="Text Box 30">
          <a:extLst>
            <a:ext uri="{FF2B5EF4-FFF2-40B4-BE49-F238E27FC236}">
              <a16:creationId xmlns:a16="http://schemas.microsoft.com/office/drawing/2014/main" id="{2D22D8F5-A7A2-44CD-A52A-9613E9E2A3D3}"/>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315808</xdr:colOff>
      <xdr:row>48</xdr:row>
      <xdr:rowOff>0</xdr:rowOff>
    </xdr:to>
    <xdr:sp macro="" textlink="">
      <xdr:nvSpPr>
        <xdr:cNvPr id="30777" name="Text Box 31">
          <a:extLst>
            <a:ext uri="{FF2B5EF4-FFF2-40B4-BE49-F238E27FC236}">
              <a16:creationId xmlns:a16="http://schemas.microsoft.com/office/drawing/2014/main" id="{FF7F4319-3D0F-4FD0-8C8C-1F7D7E882B2B}"/>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778" name="Text Box 32">
          <a:extLst>
            <a:ext uri="{FF2B5EF4-FFF2-40B4-BE49-F238E27FC236}">
              <a16:creationId xmlns:a16="http://schemas.microsoft.com/office/drawing/2014/main" id="{AB78CECC-693C-406F-82E0-205EA5649C28}"/>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779" name="Text Box 33">
          <a:extLst>
            <a:ext uri="{FF2B5EF4-FFF2-40B4-BE49-F238E27FC236}">
              <a16:creationId xmlns:a16="http://schemas.microsoft.com/office/drawing/2014/main" id="{8E6CCD90-93BE-40AF-9632-AC5BE4F04ADA}"/>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80" name="Text Box 34">
          <a:extLst>
            <a:ext uri="{FF2B5EF4-FFF2-40B4-BE49-F238E27FC236}">
              <a16:creationId xmlns:a16="http://schemas.microsoft.com/office/drawing/2014/main" id="{1B9062B5-9A4E-4E68-AD8A-30CFE189BC5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81" name="Text Box 35">
          <a:extLst>
            <a:ext uri="{FF2B5EF4-FFF2-40B4-BE49-F238E27FC236}">
              <a16:creationId xmlns:a16="http://schemas.microsoft.com/office/drawing/2014/main" id="{98754C41-31FE-4448-9ABE-6122ECA9F343}"/>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82" name="Text Box 36">
          <a:extLst>
            <a:ext uri="{FF2B5EF4-FFF2-40B4-BE49-F238E27FC236}">
              <a16:creationId xmlns:a16="http://schemas.microsoft.com/office/drawing/2014/main" id="{B711D872-22DB-4AC4-BFF2-DEB05C0BE0FE}"/>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0783" name="Text Box 37">
          <a:extLst>
            <a:ext uri="{FF2B5EF4-FFF2-40B4-BE49-F238E27FC236}">
              <a16:creationId xmlns:a16="http://schemas.microsoft.com/office/drawing/2014/main" id="{0FA00A42-4312-4DF1-82A3-18973EA872C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784" name="Text Box 38">
          <a:extLst>
            <a:ext uri="{FF2B5EF4-FFF2-40B4-BE49-F238E27FC236}">
              <a16:creationId xmlns:a16="http://schemas.microsoft.com/office/drawing/2014/main" id="{4276C058-D9ED-47D2-92D8-6BB33B3224A2}"/>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86" name="Text Box 40">
          <a:extLst>
            <a:ext uri="{FF2B5EF4-FFF2-40B4-BE49-F238E27FC236}">
              <a16:creationId xmlns:a16="http://schemas.microsoft.com/office/drawing/2014/main" id="{D637F85A-2E0B-4E7C-BE43-080F7E8FEBE7}"/>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87" name="Text Box 41">
          <a:extLst>
            <a:ext uri="{FF2B5EF4-FFF2-40B4-BE49-F238E27FC236}">
              <a16:creationId xmlns:a16="http://schemas.microsoft.com/office/drawing/2014/main" id="{A69BE1F7-79D8-493A-B562-6CB584BF6E99}"/>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88" name="Text Box 42">
          <a:extLst>
            <a:ext uri="{FF2B5EF4-FFF2-40B4-BE49-F238E27FC236}">
              <a16:creationId xmlns:a16="http://schemas.microsoft.com/office/drawing/2014/main" id="{5B5B06CC-D6D3-463D-A426-D21A0E36DEA6}"/>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89" name="Text Box 43">
          <a:extLst>
            <a:ext uri="{FF2B5EF4-FFF2-40B4-BE49-F238E27FC236}">
              <a16:creationId xmlns:a16="http://schemas.microsoft.com/office/drawing/2014/main" id="{745D1739-4E45-4A5A-8E1F-09E7428BD7D8}"/>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790" name="Text Box 44">
          <a:extLst>
            <a:ext uri="{FF2B5EF4-FFF2-40B4-BE49-F238E27FC236}">
              <a16:creationId xmlns:a16="http://schemas.microsoft.com/office/drawing/2014/main" id="{9277BAA7-D6BD-451A-9C63-F519D006AA23}"/>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791" name="Text Box 45">
          <a:extLst>
            <a:ext uri="{FF2B5EF4-FFF2-40B4-BE49-F238E27FC236}">
              <a16:creationId xmlns:a16="http://schemas.microsoft.com/office/drawing/2014/main" id="{8FBC2164-F7DF-43E5-A03F-9EEDA31AB9FC}"/>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792" name="Text Box 46">
          <a:extLst>
            <a:ext uri="{FF2B5EF4-FFF2-40B4-BE49-F238E27FC236}">
              <a16:creationId xmlns:a16="http://schemas.microsoft.com/office/drawing/2014/main" id="{F9787159-45FF-4980-9C32-9027D0F48B5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93" name="Text Box 47">
          <a:extLst>
            <a:ext uri="{FF2B5EF4-FFF2-40B4-BE49-F238E27FC236}">
              <a16:creationId xmlns:a16="http://schemas.microsoft.com/office/drawing/2014/main" id="{E564633F-81F0-44EA-AC19-2EBBF1EE3067}"/>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94" name="Text Box 48">
          <a:extLst>
            <a:ext uri="{FF2B5EF4-FFF2-40B4-BE49-F238E27FC236}">
              <a16:creationId xmlns:a16="http://schemas.microsoft.com/office/drawing/2014/main" id="{3186D3E5-790D-4D53-8484-A938844B36FC}"/>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95" name="Text Box 49">
          <a:extLst>
            <a:ext uri="{FF2B5EF4-FFF2-40B4-BE49-F238E27FC236}">
              <a16:creationId xmlns:a16="http://schemas.microsoft.com/office/drawing/2014/main" id="{3C9B519A-5D63-49D3-8D06-8D83A1B20675}"/>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96" name="Text Box 50">
          <a:extLst>
            <a:ext uri="{FF2B5EF4-FFF2-40B4-BE49-F238E27FC236}">
              <a16:creationId xmlns:a16="http://schemas.microsoft.com/office/drawing/2014/main" id="{CE651066-4A8D-4A74-9F59-DD709B220C0A}"/>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97" name="Text Box 1">
          <a:extLst>
            <a:ext uri="{FF2B5EF4-FFF2-40B4-BE49-F238E27FC236}">
              <a16:creationId xmlns:a16="http://schemas.microsoft.com/office/drawing/2014/main" id="{A5B68AE5-0238-4210-8D9C-8D19811DEF6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98" name="Text Box 2">
          <a:extLst>
            <a:ext uri="{FF2B5EF4-FFF2-40B4-BE49-F238E27FC236}">
              <a16:creationId xmlns:a16="http://schemas.microsoft.com/office/drawing/2014/main" id="{AAA5896F-AB5C-4CE4-A036-16F6122CE307}"/>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99" name="Text Box 3">
          <a:extLst>
            <a:ext uri="{FF2B5EF4-FFF2-40B4-BE49-F238E27FC236}">
              <a16:creationId xmlns:a16="http://schemas.microsoft.com/office/drawing/2014/main" id="{0E8A9BB3-AB52-4B05-8661-0EE62DA57CF9}"/>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800" name="Text Box 4">
          <a:extLst>
            <a:ext uri="{FF2B5EF4-FFF2-40B4-BE49-F238E27FC236}">
              <a16:creationId xmlns:a16="http://schemas.microsoft.com/office/drawing/2014/main" id="{D883F9D0-F6BD-4A5D-8B1D-2068CF42D48A}"/>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801" name="Text Box 5">
          <a:extLst>
            <a:ext uri="{FF2B5EF4-FFF2-40B4-BE49-F238E27FC236}">
              <a16:creationId xmlns:a16="http://schemas.microsoft.com/office/drawing/2014/main" id="{4E101533-6337-4B99-A4B4-A66900B85823}"/>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802" name="Text Box 6">
          <a:extLst>
            <a:ext uri="{FF2B5EF4-FFF2-40B4-BE49-F238E27FC236}">
              <a16:creationId xmlns:a16="http://schemas.microsoft.com/office/drawing/2014/main" id="{CB5B8450-FF58-466E-A7E8-B75A0341DAC7}"/>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03" name="Text Box 7">
          <a:extLst>
            <a:ext uri="{FF2B5EF4-FFF2-40B4-BE49-F238E27FC236}">
              <a16:creationId xmlns:a16="http://schemas.microsoft.com/office/drawing/2014/main" id="{CA9E5143-6735-4F9E-A3E0-47CF174FFA22}"/>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04" name="Text Box 8">
          <a:extLst>
            <a:ext uri="{FF2B5EF4-FFF2-40B4-BE49-F238E27FC236}">
              <a16:creationId xmlns:a16="http://schemas.microsoft.com/office/drawing/2014/main" id="{DD110260-D85B-4EF8-A67D-D4B8E908AD72}"/>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05" name="Text Box 9">
          <a:extLst>
            <a:ext uri="{FF2B5EF4-FFF2-40B4-BE49-F238E27FC236}">
              <a16:creationId xmlns:a16="http://schemas.microsoft.com/office/drawing/2014/main" id="{CB7A9C5E-F4B8-4903-B53F-C2D174F55CD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806" name="Text Box 10">
          <a:extLst>
            <a:ext uri="{FF2B5EF4-FFF2-40B4-BE49-F238E27FC236}">
              <a16:creationId xmlns:a16="http://schemas.microsoft.com/office/drawing/2014/main" id="{9AAD0B00-E171-4792-B2F9-24C8338882FB}"/>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07" name="Text Box 11">
          <a:extLst>
            <a:ext uri="{FF2B5EF4-FFF2-40B4-BE49-F238E27FC236}">
              <a16:creationId xmlns:a16="http://schemas.microsoft.com/office/drawing/2014/main" id="{67B01831-CCB4-43C8-8382-C113A263821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08" name="Text Box 12">
          <a:extLst>
            <a:ext uri="{FF2B5EF4-FFF2-40B4-BE49-F238E27FC236}">
              <a16:creationId xmlns:a16="http://schemas.microsoft.com/office/drawing/2014/main" id="{BC212476-0C5E-4CCB-856A-A850446E4D8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09" name="Text Box 13">
          <a:extLst>
            <a:ext uri="{FF2B5EF4-FFF2-40B4-BE49-F238E27FC236}">
              <a16:creationId xmlns:a16="http://schemas.microsoft.com/office/drawing/2014/main" id="{7DDC8268-5C5A-47EA-97F3-276F537A3E33}"/>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810" name="Text Box 14">
          <a:extLst>
            <a:ext uri="{FF2B5EF4-FFF2-40B4-BE49-F238E27FC236}">
              <a16:creationId xmlns:a16="http://schemas.microsoft.com/office/drawing/2014/main" id="{6D63C26D-BA10-4D88-854B-E00442224327}"/>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811" name="Text Box 15">
          <a:extLst>
            <a:ext uri="{FF2B5EF4-FFF2-40B4-BE49-F238E27FC236}">
              <a16:creationId xmlns:a16="http://schemas.microsoft.com/office/drawing/2014/main" id="{26C06062-BE33-4BB6-B4AF-2986FD293983}"/>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812" name="Text Box 16">
          <a:extLst>
            <a:ext uri="{FF2B5EF4-FFF2-40B4-BE49-F238E27FC236}">
              <a16:creationId xmlns:a16="http://schemas.microsoft.com/office/drawing/2014/main" id="{EE0BD2FE-125A-46DC-B22E-A185C2A2D2E8}"/>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13" name="Text Box 17">
          <a:extLst>
            <a:ext uri="{FF2B5EF4-FFF2-40B4-BE49-F238E27FC236}">
              <a16:creationId xmlns:a16="http://schemas.microsoft.com/office/drawing/2014/main" id="{77C0D493-10CA-46A8-B0E0-EC00583013D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14" name="Text Box 18">
          <a:extLst>
            <a:ext uri="{FF2B5EF4-FFF2-40B4-BE49-F238E27FC236}">
              <a16:creationId xmlns:a16="http://schemas.microsoft.com/office/drawing/2014/main" id="{A3AC6D0F-D9E1-4424-A2D6-B86595C03C86}"/>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15" name="Text Box 19">
          <a:extLst>
            <a:ext uri="{FF2B5EF4-FFF2-40B4-BE49-F238E27FC236}">
              <a16:creationId xmlns:a16="http://schemas.microsoft.com/office/drawing/2014/main" id="{2B857D09-C7D9-4F83-9924-6197A1499A0F}"/>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816" name="Text Box 20">
          <a:extLst>
            <a:ext uri="{FF2B5EF4-FFF2-40B4-BE49-F238E27FC236}">
              <a16:creationId xmlns:a16="http://schemas.microsoft.com/office/drawing/2014/main" id="{3B00FE11-C7C4-4AE9-9F2D-419176AF15D8}"/>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817" name="Text Box 21">
          <a:extLst>
            <a:ext uri="{FF2B5EF4-FFF2-40B4-BE49-F238E27FC236}">
              <a16:creationId xmlns:a16="http://schemas.microsoft.com/office/drawing/2014/main" id="{ED6AFF25-AE89-49CF-911B-BE85FFFD2052}"/>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818" name="Text Box 22">
          <a:extLst>
            <a:ext uri="{FF2B5EF4-FFF2-40B4-BE49-F238E27FC236}">
              <a16:creationId xmlns:a16="http://schemas.microsoft.com/office/drawing/2014/main" id="{2D2ED520-3B70-4B8A-8018-2B244A571276}"/>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19" name="Text Box 23">
          <a:extLst>
            <a:ext uri="{FF2B5EF4-FFF2-40B4-BE49-F238E27FC236}">
              <a16:creationId xmlns:a16="http://schemas.microsoft.com/office/drawing/2014/main" id="{A5E1084E-F2BF-423F-A58A-9054E7909865}"/>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20" name="Text Box 24">
          <a:extLst>
            <a:ext uri="{FF2B5EF4-FFF2-40B4-BE49-F238E27FC236}">
              <a16:creationId xmlns:a16="http://schemas.microsoft.com/office/drawing/2014/main" id="{FEC0EDCB-F5E1-44F3-A6CA-65D1688BF0DA}"/>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21" name="Text Box 25">
          <a:extLst>
            <a:ext uri="{FF2B5EF4-FFF2-40B4-BE49-F238E27FC236}">
              <a16:creationId xmlns:a16="http://schemas.microsoft.com/office/drawing/2014/main" id="{1FB3B42D-28CB-4680-8A7F-29D6DD88814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22" name="Text Box 26">
          <a:extLst>
            <a:ext uri="{FF2B5EF4-FFF2-40B4-BE49-F238E27FC236}">
              <a16:creationId xmlns:a16="http://schemas.microsoft.com/office/drawing/2014/main" id="{F8B8C3B9-C77E-4EA1-98E4-8DD5B7F6B0C5}"/>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823" name="Text Box 27">
          <a:extLst>
            <a:ext uri="{FF2B5EF4-FFF2-40B4-BE49-F238E27FC236}">
              <a16:creationId xmlns:a16="http://schemas.microsoft.com/office/drawing/2014/main" id="{F0FE53A4-B2E0-4F03-AD96-49C10D94858C}"/>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24" name="Text Box 28">
          <a:extLst>
            <a:ext uri="{FF2B5EF4-FFF2-40B4-BE49-F238E27FC236}">
              <a16:creationId xmlns:a16="http://schemas.microsoft.com/office/drawing/2014/main" id="{7672BC32-AB5E-4DBC-9B81-827F381BAD6B}"/>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25" name="Text Box 29">
          <a:extLst>
            <a:ext uri="{FF2B5EF4-FFF2-40B4-BE49-F238E27FC236}">
              <a16:creationId xmlns:a16="http://schemas.microsoft.com/office/drawing/2014/main" id="{873CE648-F7EB-4D82-BD9E-F4569F75ABD3}"/>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26" name="Text Box 30">
          <a:extLst>
            <a:ext uri="{FF2B5EF4-FFF2-40B4-BE49-F238E27FC236}">
              <a16:creationId xmlns:a16="http://schemas.microsoft.com/office/drawing/2014/main" id="{D0E2D40E-31EB-4946-986C-FF291500103F}"/>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315808</xdr:colOff>
      <xdr:row>47</xdr:row>
      <xdr:rowOff>0</xdr:rowOff>
    </xdr:to>
    <xdr:sp macro="" textlink="">
      <xdr:nvSpPr>
        <xdr:cNvPr id="30827" name="Text Box 31">
          <a:extLst>
            <a:ext uri="{FF2B5EF4-FFF2-40B4-BE49-F238E27FC236}">
              <a16:creationId xmlns:a16="http://schemas.microsoft.com/office/drawing/2014/main" id="{1E7B6D15-7587-44BF-AD3F-5F508F3FCB97}"/>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828" name="Text Box 32">
          <a:extLst>
            <a:ext uri="{FF2B5EF4-FFF2-40B4-BE49-F238E27FC236}">
              <a16:creationId xmlns:a16="http://schemas.microsoft.com/office/drawing/2014/main" id="{E3C48141-2236-4460-8FC6-A5AE0A8B7E6C}"/>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829" name="Text Box 33">
          <a:extLst>
            <a:ext uri="{FF2B5EF4-FFF2-40B4-BE49-F238E27FC236}">
              <a16:creationId xmlns:a16="http://schemas.microsoft.com/office/drawing/2014/main" id="{128004A0-9C73-469F-B406-77DFF72DCE4C}"/>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30" name="Text Box 34">
          <a:extLst>
            <a:ext uri="{FF2B5EF4-FFF2-40B4-BE49-F238E27FC236}">
              <a16:creationId xmlns:a16="http://schemas.microsoft.com/office/drawing/2014/main" id="{45D257BF-31EF-4103-9785-5871A6784832}"/>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31" name="Text Box 35">
          <a:extLst>
            <a:ext uri="{FF2B5EF4-FFF2-40B4-BE49-F238E27FC236}">
              <a16:creationId xmlns:a16="http://schemas.microsoft.com/office/drawing/2014/main" id="{864B42B5-13A9-4EB8-92BC-16597755DFA4}"/>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32" name="Text Box 36">
          <a:extLst>
            <a:ext uri="{FF2B5EF4-FFF2-40B4-BE49-F238E27FC236}">
              <a16:creationId xmlns:a16="http://schemas.microsoft.com/office/drawing/2014/main" id="{7E002886-30AD-4B4C-984A-2514491C7D8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0833" name="Text Box 37">
          <a:extLst>
            <a:ext uri="{FF2B5EF4-FFF2-40B4-BE49-F238E27FC236}">
              <a16:creationId xmlns:a16="http://schemas.microsoft.com/office/drawing/2014/main" id="{F0FEF397-B744-4935-AEB3-ED660FD5922C}"/>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834" name="Text Box 38">
          <a:extLst>
            <a:ext uri="{FF2B5EF4-FFF2-40B4-BE49-F238E27FC236}">
              <a16:creationId xmlns:a16="http://schemas.microsoft.com/office/drawing/2014/main" id="{BAE437D8-34CD-47DA-9C6F-6793DCFC266F}"/>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933450</xdr:colOff>
      <xdr:row>46</xdr:row>
      <xdr:rowOff>117474</xdr:rowOff>
    </xdr:from>
    <xdr:to>
      <xdr:col>5</xdr:col>
      <xdr:colOff>2971800</xdr:colOff>
      <xdr:row>52</xdr:row>
      <xdr:rowOff>88899</xdr:rowOff>
    </xdr:to>
    <xdr:sp macro="" textlink="">
      <xdr:nvSpPr>
        <xdr:cNvPr id="1114099" name="Rectangle 39">
          <a:extLst>
            <a:ext uri="{FF2B5EF4-FFF2-40B4-BE49-F238E27FC236}">
              <a16:creationId xmlns:a16="http://schemas.microsoft.com/office/drawing/2014/main" id="{6371B83E-A800-41FE-B4CC-8E3EA53A7DEF}"/>
            </a:ext>
          </a:extLst>
        </xdr:cNvPr>
        <xdr:cNvSpPr>
          <a:spLocks noChangeArrowheads="1"/>
        </xdr:cNvSpPr>
      </xdr:nvSpPr>
      <xdr:spPr bwMode="auto">
        <a:xfrm>
          <a:off x="1111250" y="11801474"/>
          <a:ext cx="11677650" cy="1939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30836" name="Text Box 40">
          <a:extLst>
            <a:ext uri="{FF2B5EF4-FFF2-40B4-BE49-F238E27FC236}">
              <a16:creationId xmlns:a16="http://schemas.microsoft.com/office/drawing/2014/main" id="{6949AB25-B038-4346-BA28-93E42149B631}"/>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37" name="Text Box 41">
          <a:extLst>
            <a:ext uri="{FF2B5EF4-FFF2-40B4-BE49-F238E27FC236}">
              <a16:creationId xmlns:a16="http://schemas.microsoft.com/office/drawing/2014/main" id="{99752B68-C353-4870-864F-7FD1A77398D9}"/>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38" name="Text Box 42">
          <a:extLst>
            <a:ext uri="{FF2B5EF4-FFF2-40B4-BE49-F238E27FC236}">
              <a16:creationId xmlns:a16="http://schemas.microsoft.com/office/drawing/2014/main" id="{1D7FBC8D-C941-4C5F-9389-7B233CC3B87D}"/>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39" name="Text Box 43">
          <a:extLst>
            <a:ext uri="{FF2B5EF4-FFF2-40B4-BE49-F238E27FC236}">
              <a16:creationId xmlns:a16="http://schemas.microsoft.com/office/drawing/2014/main" id="{12D39E05-8C58-422B-ACC4-B5A0C0464925}"/>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840" name="Text Box 44">
          <a:extLst>
            <a:ext uri="{FF2B5EF4-FFF2-40B4-BE49-F238E27FC236}">
              <a16:creationId xmlns:a16="http://schemas.microsoft.com/office/drawing/2014/main" id="{9AD77BA0-204B-45F9-ADC6-B621C0747F46}"/>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841" name="Text Box 45">
          <a:extLst>
            <a:ext uri="{FF2B5EF4-FFF2-40B4-BE49-F238E27FC236}">
              <a16:creationId xmlns:a16="http://schemas.microsoft.com/office/drawing/2014/main" id="{326E82EE-B288-481F-97C2-D9B3916077C9}"/>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842" name="Text Box 46">
          <a:extLst>
            <a:ext uri="{FF2B5EF4-FFF2-40B4-BE49-F238E27FC236}">
              <a16:creationId xmlns:a16="http://schemas.microsoft.com/office/drawing/2014/main" id="{0BCEB749-1760-42E1-9D37-CA391E8DFDD3}"/>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43" name="Text Box 47">
          <a:extLst>
            <a:ext uri="{FF2B5EF4-FFF2-40B4-BE49-F238E27FC236}">
              <a16:creationId xmlns:a16="http://schemas.microsoft.com/office/drawing/2014/main" id="{4173E797-CC00-4895-AB92-A9595F751D61}"/>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44" name="Text Box 48">
          <a:extLst>
            <a:ext uri="{FF2B5EF4-FFF2-40B4-BE49-F238E27FC236}">
              <a16:creationId xmlns:a16="http://schemas.microsoft.com/office/drawing/2014/main" id="{D82D98BD-3860-4404-B309-B0B3B2E39032}"/>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45" name="Text Box 49">
          <a:extLst>
            <a:ext uri="{FF2B5EF4-FFF2-40B4-BE49-F238E27FC236}">
              <a16:creationId xmlns:a16="http://schemas.microsoft.com/office/drawing/2014/main" id="{4EBB181A-C4A0-4BFF-8B8A-B652682DE79E}"/>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46" name="Text Box 50">
          <a:extLst>
            <a:ext uri="{FF2B5EF4-FFF2-40B4-BE49-F238E27FC236}">
              <a16:creationId xmlns:a16="http://schemas.microsoft.com/office/drawing/2014/main" id="{14DFCB2A-43EC-49E5-82ED-C097471A4E54}"/>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847" name="Text Box 1">
          <a:extLst>
            <a:ext uri="{FF2B5EF4-FFF2-40B4-BE49-F238E27FC236}">
              <a16:creationId xmlns:a16="http://schemas.microsoft.com/office/drawing/2014/main" id="{11386E49-A50B-457A-8BA6-6BEE7EB9CD19}"/>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848" name="Text Box 2">
          <a:extLst>
            <a:ext uri="{FF2B5EF4-FFF2-40B4-BE49-F238E27FC236}">
              <a16:creationId xmlns:a16="http://schemas.microsoft.com/office/drawing/2014/main" id="{C4400309-B025-4C65-BD57-9FDBF91724F3}"/>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849" name="Text Box 3">
          <a:extLst>
            <a:ext uri="{FF2B5EF4-FFF2-40B4-BE49-F238E27FC236}">
              <a16:creationId xmlns:a16="http://schemas.microsoft.com/office/drawing/2014/main" id="{25AC14A0-4242-4C2A-BD83-5DF396B3A825}"/>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850" name="Text Box 4">
          <a:extLst>
            <a:ext uri="{FF2B5EF4-FFF2-40B4-BE49-F238E27FC236}">
              <a16:creationId xmlns:a16="http://schemas.microsoft.com/office/drawing/2014/main" id="{8EE3B0EA-6995-4FB1-A6FE-101DCF46FCF1}"/>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851" name="Text Box 5">
          <a:extLst>
            <a:ext uri="{FF2B5EF4-FFF2-40B4-BE49-F238E27FC236}">
              <a16:creationId xmlns:a16="http://schemas.microsoft.com/office/drawing/2014/main" id="{FD0B2D75-ABFF-413E-9A15-D5A07392AC61}"/>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852" name="Text Box 6">
          <a:extLst>
            <a:ext uri="{FF2B5EF4-FFF2-40B4-BE49-F238E27FC236}">
              <a16:creationId xmlns:a16="http://schemas.microsoft.com/office/drawing/2014/main" id="{402511D2-6752-4EDC-BD85-0565C3826975}"/>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53" name="Text Box 7">
          <a:extLst>
            <a:ext uri="{FF2B5EF4-FFF2-40B4-BE49-F238E27FC236}">
              <a16:creationId xmlns:a16="http://schemas.microsoft.com/office/drawing/2014/main" id="{107E32BE-0C84-4030-8536-DF00756BC73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54" name="Text Box 8">
          <a:extLst>
            <a:ext uri="{FF2B5EF4-FFF2-40B4-BE49-F238E27FC236}">
              <a16:creationId xmlns:a16="http://schemas.microsoft.com/office/drawing/2014/main" id="{89CD7FF2-2582-4B8E-A35F-EC721AE44FA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55" name="Text Box 9">
          <a:extLst>
            <a:ext uri="{FF2B5EF4-FFF2-40B4-BE49-F238E27FC236}">
              <a16:creationId xmlns:a16="http://schemas.microsoft.com/office/drawing/2014/main" id="{66131CC8-5341-456C-BA35-8120E5E5028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856" name="Text Box 10">
          <a:extLst>
            <a:ext uri="{FF2B5EF4-FFF2-40B4-BE49-F238E27FC236}">
              <a16:creationId xmlns:a16="http://schemas.microsoft.com/office/drawing/2014/main" id="{4D0D6A1B-83EF-4B39-8A05-F1041751CE48}"/>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57" name="Text Box 11">
          <a:extLst>
            <a:ext uri="{FF2B5EF4-FFF2-40B4-BE49-F238E27FC236}">
              <a16:creationId xmlns:a16="http://schemas.microsoft.com/office/drawing/2014/main" id="{44B4559F-AD3D-4F22-AD2A-6EFC6CB02E1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58" name="Text Box 12">
          <a:extLst>
            <a:ext uri="{FF2B5EF4-FFF2-40B4-BE49-F238E27FC236}">
              <a16:creationId xmlns:a16="http://schemas.microsoft.com/office/drawing/2014/main" id="{5DA07DB0-A638-4B01-A69D-02A97CA5EA4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59" name="Text Box 13">
          <a:extLst>
            <a:ext uri="{FF2B5EF4-FFF2-40B4-BE49-F238E27FC236}">
              <a16:creationId xmlns:a16="http://schemas.microsoft.com/office/drawing/2014/main" id="{620588E3-2558-4974-AFCB-AB8A19EB0501}"/>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860" name="Text Box 14">
          <a:extLst>
            <a:ext uri="{FF2B5EF4-FFF2-40B4-BE49-F238E27FC236}">
              <a16:creationId xmlns:a16="http://schemas.microsoft.com/office/drawing/2014/main" id="{2B3E2FD6-A608-4FB4-A314-E5E7B0C54407}"/>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861" name="Text Box 15">
          <a:extLst>
            <a:ext uri="{FF2B5EF4-FFF2-40B4-BE49-F238E27FC236}">
              <a16:creationId xmlns:a16="http://schemas.microsoft.com/office/drawing/2014/main" id="{1C82B3B1-B31C-401F-850A-10A3D629F0A1}"/>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862" name="Text Box 16">
          <a:extLst>
            <a:ext uri="{FF2B5EF4-FFF2-40B4-BE49-F238E27FC236}">
              <a16:creationId xmlns:a16="http://schemas.microsoft.com/office/drawing/2014/main" id="{F106065C-D6DB-4E7A-8690-98A158C628E6}"/>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63" name="Text Box 17">
          <a:extLst>
            <a:ext uri="{FF2B5EF4-FFF2-40B4-BE49-F238E27FC236}">
              <a16:creationId xmlns:a16="http://schemas.microsoft.com/office/drawing/2014/main" id="{E9EC724A-BFEB-4810-B4D2-4E517A7FD3F6}"/>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64" name="Text Box 18">
          <a:extLst>
            <a:ext uri="{FF2B5EF4-FFF2-40B4-BE49-F238E27FC236}">
              <a16:creationId xmlns:a16="http://schemas.microsoft.com/office/drawing/2014/main" id="{F62056AF-A4B0-4679-80D4-A3E6D087BFCC}"/>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65" name="Text Box 19">
          <a:extLst>
            <a:ext uri="{FF2B5EF4-FFF2-40B4-BE49-F238E27FC236}">
              <a16:creationId xmlns:a16="http://schemas.microsoft.com/office/drawing/2014/main" id="{5D0F2AC4-25B6-4760-9526-B0FE4BDCB40A}"/>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866" name="Text Box 20">
          <a:extLst>
            <a:ext uri="{FF2B5EF4-FFF2-40B4-BE49-F238E27FC236}">
              <a16:creationId xmlns:a16="http://schemas.microsoft.com/office/drawing/2014/main" id="{1E9D89EA-011F-4C45-B46F-28972C629B05}"/>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867" name="Text Box 21">
          <a:extLst>
            <a:ext uri="{FF2B5EF4-FFF2-40B4-BE49-F238E27FC236}">
              <a16:creationId xmlns:a16="http://schemas.microsoft.com/office/drawing/2014/main" id="{FA73AB1D-5EF3-4439-9D39-E98292D52B98}"/>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868" name="Text Box 22">
          <a:extLst>
            <a:ext uri="{FF2B5EF4-FFF2-40B4-BE49-F238E27FC236}">
              <a16:creationId xmlns:a16="http://schemas.microsoft.com/office/drawing/2014/main" id="{AA125A5A-74A3-40D7-887F-CDAA9A0B57A2}"/>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69" name="Text Box 23">
          <a:extLst>
            <a:ext uri="{FF2B5EF4-FFF2-40B4-BE49-F238E27FC236}">
              <a16:creationId xmlns:a16="http://schemas.microsoft.com/office/drawing/2014/main" id="{4E6B713F-858F-4602-B77D-30CC4FDD5D5E}"/>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70" name="Text Box 24">
          <a:extLst>
            <a:ext uri="{FF2B5EF4-FFF2-40B4-BE49-F238E27FC236}">
              <a16:creationId xmlns:a16="http://schemas.microsoft.com/office/drawing/2014/main" id="{C8A20B6B-C571-40AF-AEC3-EAC4D4CC10A3}"/>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71" name="Text Box 25">
          <a:extLst>
            <a:ext uri="{FF2B5EF4-FFF2-40B4-BE49-F238E27FC236}">
              <a16:creationId xmlns:a16="http://schemas.microsoft.com/office/drawing/2014/main" id="{4DB72F07-0AE8-4042-A80B-AFD9C39408C3}"/>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72" name="Text Box 26">
          <a:extLst>
            <a:ext uri="{FF2B5EF4-FFF2-40B4-BE49-F238E27FC236}">
              <a16:creationId xmlns:a16="http://schemas.microsoft.com/office/drawing/2014/main" id="{0787E251-A7C8-492F-BC9F-4EEAD8F2E43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873" name="Text Box 27">
          <a:extLst>
            <a:ext uri="{FF2B5EF4-FFF2-40B4-BE49-F238E27FC236}">
              <a16:creationId xmlns:a16="http://schemas.microsoft.com/office/drawing/2014/main" id="{A5E7E4FB-2A34-45F7-90BC-17F3D64AA244}"/>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74" name="Text Box 28">
          <a:extLst>
            <a:ext uri="{FF2B5EF4-FFF2-40B4-BE49-F238E27FC236}">
              <a16:creationId xmlns:a16="http://schemas.microsoft.com/office/drawing/2014/main" id="{EC693B5E-29EB-476B-A2FB-4A71C2C8E03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75" name="Text Box 29">
          <a:extLst>
            <a:ext uri="{FF2B5EF4-FFF2-40B4-BE49-F238E27FC236}">
              <a16:creationId xmlns:a16="http://schemas.microsoft.com/office/drawing/2014/main" id="{F7E6CC79-3970-4DF0-9F4B-3D60202CD1F6}"/>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76" name="Text Box 30">
          <a:extLst>
            <a:ext uri="{FF2B5EF4-FFF2-40B4-BE49-F238E27FC236}">
              <a16:creationId xmlns:a16="http://schemas.microsoft.com/office/drawing/2014/main" id="{29272FFA-F420-40A6-88B8-5CACE08A8D35}"/>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315808</xdr:colOff>
      <xdr:row>47</xdr:row>
      <xdr:rowOff>0</xdr:rowOff>
    </xdr:to>
    <xdr:sp macro="" textlink="">
      <xdr:nvSpPr>
        <xdr:cNvPr id="30877" name="Text Box 31">
          <a:extLst>
            <a:ext uri="{FF2B5EF4-FFF2-40B4-BE49-F238E27FC236}">
              <a16:creationId xmlns:a16="http://schemas.microsoft.com/office/drawing/2014/main" id="{1CBB05A9-384E-4A48-8D43-3D1D38C1CACC}"/>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878" name="Text Box 32">
          <a:extLst>
            <a:ext uri="{FF2B5EF4-FFF2-40B4-BE49-F238E27FC236}">
              <a16:creationId xmlns:a16="http://schemas.microsoft.com/office/drawing/2014/main" id="{E5762886-39B3-40B7-92CC-649648163A95}"/>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879" name="Text Box 33">
          <a:extLst>
            <a:ext uri="{FF2B5EF4-FFF2-40B4-BE49-F238E27FC236}">
              <a16:creationId xmlns:a16="http://schemas.microsoft.com/office/drawing/2014/main" id="{24A1FAC6-75B7-40FA-BBBA-EA8476A13783}"/>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80" name="Text Box 34">
          <a:extLst>
            <a:ext uri="{FF2B5EF4-FFF2-40B4-BE49-F238E27FC236}">
              <a16:creationId xmlns:a16="http://schemas.microsoft.com/office/drawing/2014/main" id="{E7B27506-B847-4AF1-9E01-9B505F6E01E9}"/>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81" name="Text Box 35">
          <a:extLst>
            <a:ext uri="{FF2B5EF4-FFF2-40B4-BE49-F238E27FC236}">
              <a16:creationId xmlns:a16="http://schemas.microsoft.com/office/drawing/2014/main" id="{3597BB31-264E-4C82-9507-6788A5EA881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82" name="Text Box 36">
          <a:extLst>
            <a:ext uri="{FF2B5EF4-FFF2-40B4-BE49-F238E27FC236}">
              <a16:creationId xmlns:a16="http://schemas.microsoft.com/office/drawing/2014/main" id="{7BB62C9C-E909-4B30-BB87-9FB7A46F2B9D}"/>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0883" name="Text Box 37">
          <a:extLst>
            <a:ext uri="{FF2B5EF4-FFF2-40B4-BE49-F238E27FC236}">
              <a16:creationId xmlns:a16="http://schemas.microsoft.com/office/drawing/2014/main" id="{02F6DFA4-C58B-4D85-8746-ECE0C5A0D6A8}"/>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884" name="Text Box 38">
          <a:extLst>
            <a:ext uri="{FF2B5EF4-FFF2-40B4-BE49-F238E27FC236}">
              <a16:creationId xmlns:a16="http://schemas.microsoft.com/office/drawing/2014/main" id="{20C208D1-61A7-45DF-A76A-CEED7609F2DE}"/>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86" name="Text Box 40">
          <a:extLst>
            <a:ext uri="{FF2B5EF4-FFF2-40B4-BE49-F238E27FC236}">
              <a16:creationId xmlns:a16="http://schemas.microsoft.com/office/drawing/2014/main" id="{F58A8E28-C85D-4A65-911F-ACA9CD363D26}"/>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87" name="Text Box 41">
          <a:extLst>
            <a:ext uri="{FF2B5EF4-FFF2-40B4-BE49-F238E27FC236}">
              <a16:creationId xmlns:a16="http://schemas.microsoft.com/office/drawing/2014/main" id="{31EFB0D4-747C-47C9-9AC5-A11747F0CC78}"/>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88" name="Text Box 42">
          <a:extLst>
            <a:ext uri="{FF2B5EF4-FFF2-40B4-BE49-F238E27FC236}">
              <a16:creationId xmlns:a16="http://schemas.microsoft.com/office/drawing/2014/main" id="{FF7AE1C2-F687-44B1-B1A8-29B9F1253E5B}"/>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89" name="Text Box 43">
          <a:extLst>
            <a:ext uri="{FF2B5EF4-FFF2-40B4-BE49-F238E27FC236}">
              <a16:creationId xmlns:a16="http://schemas.microsoft.com/office/drawing/2014/main" id="{1C00B211-C9F2-483D-B51B-8094B818244C}"/>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890" name="Text Box 44">
          <a:extLst>
            <a:ext uri="{FF2B5EF4-FFF2-40B4-BE49-F238E27FC236}">
              <a16:creationId xmlns:a16="http://schemas.microsoft.com/office/drawing/2014/main" id="{3BAE9478-6B5E-4819-A6ED-1E6F9C0E9DB8}"/>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891" name="Text Box 45">
          <a:extLst>
            <a:ext uri="{FF2B5EF4-FFF2-40B4-BE49-F238E27FC236}">
              <a16:creationId xmlns:a16="http://schemas.microsoft.com/office/drawing/2014/main" id="{2EEAFC6F-8D4E-40FF-95E3-0E0835916846}"/>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892" name="Text Box 46">
          <a:extLst>
            <a:ext uri="{FF2B5EF4-FFF2-40B4-BE49-F238E27FC236}">
              <a16:creationId xmlns:a16="http://schemas.microsoft.com/office/drawing/2014/main" id="{9290FA3F-2F69-467A-A4EF-151892BC8038}"/>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93" name="Text Box 47">
          <a:extLst>
            <a:ext uri="{FF2B5EF4-FFF2-40B4-BE49-F238E27FC236}">
              <a16:creationId xmlns:a16="http://schemas.microsoft.com/office/drawing/2014/main" id="{6DF578F1-3345-4762-943B-FF537777E578}"/>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94" name="Text Box 48">
          <a:extLst>
            <a:ext uri="{FF2B5EF4-FFF2-40B4-BE49-F238E27FC236}">
              <a16:creationId xmlns:a16="http://schemas.microsoft.com/office/drawing/2014/main" id="{939E1F90-EFA8-4A90-B045-29D1641831CE}"/>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95" name="Text Box 49">
          <a:extLst>
            <a:ext uri="{FF2B5EF4-FFF2-40B4-BE49-F238E27FC236}">
              <a16:creationId xmlns:a16="http://schemas.microsoft.com/office/drawing/2014/main" id="{9B80DF93-9C32-464F-BDEB-B06B1D979A5C}"/>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96" name="Text Box 50">
          <a:extLst>
            <a:ext uri="{FF2B5EF4-FFF2-40B4-BE49-F238E27FC236}">
              <a16:creationId xmlns:a16="http://schemas.microsoft.com/office/drawing/2014/main" id="{60461DF4-9EB5-44F1-BE06-E619CC0A90B8}"/>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B52C0ACA-F169-4144-A176-C41697A48A54}"/>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78C45ACF-0B23-4734-BA35-E49A1CB2ED4F}"/>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411213CD-65CE-40A5-BB96-AE5FACC268A4}"/>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7433-9CB1-4B07-BA5A-FA97889C30A0}">
  <sheetPr>
    <tabColor rgb="FFFF0000"/>
    <pageSetUpPr fitToPage="1"/>
  </sheetPr>
  <dimension ref="A1:I19"/>
  <sheetViews>
    <sheetView showGridLines="0" tabSelected="1" view="pageBreakPreview" zoomScaleNormal="100" zoomScaleSheetLayoutView="100" workbookViewId="0">
      <selection activeCell="B15" sqref="B15:I15"/>
    </sheetView>
  </sheetViews>
  <sheetFormatPr defaultRowHeight="20.25" customHeight="1" x14ac:dyDescent="0.15"/>
  <cols>
    <col min="1" max="1" width="33.875" style="1" customWidth="1"/>
    <col min="2" max="2" width="25" style="1" customWidth="1"/>
    <col min="3" max="3" width="13.625" style="1" customWidth="1"/>
    <col min="4" max="9" width="4.875" style="1" customWidth="1"/>
    <col min="10" max="16384" width="9" style="1"/>
  </cols>
  <sheetData>
    <row r="1" spans="1:9" ht="20.25" customHeight="1" x14ac:dyDescent="0.15">
      <c r="A1" s="358" t="s">
        <v>340</v>
      </c>
      <c r="B1" s="358"/>
      <c r="C1" s="358"/>
      <c r="D1" s="358"/>
      <c r="E1" s="358"/>
      <c r="F1" s="358"/>
      <c r="G1" s="358"/>
      <c r="H1" s="358"/>
      <c r="I1" s="358"/>
    </row>
    <row r="2" spans="1:9" ht="20.25" customHeight="1" x14ac:dyDescent="0.15">
      <c r="A2" s="358"/>
      <c r="B2" s="358"/>
      <c r="C2" s="358"/>
      <c r="D2" s="358"/>
      <c r="E2" s="358"/>
      <c r="F2" s="358"/>
      <c r="G2" s="358"/>
      <c r="H2" s="358"/>
      <c r="I2" s="358"/>
    </row>
    <row r="3" spans="1:9" ht="30" customHeight="1" x14ac:dyDescent="0.15">
      <c r="A3" s="359" t="s">
        <v>490</v>
      </c>
      <c r="B3" s="359"/>
      <c r="C3" s="359"/>
      <c r="D3" s="359"/>
      <c r="E3" s="359"/>
      <c r="F3" s="359"/>
      <c r="G3" s="359"/>
      <c r="H3" s="359"/>
      <c r="I3" s="359"/>
    </row>
    <row r="4" spans="1:9" ht="24.95" customHeight="1" x14ac:dyDescent="0.15">
      <c r="A4" s="242" t="s">
        <v>110</v>
      </c>
      <c r="B4" s="362" t="s">
        <v>111</v>
      </c>
      <c r="C4" s="362"/>
      <c r="D4" s="362"/>
      <c r="E4" s="362"/>
      <c r="F4" s="362"/>
      <c r="G4" s="362"/>
      <c r="H4" s="362"/>
      <c r="I4" s="362"/>
    </row>
    <row r="5" spans="1:9" ht="27" customHeight="1" x14ac:dyDescent="0.15">
      <c r="A5" s="5" t="s">
        <v>541</v>
      </c>
      <c r="B5" s="360" t="s">
        <v>342</v>
      </c>
      <c r="C5" s="360"/>
      <c r="D5" s="360"/>
      <c r="E5" s="360"/>
      <c r="F5" s="360"/>
      <c r="G5" s="360"/>
      <c r="H5" s="360"/>
      <c r="I5" s="360"/>
    </row>
    <row r="6" spans="1:9" ht="13.5" x14ac:dyDescent="0.15">
      <c r="A6" s="363" t="s">
        <v>343</v>
      </c>
      <c r="B6" s="360" t="s">
        <v>115</v>
      </c>
      <c r="C6" s="360"/>
      <c r="D6" s="360"/>
      <c r="E6" s="360"/>
      <c r="F6" s="360"/>
      <c r="G6" s="360"/>
      <c r="H6" s="360"/>
      <c r="I6" s="360"/>
    </row>
    <row r="7" spans="1:9" ht="13.5" x14ac:dyDescent="0.15">
      <c r="A7" s="363"/>
      <c r="B7" s="360"/>
      <c r="C7" s="360"/>
      <c r="D7" s="360"/>
      <c r="E7" s="360"/>
      <c r="F7" s="360"/>
      <c r="G7" s="360"/>
      <c r="H7" s="360"/>
      <c r="I7" s="360"/>
    </row>
    <row r="8" spans="1:9" ht="24.95" customHeight="1" x14ac:dyDescent="0.15">
      <c r="A8" s="5" t="s">
        <v>87</v>
      </c>
      <c r="B8" s="364" t="s">
        <v>112</v>
      </c>
      <c r="C8" s="365"/>
      <c r="D8" s="365"/>
      <c r="E8" s="365"/>
      <c r="F8" s="365"/>
      <c r="G8" s="365"/>
      <c r="H8" s="365"/>
      <c r="I8" s="365"/>
    </row>
    <row r="9" spans="1:9" ht="27" x14ac:dyDescent="0.15">
      <c r="A9" s="356" t="s">
        <v>107</v>
      </c>
      <c r="B9" s="364" t="s">
        <v>112</v>
      </c>
      <c r="C9" s="365"/>
      <c r="D9" s="365"/>
      <c r="E9" s="365"/>
      <c r="F9" s="365"/>
      <c r="G9" s="365"/>
      <c r="H9" s="365"/>
      <c r="I9" s="365"/>
    </row>
    <row r="10" spans="1:9" ht="27" x14ac:dyDescent="0.15">
      <c r="A10" s="356" t="s">
        <v>108</v>
      </c>
      <c r="B10" s="366" t="s">
        <v>116</v>
      </c>
      <c r="C10" s="366"/>
      <c r="D10" s="366"/>
      <c r="E10" s="366"/>
      <c r="F10" s="366"/>
      <c r="G10" s="366"/>
      <c r="H10" s="366"/>
      <c r="I10" s="366"/>
    </row>
    <row r="11" spans="1:9" ht="27.75" customHeight="1" x14ac:dyDescent="0.15">
      <c r="A11" s="5" t="s">
        <v>94</v>
      </c>
      <c r="B11" s="364" t="s">
        <v>112</v>
      </c>
      <c r="C11" s="365"/>
      <c r="D11" s="365"/>
      <c r="E11" s="365"/>
      <c r="F11" s="365"/>
      <c r="G11" s="365"/>
      <c r="H11" s="365"/>
      <c r="I11" s="365"/>
    </row>
    <row r="12" spans="1:9" ht="13.5" x14ac:dyDescent="0.15">
      <c r="A12" s="371" t="s">
        <v>62</v>
      </c>
      <c r="B12" s="367" t="s">
        <v>113</v>
      </c>
      <c r="C12" s="367"/>
      <c r="D12" s="367"/>
      <c r="E12" s="367"/>
      <c r="F12" s="367"/>
      <c r="G12" s="367"/>
      <c r="H12" s="367"/>
      <c r="I12" s="367"/>
    </row>
    <row r="13" spans="1:9" ht="34.5" customHeight="1" x14ac:dyDescent="0.15">
      <c r="A13" s="371"/>
      <c r="B13" s="368" t="s">
        <v>114</v>
      </c>
      <c r="C13" s="368"/>
      <c r="D13" s="368"/>
      <c r="E13" s="368"/>
      <c r="F13" s="368"/>
      <c r="G13" s="368"/>
      <c r="H13" s="368"/>
      <c r="I13" s="368"/>
    </row>
    <row r="14" spans="1:9" ht="13.5" x14ac:dyDescent="0.15">
      <c r="A14" s="371"/>
      <c r="B14" s="368" t="s">
        <v>335</v>
      </c>
      <c r="C14" s="372"/>
      <c r="D14" s="372"/>
      <c r="E14" s="372"/>
      <c r="F14" s="372"/>
      <c r="G14" s="372"/>
      <c r="H14" s="372"/>
      <c r="I14" s="372"/>
    </row>
    <row r="15" spans="1:9" ht="31.5" customHeight="1" x14ac:dyDescent="0.15">
      <c r="A15" s="371"/>
      <c r="B15" s="373" t="s">
        <v>487</v>
      </c>
      <c r="C15" s="374"/>
      <c r="D15" s="374"/>
      <c r="E15" s="374"/>
      <c r="F15" s="374"/>
      <c r="G15" s="374"/>
      <c r="H15" s="374"/>
      <c r="I15" s="374"/>
    </row>
    <row r="16" spans="1:9" ht="13.5" x14ac:dyDescent="0.15">
      <c r="A16" s="371"/>
      <c r="B16" s="368" t="s">
        <v>336</v>
      </c>
      <c r="C16" s="372"/>
      <c r="D16" s="372"/>
      <c r="E16" s="372"/>
      <c r="F16" s="372"/>
      <c r="G16" s="372"/>
      <c r="H16" s="372"/>
      <c r="I16" s="372"/>
    </row>
    <row r="17" spans="1:9" ht="13.5" x14ac:dyDescent="0.15">
      <c r="A17" s="371"/>
      <c r="B17" s="369" t="s">
        <v>489</v>
      </c>
      <c r="C17" s="370"/>
      <c r="D17" s="370"/>
      <c r="E17" s="370"/>
      <c r="F17" s="370"/>
      <c r="G17" s="370"/>
      <c r="H17" s="370"/>
      <c r="I17" s="370"/>
    </row>
    <row r="18" spans="1:9" ht="27" customHeight="1" x14ac:dyDescent="0.15">
      <c r="A18" s="357" t="s">
        <v>109</v>
      </c>
      <c r="B18" s="361" t="s">
        <v>488</v>
      </c>
      <c r="C18" s="361"/>
      <c r="D18" s="361"/>
      <c r="E18" s="361"/>
      <c r="F18" s="361"/>
      <c r="G18" s="361"/>
      <c r="H18" s="361"/>
      <c r="I18" s="361"/>
    </row>
    <row r="19" spans="1:9" ht="27" customHeight="1" x14ac:dyDescent="0.15">
      <c r="A19" s="5" t="s">
        <v>96</v>
      </c>
      <c r="B19" s="361"/>
      <c r="C19" s="361"/>
      <c r="D19" s="361"/>
      <c r="E19" s="361"/>
      <c r="F19" s="361"/>
      <c r="G19" s="361"/>
      <c r="H19" s="361"/>
      <c r="I19" s="361"/>
    </row>
  </sheetData>
  <mergeCells count="18">
    <mergeCell ref="B9:I9"/>
    <mergeCell ref="B15:I15"/>
    <mergeCell ref="A1:I2"/>
    <mergeCell ref="A3:I3"/>
    <mergeCell ref="B5:I5"/>
    <mergeCell ref="B6:I7"/>
    <mergeCell ref="B18:I19"/>
    <mergeCell ref="B4:I4"/>
    <mergeCell ref="A6:A7"/>
    <mergeCell ref="B8:I8"/>
    <mergeCell ref="B10:I10"/>
    <mergeCell ref="B11:I11"/>
    <mergeCell ref="B12:I12"/>
    <mergeCell ref="B13:I13"/>
    <mergeCell ref="B17:I17"/>
    <mergeCell ref="A12:A17"/>
    <mergeCell ref="B14:I14"/>
    <mergeCell ref="B16:I16"/>
  </mergeCells>
  <phoneticPr fontId="2"/>
  <hyperlinks>
    <hyperlink ref="B10:I10" location="'中山間地域等(様式)'!A1" display="中山間地域等事業所　事業所規模算出表" xr:uid="{F19B8B8D-2431-490B-902A-F1AF6B5AFEA1}"/>
    <hyperlink ref="B12:I12" location="'居宅介護支援（１枚版）'!A1" display="勤務形態一覧表" xr:uid="{01A30922-7B50-466B-BE5B-8DD3CE60177A}"/>
    <hyperlink ref="B15:I15" location="別紙36!A1" display="（別紙36）　「特定事業所加算(Ⅰ)～(Ⅲ)・特定事業所医療介護連携加算・ターミナルケアマネジメント加算に係る届出書（居宅介護支援事業所）」" xr:uid="{A7E62717-FC08-466B-B0E0-D52DBCC64E34}"/>
    <hyperlink ref="B17:I17" location="'別紙36-2'!A1" display="（別紙36-2）特定事業所加算(A)に係る届出書（居宅介護支援事業所）」" xr:uid="{9442B6AB-82F9-4966-800E-A14DED2D6A48}"/>
    <hyperlink ref="B18:I19" location="別紙36!A1" display="（別紙36）「特定事業所加算(Ⅰ)～(Ⅲ)・特定事業所医療介護連携加算・ターミナルケアマネジメント加算に係る届出書（居宅介護支援事業所）」" xr:uid="{BEA2A72B-C648-4A25-BED9-AFBA7883733A}"/>
    <hyperlink ref="B5" location="'別紙１ｰ３ｰ２（定期巡回）'!A1" display="※必ず提出してください" xr:uid="{566C2D37-38C4-4D49-BC90-B4FB9EE02BA6}"/>
    <hyperlink ref="B5:I5" location="'体制等状況一覧表（別紙1-1）'!A1" display="※必ず提出してください" xr:uid="{4B3B589C-F9EF-4103-BCD8-56159E8E486E}"/>
    <hyperlink ref="B6:I7" location="'居宅介護支援（１枚版）'!A1" display="　勤務形態一覧表 （事務職員の配置をしている場合）" xr:uid="{0CE00EBF-A534-451C-B1C1-14EB2C6DB530}"/>
  </hyperlinks>
  <printOptions horizontalCentered="1"/>
  <pageMargins left="0.23622047244094491" right="0.23622047244094491" top="0.74803149606299213" bottom="0.74803149606299213" header="0.31496062992125984" footer="0.31496062992125984"/>
  <pageSetup paperSize="9" scale="99" fitToHeight="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B1D49-598A-4A06-8B4A-8D16FAA88778}">
  <sheetPr>
    <tabColor theme="6" tint="0.79998168889431442"/>
    <pageSetUpPr fitToPage="1"/>
  </sheetPr>
  <dimension ref="A1:R44"/>
  <sheetViews>
    <sheetView workbookViewId="0">
      <selection activeCell="Q2" sqref="Q2:R3"/>
    </sheetView>
  </sheetViews>
  <sheetFormatPr defaultRowHeight="13.5" x14ac:dyDescent="0.15"/>
  <cols>
    <col min="1" max="1" width="14.625" style="91" customWidth="1"/>
    <col min="2" max="2" width="18.25" style="91" customWidth="1"/>
    <col min="3" max="16" width="9" style="91"/>
    <col min="17" max="17" width="25.875" style="245" customWidth="1"/>
    <col min="18" max="18" width="9" style="243"/>
    <col min="19" max="256" width="9" style="91"/>
    <col min="257" max="257" width="14.625" style="91" customWidth="1"/>
    <col min="258" max="258" width="18.25" style="91" customWidth="1"/>
    <col min="259" max="512" width="9" style="91"/>
    <col min="513" max="513" width="14.625" style="91" customWidth="1"/>
    <col min="514" max="514" width="18.25" style="91" customWidth="1"/>
    <col min="515" max="768" width="9" style="91"/>
    <col min="769" max="769" width="14.625" style="91" customWidth="1"/>
    <col min="770" max="770" width="18.25" style="91" customWidth="1"/>
    <col min="771" max="1024" width="9" style="91"/>
    <col min="1025" max="1025" width="14.625" style="91" customWidth="1"/>
    <col min="1026" max="1026" width="18.25" style="91" customWidth="1"/>
    <col min="1027" max="1280" width="9" style="91"/>
    <col min="1281" max="1281" width="14.625" style="91" customWidth="1"/>
    <col min="1282" max="1282" width="18.25" style="91" customWidth="1"/>
    <col min="1283" max="1536" width="9" style="91"/>
    <col min="1537" max="1537" width="14.625" style="91" customWidth="1"/>
    <col min="1538" max="1538" width="18.25" style="91" customWidth="1"/>
    <col min="1539" max="1792" width="9" style="91"/>
    <col min="1793" max="1793" width="14.625" style="91" customWidth="1"/>
    <col min="1794" max="1794" width="18.25" style="91" customWidth="1"/>
    <col min="1795" max="2048" width="9" style="91"/>
    <col min="2049" max="2049" width="14.625" style="91" customWidth="1"/>
    <col min="2050" max="2050" width="18.25" style="91" customWidth="1"/>
    <col min="2051" max="2304" width="9" style="91"/>
    <col min="2305" max="2305" width="14.625" style="91" customWidth="1"/>
    <col min="2306" max="2306" width="18.25" style="91" customWidth="1"/>
    <col min="2307" max="2560" width="9" style="91"/>
    <col min="2561" max="2561" width="14.625" style="91" customWidth="1"/>
    <col min="2562" max="2562" width="18.25" style="91" customWidth="1"/>
    <col min="2563" max="2816" width="9" style="91"/>
    <col min="2817" max="2817" width="14.625" style="91" customWidth="1"/>
    <col min="2818" max="2818" width="18.25" style="91" customWidth="1"/>
    <col min="2819" max="3072" width="9" style="91"/>
    <col min="3073" max="3073" width="14.625" style="91" customWidth="1"/>
    <col min="3074" max="3074" width="18.25" style="91" customWidth="1"/>
    <col min="3075" max="3328" width="9" style="91"/>
    <col min="3329" max="3329" width="14.625" style="91" customWidth="1"/>
    <col min="3330" max="3330" width="18.25" style="91" customWidth="1"/>
    <col min="3331" max="3584" width="9" style="91"/>
    <col min="3585" max="3585" width="14.625" style="91" customWidth="1"/>
    <col min="3586" max="3586" width="18.25" style="91" customWidth="1"/>
    <col min="3587" max="3840" width="9" style="91"/>
    <col min="3841" max="3841" width="14.625" style="91" customWidth="1"/>
    <col min="3842" max="3842" width="18.25" style="91" customWidth="1"/>
    <col min="3843" max="4096" width="9" style="91"/>
    <col min="4097" max="4097" width="14.625" style="91" customWidth="1"/>
    <col min="4098" max="4098" width="18.25" style="91" customWidth="1"/>
    <col min="4099" max="4352" width="9" style="91"/>
    <col min="4353" max="4353" width="14.625" style="91" customWidth="1"/>
    <col min="4354" max="4354" width="18.25" style="91" customWidth="1"/>
    <col min="4355" max="4608" width="9" style="91"/>
    <col min="4609" max="4609" width="14.625" style="91" customWidth="1"/>
    <col min="4610" max="4610" width="18.25" style="91" customWidth="1"/>
    <col min="4611" max="4864" width="9" style="91"/>
    <col min="4865" max="4865" width="14.625" style="91" customWidth="1"/>
    <col min="4866" max="4866" width="18.25" style="91" customWidth="1"/>
    <col min="4867" max="5120" width="9" style="91"/>
    <col min="5121" max="5121" width="14.625" style="91" customWidth="1"/>
    <col min="5122" max="5122" width="18.25" style="91" customWidth="1"/>
    <col min="5123" max="5376" width="9" style="91"/>
    <col min="5377" max="5377" width="14.625" style="91" customWidth="1"/>
    <col min="5378" max="5378" width="18.25" style="91" customWidth="1"/>
    <col min="5379" max="5632" width="9" style="91"/>
    <col min="5633" max="5633" width="14.625" style="91" customWidth="1"/>
    <col min="5634" max="5634" width="18.25" style="91" customWidth="1"/>
    <col min="5635" max="5888" width="9" style="91"/>
    <col min="5889" max="5889" width="14.625" style="91" customWidth="1"/>
    <col min="5890" max="5890" width="18.25" style="91" customWidth="1"/>
    <col min="5891" max="6144" width="9" style="91"/>
    <col min="6145" max="6145" width="14.625" style="91" customWidth="1"/>
    <col min="6146" max="6146" width="18.25" style="91" customWidth="1"/>
    <col min="6147" max="6400" width="9" style="91"/>
    <col min="6401" max="6401" width="14.625" style="91" customWidth="1"/>
    <col min="6402" max="6402" width="18.25" style="91" customWidth="1"/>
    <col min="6403" max="6656" width="9" style="91"/>
    <col min="6657" max="6657" width="14.625" style="91" customWidth="1"/>
    <col min="6658" max="6658" width="18.25" style="91" customWidth="1"/>
    <col min="6659" max="6912" width="9" style="91"/>
    <col min="6913" max="6913" width="14.625" style="91" customWidth="1"/>
    <col min="6914" max="6914" width="18.25" style="91" customWidth="1"/>
    <col min="6915" max="7168" width="9" style="91"/>
    <col min="7169" max="7169" width="14.625" style="91" customWidth="1"/>
    <col min="7170" max="7170" width="18.25" style="91" customWidth="1"/>
    <col min="7171" max="7424" width="9" style="91"/>
    <col min="7425" max="7425" width="14.625" style="91" customWidth="1"/>
    <col min="7426" max="7426" width="18.25" style="91" customWidth="1"/>
    <col min="7427" max="7680" width="9" style="91"/>
    <col min="7681" max="7681" width="14.625" style="91" customWidth="1"/>
    <col min="7682" max="7682" width="18.25" style="91" customWidth="1"/>
    <col min="7683" max="7936" width="9" style="91"/>
    <col min="7937" max="7937" width="14.625" style="91" customWidth="1"/>
    <col min="7938" max="7938" width="18.25" style="91" customWidth="1"/>
    <col min="7939" max="8192" width="9" style="91"/>
    <col min="8193" max="8193" width="14.625" style="91" customWidth="1"/>
    <col min="8194" max="8194" width="18.25" style="91" customWidth="1"/>
    <col min="8195" max="8448" width="9" style="91"/>
    <col min="8449" max="8449" width="14.625" style="91" customWidth="1"/>
    <col min="8450" max="8450" width="18.25" style="91" customWidth="1"/>
    <col min="8451" max="8704" width="9" style="91"/>
    <col min="8705" max="8705" width="14.625" style="91" customWidth="1"/>
    <col min="8706" max="8706" width="18.25" style="91" customWidth="1"/>
    <col min="8707" max="8960" width="9" style="91"/>
    <col min="8961" max="8961" width="14.625" style="91" customWidth="1"/>
    <col min="8962" max="8962" width="18.25" style="91" customWidth="1"/>
    <col min="8963" max="9216" width="9" style="91"/>
    <col min="9217" max="9217" width="14.625" style="91" customWidth="1"/>
    <col min="9218" max="9218" width="18.25" style="91" customWidth="1"/>
    <col min="9219" max="9472" width="9" style="91"/>
    <col min="9473" max="9473" width="14.625" style="91" customWidth="1"/>
    <col min="9474" max="9474" width="18.25" style="91" customWidth="1"/>
    <col min="9475" max="9728" width="9" style="91"/>
    <col min="9729" max="9729" width="14.625" style="91" customWidth="1"/>
    <col min="9730" max="9730" width="18.25" style="91" customWidth="1"/>
    <col min="9731" max="9984" width="9" style="91"/>
    <col min="9985" max="9985" width="14.625" style="91" customWidth="1"/>
    <col min="9986" max="9986" width="18.25" style="91" customWidth="1"/>
    <col min="9987" max="10240" width="9" style="91"/>
    <col min="10241" max="10241" width="14.625" style="91" customWidth="1"/>
    <col min="10242" max="10242" width="18.25" style="91" customWidth="1"/>
    <col min="10243" max="10496" width="9" style="91"/>
    <col min="10497" max="10497" width="14.625" style="91" customWidth="1"/>
    <col min="10498" max="10498" width="18.25" style="91" customWidth="1"/>
    <col min="10499" max="10752" width="9" style="91"/>
    <col min="10753" max="10753" width="14.625" style="91" customWidth="1"/>
    <col min="10754" max="10754" width="18.25" style="91" customWidth="1"/>
    <col min="10755" max="11008" width="9" style="91"/>
    <col min="11009" max="11009" width="14.625" style="91" customWidth="1"/>
    <col min="11010" max="11010" width="18.25" style="91" customWidth="1"/>
    <col min="11011" max="11264" width="9" style="91"/>
    <col min="11265" max="11265" width="14.625" style="91" customWidth="1"/>
    <col min="11266" max="11266" width="18.25" style="91" customWidth="1"/>
    <col min="11267" max="11520" width="9" style="91"/>
    <col min="11521" max="11521" width="14.625" style="91" customWidth="1"/>
    <col min="11522" max="11522" width="18.25" style="91" customWidth="1"/>
    <col min="11523" max="11776" width="9" style="91"/>
    <col min="11777" max="11777" width="14.625" style="91" customWidth="1"/>
    <col min="11778" max="11778" width="18.25" style="91" customWidth="1"/>
    <col min="11779" max="12032" width="9" style="91"/>
    <col min="12033" max="12033" width="14.625" style="91" customWidth="1"/>
    <col min="12034" max="12034" width="18.25" style="91" customWidth="1"/>
    <col min="12035" max="12288" width="9" style="91"/>
    <col min="12289" max="12289" width="14.625" style="91" customWidth="1"/>
    <col min="12290" max="12290" width="18.25" style="91" customWidth="1"/>
    <col min="12291" max="12544" width="9" style="91"/>
    <col min="12545" max="12545" width="14.625" style="91" customWidth="1"/>
    <col min="12546" max="12546" width="18.25" style="91" customWidth="1"/>
    <col min="12547" max="12800" width="9" style="91"/>
    <col min="12801" max="12801" width="14.625" style="91" customWidth="1"/>
    <col min="12802" max="12802" width="18.25" style="91" customWidth="1"/>
    <col min="12803" max="13056" width="9" style="91"/>
    <col min="13057" max="13057" width="14.625" style="91" customWidth="1"/>
    <col min="13058" max="13058" width="18.25" style="91" customWidth="1"/>
    <col min="13059" max="13312" width="9" style="91"/>
    <col min="13313" max="13313" width="14.625" style="91" customWidth="1"/>
    <col min="13314" max="13314" width="18.25" style="91" customWidth="1"/>
    <col min="13315" max="13568" width="9" style="91"/>
    <col min="13569" max="13569" width="14.625" style="91" customWidth="1"/>
    <col min="13570" max="13570" width="18.25" style="91" customWidth="1"/>
    <col min="13571" max="13824" width="9" style="91"/>
    <col min="13825" max="13825" width="14.625" style="91" customWidth="1"/>
    <col min="13826" max="13826" width="18.25" style="91" customWidth="1"/>
    <col min="13827" max="14080" width="9" style="91"/>
    <col min="14081" max="14081" width="14.625" style="91" customWidth="1"/>
    <col min="14082" max="14082" width="18.25" style="91" customWidth="1"/>
    <col min="14083" max="14336" width="9" style="91"/>
    <col min="14337" max="14337" width="14.625" style="91" customWidth="1"/>
    <col min="14338" max="14338" width="18.25" style="91" customWidth="1"/>
    <col min="14339" max="14592" width="9" style="91"/>
    <col min="14593" max="14593" width="14.625" style="91" customWidth="1"/>
    <col min="14594" max="14594" width="18.25" style="91" customWidth="1"/>
    <col min="14595" max="14848" width="9" style="91"/>
    <col min="14849" max="14849" width="14.625" style="91" customWidth="1"/>
    <col min="14850" max="14850" width="18.25" style="91" customWidth="1"/>
    <col min="14851" max="15104" width="9" style="91"/>
    <col min="15105" max="15105" width="14.625" style="91" customWidth="1"/>
    <col min="15106" max="15106" width="18.25" style="91" customWidth="1"/>
    <col min="15107" max="15360" width="9" style="91"/>
    <col min="15361" max="15361" width="14.625" style="91" customWidth="1"/>
    <col min="15362" max="15362" width="18.25" style="91" customWidth="1"/>
    <col min="15363" max="15616" width="9" style="91"/>
    <col min="15617" max="15617" width="14.625" style="91" customWidth="1"/>
    <col min="15618" max="15618" width="18.25" style="91" customWidth="1"/>
    <col min="15619" max="15872" width="9" style="91"/>
    <col min="15873" max="15873" width="14.625" style="91" customWidth="1"/>
    <col min="15874" max="15874" width="18.25" style="91" customWidth="1"/>
    <col min="15875" max="16128" width="9" style="91"/>
    <col min="16129" max="16129" width="14.625" style="91" customWidth="1"/>
    <col min="16130" max="16130" width="18.25" style="91" customWidth="1"/>
    <col min="16131" max="16384" width="9" style="91"/>
  </cols>
  <sheetData>
    <row r="1" spans="1:18" ht="16.5" customHeight="1" thickBot="1" x14ac:dyDescent="0.2">
      <c r="A1" s="91" t="s">
        <v>117</v>
      </c>
      <c r="Q1" s="1"/>
    </row>
    <row r="2" spans="1:18" ht="16.5" customHeight="1" thickTop="1" x14ac:dyDescent="0.15">
      <c r="A2" s="92" t="s">
        <v>118</v>
      </c>
      <c r="Q2" s="375" t="s">
        <v>337</v>
      </c>
      <c r="R2" s="376"/>
    </row>
    <row r="3" spans="1:18" ht="22.5" customHeight="1" thickBot="1" x14ac:dyDescent="0.2">
      <c r="Q3" s="377"/>
      <c r="R3" s="378"/>
    </row>
    <row r="4" spans="1:18" ht="22.5" customHeight="1" thickTop="1" x14ac:dyDescent="0.15">
      <c r="B4" s="93"/>
      <c r="C4" s="93"/>
      <c r="D4" s="93"/>
      <c r="E4" s="93"/>
      <c r="F4" s="94" t="s">
        <v>119</v>
      </c>
      <c r="H4" s="93"/>
      <c r="I4" s="93"/>
      <c r="J4" s="93"/>
      <c r="K4" s="93"/>
      <c r="Q4" s="244"/>
    </row>
    <row r="5" spans="1:18" ht="22.5" customHeight="1" x14ac:dyDescent="0.15">
      <c r="B5" s="93"/>
      <c r="C5" s="93"/>
      <c r="D5" s="93"/>
      <c r="E5" s="93"/>
      <c r="F5" s="94" t="s">
        <v>120</v>
      </c>
      <c r="H5" s="93"/>
      <c r="I5" s="93"/>
      <c r="J5" s="93"/>
      <c r="K5" s="93"/>
      <c r="Q5" s="244"/>
    </row>
    <row r="6" spans="1:18" ht="22.5" customHeight="1" x14ac:dyDescent="0.15">
      <c r="B6" s="93"/>
      <c r="C6" s="93"/>
      <c r="D6" s="93"/>
      <c r="E6" s="93"/>
      <c r="F6" s="94" t="s">
        <v>121</v>
      </c>
      <c r="H6" s="93"/>
      <c r="I6" s="93"/>
      <c r="J6" s="93"/>
      <c r="K6" s="93"/>
      <c r="Q6" s="244"/>
    </row>
    <row r="7" spans="1:18" ht="22.5" customHeight="1" thickBot="1" x14ac:dyDescent="0.2">
      <c r="B7" s="93"/>
      <c r="C7" s="93"/>
      <c r="D7" s="93"/>
      <c r="E7" s="93"/>
      <c r="F7" s="94" t="s">
        <v>122</v>
      </c>
      <c r="H7" s="93"/>
      <c r="I7" s="93"/>
      <c r="J7" s="93"/>
      <c r="K7" s="94" t="s">
        <v>123</v>
      </c>
      <c r="Q7" s="244"/>
    </row>
    <row r="8" spans="1:18" ht="30" customHeight="1" thickBot="1" x14ac:dyDescent="0.2">
      <c r="A8" s="708" t="s">
        <v>124</v>
      </c>
      <c r="B8" s="709"/>
      <c r="C8" s="95" t="s">
        <v>125</v>
      </c>
      <c r="D8" s="96" t="s">
        <v>126</v>
      </c>
      <c r="E8" s="96" t="s">
        <v>127</v>
      </c>
      <c r="F8" s="96" t="s">
        <v>128</v>
      </c>
      <c r="G8" s="96" t="s">
        <v>129</v>
      </c>
      <c r="H8" s="96" t="s">
        <v>130</v>
      </c>
      <c r="I8" s="96" t="s">
        <v>131</v>
      </c>
      <c r="J8" s="96" t="s">
        <v>132</v>
      </c>
      <c r="K8" s="96" t="s">
        <v>133</v>
      </c>
      <c r="L8" s="96" t="s">
        <v>134</v>
      </c>
      <c r="M8" s="97" t="s">
        <v>135</v>
      </c>
      <c r="N8" s="98" t="s">
        <v>136</v>
      </c>
      <c r="O8" s="98" t="s">
        <v>137</v>
      </c>
      <c r="Q8" s="244"/>
    </row>
    <row r="9" spans="1:18" ht="30" customHeight="1" thickBot="1" x14ac:dyDescent="0.2">
      <c r="A9" s="710" t="s">
        <v>138</v>
      </c>
      <c r="B9" s="98" t="s">
        <v>139</v>
      </c>
      <c r="C9" s="99"/>
      <c r="D9" s="100"/>
      <c r="E9" s="100"/>
      <c r="F9" s="100"/>
      <c r="G9" s="100"/>
      <c r="H9" s="100"/>
      <c r="I9" s="100"/>
      <c r="J9" s="100"/>
      <c r="K9" s="100"/>
      <c r="L9" s="100"/>
      <c r="M9" s="101"/>
      <c r="N9" s="102"/>
      <c r="O9" s="102"/>
    </row>
    <row r="10" spans="1:18" ht="30" customHeight="1" thickBot="1" x14ac:dyDescent="0.2">
      <c r="A10" s="711"/>
      <c r="B10" s="103" t="s">
        <v>140</v>
      </c>
      <c r="C10" s="104"/>
      <c r="D10" s="105"/>
      <c r="E10" s="105"/>
      <c r="F10" s="105"/>
      <c r="G10" s="105"/>
      <c r="H10" s="105"/>
      <c r="I10" s="105"/>
      <c r="J10" s="105"/>
      <c r="K10" s="105"/>
      <c r="L10" s="105"/>
      <c r="M10" s="106"/>
      <c r="N10" s="107"/>
      <c r="O10" s="107"/>
    </row>
    <row r="12" spans="1:18" s="108" customFormat="1" ht="16.5" customHeight="1" x14ac:dyDescent="0.15">
      <c r="A12" s="108" t="s">
        <v>141</v>
      </c>
      <c r="Q12" s="245"/>
      <c r="R12" s="243"/>
    </row>
    <row r="13" spans="1:18" s="108" customFormat="1" ht="16.5" customHeight="1" x14ac:dyDescent="0.15">
      <c r="Q13" s="245"/>
      <c r="R13" s="243"/>
    </row>
    <row r="14" spans="1:18" s="108" customFormat="1" ht="16.5" customHeight="1" x14ac:dyDescent="0.15">
      <c r="Q14" s="245"/>
      <c r="R14" s="243"/>
    </row>
    <row r="34" spans="18:18" x14ac:dyDescent="0.15">
      <c r="R34" s="246"/>
    </row>
    <row r="35" spans="18:18" x14ac:dyDescent="0.15">
      <c r="R35" s="246"/>
    </row>
    <row r="36" spans="18:18" x14ac:dyDescent="0.15">
      <c r="R36" s="246"/>
    </row>
    <row r="37" spans="18:18" x14ac:dyDescent="0.15">
      <c r="R37" s="246"/>
    </row>
    <row r="38" spans="18:18" x14ac:dyDescent="0.15">
      <c r="R38" s="246"/>
    </row>
    <row r="39" spans="18:18" x14ac:dyDescent="0.15">
      <c r="R39" s="246"/>
    </row>
    <row r="40" spans="18:18" x14ac:dyDescent="0.15">
      <c r="R40" s="246"/>
    </row>
    <row r="41" spans="18:18" x14ac:dyDescent="0.15">
      <c r="R41" s="246"/>
    </row>
    <row r="42" spans="18:18" x14ac:dyDescent="0.15">
      <c r="R42" s="246"/>
    </row>
    <row r="43" spans="18:18" x14ac:dyDescent="0.15">
      <c r="R43" s="246"/>
    </row>
    <row r="44" spans="18:18" x14ac:dyDescent="0.15">
      <c r="R44" s="246"/>
    </row>
  </sheetData>
  <mergeCells count="3">
    <mergeCell ref="A8:B8"/>
    <mergeCell ref="A9:A10"/>
    <mergeCell ref="Q2:R3"/>
  </mergeCells>
  <phoneticPr fontId="2"/>
  <hyperlinks>
    <hyperlink ref="Q2" location="添付書類一覧!A1" display="添付書類一覧に戻る" xr:uid="{0CBBCE0C-FB08-4706-AD63-CD273015431B}"/>
  </hyperlinks>
  <pageMargins left="0.35433070866141736" right="0.35433070866141736" top="0.98425196850393704" bottom="0.98425196850393704" header="0.51181102362204722" footer="0.51181102362204722"/>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BA51-2D0A-4FF5-B1CB-11AB3AD05176}">
  <sheetPr>
    <tabColor theme="6" tint="0.79998168889431442"/>
    <pageSetUpPr fitToPage="1"/>
  </sheetPr>
  <dimension ref="A1:R44"/>
  <sheetViews>
    <sheetView workbookViewId="0">
      <selection activeCell="L19" sqref="L19"/>
    </sheetView>
  </sheetViews>
  <sheetFormatPr defaultRowHeight="13.5" x14ac:dyDescent="0.15"/>
  <cols>
    <col min="1" max="1" width="14.625" style="91" customWidth="1"/>
    <col min="2" max="2" width="18.25" style="91" customWidth="1"/>
    <col min="3" max="16" width="9" style="91"/>
    <col min="17" max="17" width="25.875" style="245" customWidth="1"/>
    <col min="18" max="18" width="9" style="243"/>
    <col min="19" max="256" width="9" style="91"/>
    <col min="257" max="257" width="14.625" style="91" customWidth="1"/>
    <col min="258" max="258" width="18.25" style="91" customWidth="1"/>
    <col min="259" max="512" width="9" style="91"/>
    <col min="513" max="513" width="14.625" style="91" customWidth="1"/>
    <col min="514" max="514" width="18.25" style="91" customWidth="1"/>
    <col min="515" max="768" width="9" style="91"/>
    <col min="769" max="769" width="14.625" style="91" customWidth="1"/>
    <col min="770" max="770" width="18.25" style="91" customWidth="1"/>
    <col min="771" max="1024" width="9" style="91"/>
    <col min="1025" max="1025" width="14.625" style="91" customWidth="1"/>
    <col min="1026" max="1026" width="18.25" style="91" customWidth="1"/>
    <col min="1027" max="1280" width="9" style="91"/>
    <col min="1281" max="1281" width="14.625" style="91" customWidth="1"/>
    <col min="1282" max="1282" width="18.25" style="91" customWidth="1"/>
    <col min="1283" max="1536" width="9" style="91"/>
    <col min="1537" max="1537" width="14.625" style="91" customWidth="1"/>
    <col min="1538" max="1538" width="18.25" style="91" customWidth="1"/>
    <col min="1539" max="1792" width="9" style="91"/>
    <col min="1793" max="1793" width="14.625" style="91" customWidth="1"/>
    <col min="1794" max="1794" width="18.25" style="91" customWidth="1"/>
    <col min="1795" max="2048" width="9" style="91"/>
    <col min="2049" max="2049" width="14.625" style="91" customWidth="1"/>
    <col min="2050" max="2050" width="18.25" style="91" customWidth="1"/>
    <col min="2051" max="2304" width="9" style="91"/>
    <col min="2305" max="2305" width="14.625" style="91" customWidth="1"/>
    <col min="2306" max="2306" width="18.25" style="91" customWidth="1"/>
    <col min="2307" max="2560" width="9" style="91"/>
    <col min="2561" max="2561" width="14.625" style="91" customWidth="1"/>
    <col min="2562" max="2562" width="18.25" style="91" customWidth="1"/>
    <col min="2563" max="2816" width="9" style="91"/>
    <col min="2817" max="2817" width="14.625" style="91" customWidth="1"/>
    <col min="2818" max="2818" width="18.25" style="91" customWidth="1"/>
    <col min="2819" max="3072" width="9" style="91"/>
    <col min="3073" max="3073" width="14.625" style="91" customWidth="1"/>
    <col min="3074" max="3074" width="18.25" style="91" customWidth="1"/>
    <col min="3075" max="3328" width="9" style="91"/>
    <col min="3329" max="3329" width="14.625" style="91" customWidth="1"/>
    <col min="3330" max="3330" width="18.25" style="91" customWidth="1"/>
    <col min="3331" max="3584" width="9" style="91"/>
    <col min="3585" max="3585" width="14.625" style="91" customWidth="1"/>
    <col min="3586" max="3586" width="18.25" style="91" customWidth="1"/>
    <col min="3587" max="3840" width="9" style="91"/>
    <col min="3841" max="3841" width="14.625" style="91" customWidth="1"/>
    <col min="3842" max="3842" width="18.25" style="91" customWidth="1"/>
    <col min="3843" max="4096" width="9" style="91"/>
    <col min="4097" max="4097" width="14.625" style="91" customWidth="1"/>
    <col min="4098" max="4098" width="18.25" style="91" customWidth="1"/>
    <col min="4099" max="4352" width="9" style="91"/>
    <col min="4353" max="4353" width="14.625" style="91" customWidth="1"/>
    <col min="4354" max="4354" width="18.25" style="91" customWidth="1"/>
    <col min="4355" max="4608" width="9" style="91"/>
    <col min="4609" max="4609" width="14.625" style="91" customWidth="1"/>
    <col min="4610" max="4610" width="18.25" style="91" customWidth="1"/>
    <col min="4611" max="4864" width="9" style="91"/>
    <col min="4865" max="4865" width="14.625" style="91" customWidth="1"/>
    <col min="4866" max="4866" width="18.25" style="91" customWidth="1"/>
    <col min="4867" max="5120" width="9" style="91"/>
    <col min="5121" max="5121" width="14.625" style="91" customWidth="1"/>
    <col min="5122" max="5122" width="18.25" style="91" customWidth="1"/>
    <col min="5123" max="5376" width="9" style="91"/>
    <col min="5377" max="5377" width="14.625" style="91" customWidth="1"/>
    <col min="5378" max="5378" width="18.25" style="91" customWidth="1"/>
    <col min="5379" max="5632" width="9" style="91"/>
    <col min="5633" max="5633" width="14.625" style="91" customWidth="1"/>
    <col min="5634" max="5634" width="18.25" style="91" customWidth="1"/>
    <col min="5635" max="5888" width="9" style="91"/>
    <col min="5889" max="5889" width="14.625" style="91" customWidth="1"/>
    <col min="5890" max="5890" width="18.25" style="91" customWidth="1"/>
    <col min="5891" max="6144" width="9" style="91"/>
    <col min="6145" max="6145" width="14.625" style="91" customWidth="1"/>
    <col min="6146" max="6146" width="18.25" style="91" customWidth="1"/>
    <col min="6147" max="6400" width="9" style="91"/>
    <col min="6401" max="6401" width="14.625" style="91" customWidth="1"/>
    <col min="6402" max="6402" width="18.25" style="91" customWidth="1"/>
    <col min="6403" max="6656" width="9" style="91"/>
    <col min="6657" max="6657" width="14.625" style="91" customWidth="1"/>
    <col min="6658" max="6658" width="18.25" style="91" customWidth="1"/>
    <col min="6659" max="6912" width="9" style="91"/>
    <col min="6913" max="6913" width="14.625" style="91" customWidth="1"/>
    <col min="6914" max="6914" width="18.25" style="91" customWidth="1"/>
    <col min="6915" max="7168" width="9" style="91"/>
    <col min="7169" max="7169" width="14.625" style="91" customWidth="1"/>
    <col min="7170" max="7170" width="18.25" style="91" customWidth="1"/>
    <col min="7171" max="7424" width="9" style="91"/>
    <col min="7425" max="7425" width="14.625" style="91" customWidth="1"/>
    <col min="7426" max="7426" width="18.25" style="91" customWidth="1"/>
    <col min="7427" max="7680" width="9" style="91"/>
    <col min="7681" max="7681" width="14.625" style="91" customWidth="1"/>
    <col min="7682" max="7682" width="18.25" style="91" customWidth="1"/>
    <col min="7683" max="7936" width="9" style="91"/>
    <col min="7937" max="7937" width="14.625" style="91" customWidth="1"/>
    <col min="7938" max="7938" width="18.25" style="91" customWidth="1"/>
    <col min="7939" max="8192" width="9" style="91"/>
    <col min="8193" max="8193" width="14.625" style="91" customWidth="1"/>
    <col min="8194" max="8194" width="18.25" style="91" customWidth="1"/>
    <col min="8195" max="8448" width="9" style="91"/>
    <col min="8449" max="8449" width="14.625" style="91" customWidth="1"/>
    <col min="8450" max="8450" width="18.25" style="91" customWidth="1"/>
    <col min="8451" max="8704" width="9" style="91"/>
    <col min="8705" max="8705" width="14.625" style="91" customWidth="1"/>
    <col min="8706" max="8706" width="18.25" style="91" customWidth="1"/>
    <col min="8707" max="8960" width="9" style="91"/>
    <col min="8961" max="8961" width="14.625" style="91" customWidth="1"/>
    <col min="8962" max="8962" width="18.25" style="91" customWidth="1"/>
    <col min="8963" max="9216" width="9" style="91"/>
    <col min="9217" max="9217" width="14.625" style="91" customWidth="1"/>
    <col min="9218" max="9218" width="18.25" style="91" customWidth="1"/>
    <col min="9219" max="9472" width="9" style="91"/>
    <col min="9473" max="9473" width="14.625" style="91" customWidth="1"/>
    <col min="9474" max="9474" width="18.25" style="91" customWidth="1"/>
    <col min="9475" max="9728" width="9" style="91"/>
    <col min="9729" max="9729" width="14.625" style="91" customWidth="1"/>
    <col min="9730" max="9730" width="18.25" style="91" customWidth="1"/>
    <col min="9731" max="9984" width="9" style="91"/>
    <col min="9985" max="9985" width="14.625" style="91" customWidth="1"/>
    <col min="9986" max="9986" width="18.25" style="91" customWidth="1"/>
    <col min="9987" max="10240" width="9" style="91"/>
    <col min="10241" max="10241" width="14.625" style="91" customWidth="1"/>
    <col min="10242" max="10242" width="18.25" style="91" customWidth="1"/>
    <col min="10243" max="10496" width="9" style="91"/>
    <col min="10497" max="10497" width="14.625" style="91" customWidth="1"/>
    <col min="10498" max="10498" width="18.25" style="91" customWidth="1"/>
    <col min="10499" max="10752" width="9" style="91"/>
    <col min="10753" max="10753" width="14.625" style="91" customWidth="1"/>
    <col min="10754" max="10754" width="18.25" style="91" customWidth="1"/>
    <col min="10755" max="11008" width="9" style="91"/>
    <col min="11009" max="11009" width="14.625" style="91" customWidth="1"/>
    <col min="11010" max="11010" width="18.25" style="91" customWidth="1"/>
    <col min="11011" max="11264" width="9" style="91"/>
    <col min="11265" max="11265" width="14.625" style="91" customWidth="1"/>
    <col min="11266" max="11266" width="18.25" style="91" customWidth="1"/>
    <col min="11267" max="11520" width="9" style="91"/>
    <col min="11521" max="11521" width="14.625" style="91" customWidth="1"/>
    <col min="11522" max="11522" width="18.25" style="91" customWidth="1"/>
    <col min="11523" max="11776" width="9" style="91"/>
    <col min="11777" max="11777" width="14.625" style="91" customWidth="1"/>
    <col min="11778" max="11778" width="18.25" style="91" customWidth="1"/>
    <col min="11779" max="12032" width="9" style="91"/>
    <col min="12033" max="12033" width="14.625" style="91" customWidth="1"/>
    <col min="12034" max="12034" width="18.25" style="91" customWidth="1"/>
    <col min="12035" max="12288" width="9" style="91"/>
    <col min="12289" max="12289" width="14.625" style="91" customWidth="1"/>
    <col min="12290" max="12290" width="18.25" style="91" customWidth="1"/>
    <col min="12291" max="12544" width="9" style="91"/>
    <col min="12545" max="12545" width="14.625" style="91" customWidth="1"/>
    <col min="12546" max="12546" width="18.25" style="91" customWidth="1"/>
    <col min="12547" max="12800" width="9" style="91"/>
    <col min="12801" max="12801" width="14.625" style="91" customWidth="1"/>
    <col min="12802" max="12802" width="18.25" style="91" customWidth="1"/>
    <col min="12803" max="13056" width="9" style="91"/>
    <col min="13057" max="13057" width="14.625" style="91" customWidth="1"/>
    <col min="13058" max="13058" width="18.25" style="91" customWidth="1"/>
    <col min="13059" max="13312" width="9" style="91"/>
    <col min="13313" max="13313" width="14.625" style="91" customWidth="1"/>
    <col min="13314" max="13314" width="18.25" style="91" customWidth="1"/>
    <col min="13315" max="13568" width="9" style="91"/>
    <col min="13569" max="13569" width="14.625" style="91" customWidth="1"/>
    <col min="13570" max="13570" width="18.25" style="91" customWidth="1"/>
    <col min="13571" max="13824" width="9" style="91"/>
    <col min="13825" max="13825" width="14.625" style="91" customWidth="1"/>
    <col min="13826" max="13826" width="18.25" style="91" customWidth="1"/>
    <col min="13827" max="14080" width="9" style="91"/>
    <col min="14081" max="14081" width="14.625" style="91" customWidth="1"/>
    <col min="14082" max="14082" width="18.25" style="91" customWidth="1"/>
    <col min="14083" max="14336" width="9" style="91"/>
    <col min="14337" max="14337" width="14.625" style="91" customWidth="1"/>
    <col min="14338" max="14338" width="18.25" style="91" customWidth="1"/>
    <col min="14339" max="14592" width="9" style="91"/>
    <col min="14593" max="14593" width="14.625" style="91" customWidth="1"/>
    <col min="14594" max="14594" width="18.25" style="91" customWidth="1"/>
    <col min="14595" max="14848" width="9" style="91"/>
    <col min="14849" max="14849" width="14.625" style="91" customWidth="1"/>
    <col min="14850" max="14850" width="18.25" style="91" customWidth="1"/>
    <col min="14851" max="15104" width="9" style="91"/>
    <col min="15105" max="15105" width="14.625" style="91" customWidth="1"/>
    <col min="15106" max="15106" width="18.25" style="91" customWidth="1"/>
    <col min="15107" max="15360" width="9" style="91"/>
    <col min="15361" max="15361" width="14.625" style="91" customWidth="1"/>
    <col min="15362" max="15362" width="18.25" style="91" customWidth="1"/>
    <col min="15363" max="15616" width="9" style="91"/>
    <col min="15617" max="15617" width="14.625" style="91" customWidth="1"/>
    <col min="15618" max="15618" width="18.25" style="91" customWidth="1"/>
    <col min="15619" max="15872" width="9" style="91"/>
    <col min="15873" max="15873" width="14.625" style="91" customWidth="1"/>
    <col min="15874" max="15874" width="18.25" style="91" customWidth="1"/>
    <col min="15875" max="16128" width="9" style="91"/>
    <col min="16129" max="16129" width="14.625" style="91" customWidth="1"/>
    <col min="16130" max="16130" width="18.25" style="91" customWidth="1"/>
    <col min="16131" max="16384" width="9" style="91"/>
  </cols>
  <sheetData>
    <row r="1" spans="1:18" ht="16.5" customHeight="1" thickBot="1" x14ac:dyDescent="0.2">
      <c r="A1" s="91" t="s">
        <v>117</v>
      </c>
      <c r="Q1" s="1"/>
    </row>
    <row r="2" spans="1:18" ht="16.5" customHeight="1" thickTop="1" x14ac:dyDescent="0.15">
      <c r="A2" s="92" t="s">
        <v>118</v>
      </c>
      <c r="Q2" s="375" t="s">
        <v>337</v>
      </c>
      <c r="R2" s="376"/>
    </row>
    <row r="3" spans="1:18" ht="22.5" customHeight="1" thickBot="1" x14ac:dyDescent="0.2">
      <c r="Q3" s="377"/>
      <c r="R3" s="378"/>
    </row>
    <row r="4" spans="1:18" ht="22.5" customHeight="1" thickTop="1" x14ac:dyDescent="0.15">
      <c r="B4" s="93"/>
      <c r="C4" s="93"/>
      <c r="D4" s="93"/>
      <c r="E4" s="93"/>
      <c r="F4" s="94" t="s">
        <v>119</v>
      </c>
      <c r="H4" s="93"/>
      <c r="I4" s="93"/>
      <c r="J4" s="93"/>
      <c r="K4" s="93"/>
      <c r="Q4" s="244"/>
    </row>
    <row r="5" spans="1:18" ht="22.5" customHeight="1" x14ac:dyDescent="0.15">
      <c r="B5" s="93"/>
      <c r="C5" s="93"/>
      <c r="D5" s="93"/>
      <c r="E5" s="93"/>
      <c r="F5" s="94" t="s">
        <v>142</v>
      </c>
      <c r="H5" s="93"/>
      <c r="I5" s="93"/>
      <c r="J5" s="93"/>
      <c r="K5" s="93"/>
      <c r="Q5" s="244"/>
    </row>
    <row r="6" spans="1:18" ht="22.5" customHeight="1" x14ac:dyDescent="0.15">
      <c r="B6" s="93"/>
      <c r="C6" s="93"/>
      <c r="D6" s="93"/>
      <c r="E6" s="93"/>
      <c r="F6" s="94" t="s">
        <v>441</v>
      </c>
      <c r="H6" s="93"/>
      <c r="I6" s="93"/>
      <c r="J6" s="93"/>
      <c r="K6" s="93"/>
      <c r="Q6" s="244"/>
    </row>
    <row r="7" spans="1:18" ht="22.5" customHeight="1" thickBot="1" x14ac:dyDescent="0.2">
      <c r="B7" s="93"/>
      <c r="C7" s="93"/>
      <c r="D7" s="93"/>
      <c r="E7" s="93"/>
      <c r="F7" s="94" t="s">
        <v>442</v>
      </c>
      <c r="H7" s="93"/>
      <c r="I7" s="93"/>
      <c r="J7" s="93"/>
      <c r="K7" s="94" t="s">
        <v>440</v>
      </c>
      <c r="Q7" s="244"/>
    </row>
    <row r="8" spans="1:18" ht="30" customHeight="1" thickBot="1" x14ac:dyDescent="0.2">
      <c r="A8" s="708" t="s">
        <v>124</v>
      </c>
      <c r="B8" s="709"/>
      <c r="C8" s="95" t="s">
        <v>125</v>
      </c>
      <c r="D8" s="96" t="s">
        <v>126</v>
      </c>
      <c r="E8" s="96" t="s">
        <v>127</v>
      </c>
      <c r="F8" s="96" t="s">
        <v>128</v>
      </c>
      <c r="G8" s="96" t="s">
        <v>129</v>
      </c>
      <c r="H8" s="96" t="s">
        <v>130</v>
      </c>
      <c r="I8" s="96" t="s">
        <v>131</v>
      </c>
      <c r="J8" s="96" t="s">
        <v>132</v>
      </c>
      <c r="K8" s="96" t="s">
        <v>133</v>
      </c>
      <c r="L8" s="96" t="s">
        <v>134</v>
      </c>
      <c r="M8" s="97" t="s">
        <v>135</v>
      </c>
      <c r="N8" s="98" t="s">
        <v>136</v>
      </c>
      <c r="O8" s="98" t="s">
        <v>137</v>
      </c>
      <c r="Q8" s="244"/>
    </row>
    <row r="9" spans="1:18" ht="30" customHeight="1" thickBot="1" x14ac:dyDescent="0.2">
      <c r="A9" s="710" t="s">
        <v>143</v>
      </c>
      <c r="B9" s="98" t="s">
        <v>139</v>
      </c>
      <c r="C9" s="109">
        <v>18</v>
      </c>
      <c r="D9" s="110">
        <v>18</v>
      </c>
      <c r="E9" s="110">
        <v>19</v>
      </c>
      <c r="F9" s="110">
        <v>20</v>
      </c>
      <c r="G9" s="110">
        <v>20</v>
      </c>
      <c r="H9" s="110">
        <v>21</v>
      </c>
      <c r="I9" s="110">
        <v>20</v>
      </c>
      <c r="J9" s="110">
        <v>20</v>
      </c>
      <c r="K9" s="110">
        <v>20</v>
      </c>
      <c r="L9" s="110">
        <v>21</v>
      </c>
      <c r="M9" s="111">
        <v>20</v>
      </c>
      <c r="N9" s="112">
        <f>SUM(C9:M9)</f>
        <v>217</v>
      </c>
      <c r="O9" s="113">
        <f>AVERAGE(C9:M9)</f>
        <v>19.727272727272727</v>
      </c>
    </row>
    <row r="10" spans="1:18" ht="30" customHeight="1" thickBot="1" x14ac:dyDescent="0.2">
      <c r="A10" s="711"/>
      <c r="B10" s="103" t="s">
        <v>140</v>
      </c>
      <c r="C10" s="114">
        <v>2</v>
      </c>
      <c r="D10" s="115">
        <v>3</v>
      </c>
      <c r="E10" s="115">
        <v>3</v>
      </c>
      <c r="F10" s="115">
        <v>4</v>
      </c>
      <c r="G10" s="115">
        <v>5</v>
      </c>
      <c r="H10" s="115">
        <v>5</v>
      </c>
      <c r="I10" s="115">
        <v>6</v>
      </c>
      <c r="J10" s="115">
        <v>6</v>
      </c>
      <c r="K10" s="115">
        <v>7</v>
      </c>
      <c r="L10" s="115">
        <v>7</v>
      </c>
      <c r="M10" s="116">
        <v>6</v>
      </c>
      <c r="N10" s="117">
        <f>SUM(C10:M10)</f>
        <v>54</v>
      </c>
      <c r="O10" s="118">
        <f>AVERAGE(C10:M10)</f>
        <v>4.9090909090909092</v>
      </c>
    </row>
    <row r="12" spans="1:18" s="108" customFormat="1" ht="16.5" customHeight="1" x14ac:dyDescent="0.15">
      <c r="A12" s="108" t="s">
        <v>141</v>
      </c>
      <c r="Q12" s="245"/>
      <c r="R12" s="243"/>
    </row>
    <row r="13" spans="1:18" s="108" customFormat="1" ht="16.5" customHeight="1" x14ac:dyDescent="0.15">
      <c r="Q13" s="245"/>
      <c r="R13" s="243"/>
    </row>
    <row r="14" spans="1:18" s="108" customFormat="1" ht="16.5" customHeight="1" x14ac:dyDescent="0.15">
      <c r="Q14" s="245"/>
      <c r="R14" s="243"/>
    </row>
    <row r="34" spans="18:18" x14ac:dyDescent="0.15">
      <c r="R34" s="246"/>
    </row>
    <row r="35" spans="18:18" x14ac:dyDescent="0.15">
      <c r="R35" s="246"/>
    </row>
    <row r="36" spans="18:18" x14ac:dyDescent="0.15">
      <c r="R36" s="246"/>
    </row>
    <row r="37" spans="18:18" x14ac:dyDescent="0.15">
      <c r="R37" s="246"/>
    </row>
    <row r="38" spans="18:18" x14ac:dyDescent="0.15">
      <c r="R38" s="246"/>
    </row>
    <row r="39" spans="18:18" x14ac:dyDescent="0.15">
      <c r="R39" s="246"/>
    </row>
    <row r="40" spans="18:18" x14ac:dyDescent="0.15">
      <c r="R40" s="246"/>
    </row>
    <row r="41" spans="18:18" x14ac:dyDescent="0.15">
      <c r="R41" s="246"/>
    </row>
    <row r="42" spans="18:18" x14ac:dyDescent="0.15">
      <c r="R42" s="246"/>
    </row>
    <row r="43" spans="18:18" x14ac:dyDescent="0.15">
      <c r="R43" s="246"/>
    </row>
    <row r="44" spans="18:18" x14ac:dyDescent="0.15">
      <c r="R44" s="246"/>
    </row>
  </sheetData>
  <mergeCells count="3">
    <mergeCell ref="A8:B8"/>
    <mergeCell ref="A9:A10"/>
    <mergeCell ref="Q2:R3"/>
  </mergeCells>
  <phoneticPr fontId="2"/>
  <hyperlinks>
    <hyperlink ref="Q2" location="添付書類一覧!A1" display="添付書類一覧に戻る" xr:uid="{AEB6367A-4AF9-42F2-AD02-09D550264E69}"/>
  </hyperlinks>
  <pageMargins left="0.35433070866141736" right="0.35433070866141736" top="0.98425196850393704" bottom="0.98425196850393704" header="0.51181102362204722" footer="0.51181102362204722"/>
  <pageSetup paperSize="9"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92852-1B66-4820-8552-50B7D9036AAD}">
  <sheetPr>
    <tabColor rgb="FF0070C0"/>
  </sheetPr>
  <dimension ref="B1:AD123"/>
  <sheetViews>
    <sheetView zoomScaleNormal="100" workbookViewId="0"/>
  </sheetViews>
  <sheetFormatPr defaultColWidth="4" defaultRowHeight="13.5" x14ac:dyDescent="0.15"/>
  <cols>
    <col min="1" max="1" width="2.125" style="294" customWidth="1"/>
    <col min="2" max="2" width="2.375" style="294" customWidth="1"/>
    <col min="3" max="8" width="4" style="294"/>
    <col min="9" max="20" width="4.625" style="294" customWidth="1"/>
    <col min="21" max="21" width="2.375" style="294" customWidth="1"/>
    <col min="22" max="24" width="3.25" style="294" customWidth="1"/>
    <col min="25" max="25" width="2.375" style="294" customWidth="1"/>
    <col min="26" max="26" width="2.125" style="294" customWidth="1"/>
    <col min="27" max="29" width="4" style="294"/>
    <col min="30" max="30" width="36.125" style="294" customWidth="1"/>
    <col min="31" max="16384" width="4" style="294"/>
  </cols>
  <sheetData>
    <row r="1" spans="2:30" ht="6.75" customHeight="1" x14ac:dyDescent="0.15"/>
    <row r="2" spans="2:30" ht="14.25" thickBot="1" x14ac:dyDescent="0.2">
      <c r="B2" s="294" t="s">
        <v>460</v>
      </c>
    </row>
    <row r="3" spans="2:30" ht="15.75" customHeight="1" thickTop="1" x14ac:dyDescent="0.15">
      <c r="P3" s="295" t="s">
        <v>461</v>
      </c>
      <c r="Q3" s="385"/>
      <c r="R3" s="385"/>
      <c r="S3" s="296" t="s">
        <v>34</v>
      </c>
      <c r="T3" s="385"/>
      <c r="U3" s="385"/>
      <c r="V3" s="296" t="s">
        <v>462</v>
      </c>
      <c r="W3" s="385"/>
      <c r="X3" s="385"/>
      <c r="Y3" s="296" t="s">
        <v>463</v>
      </c>
      <c r="AC3" s="375" t="s">
        <v>337</v>
      </c>
      <c r="AD3" s="376"/>
    </row>
    <row r="4" spans="2:30" ht="6" customHeight="1" thickBot="1" x14ac:dyDescent="0.2">
      <c r="AC4" s="377"/>
      <c r="AD4" s="378"/>
    </row>
    <row r="5" spans="2:30" ht="27.75" customHeight="1" thickTop="1" x14ac:dyDescent="0.15">
      <c r="B5" s="712" t="s">
        <v>464</v>
      </c>
      <c r="C5" s="385"/>
      <c r="D5" s="385"/>
      <c r="E5" s="385"/>
      <c r="F5" s="385"/>
      <c r="G5" s="385"/>
      <c r="H5" s="385"/>
      <c r="I5" s="385"/>
      <c r="J5" s="385"/>
      <c r="K5" s="385"/>
      <c r="L5" s="385"/>
      <c r="M5" s="385"/>
      <c r="N5" s="385"/>
      <c r="O5" s="385"/>
      <c r="P5" s="385"/>
      <c r="Q5" s="385"/>
      <c r="R5" s="385"/>
      <c r="S5" s="385"/>
      <c r="T5" s="385"/>
      <c r="U5" s="385"/>
      <c r="V5" s="385"/>
      <c r="W5" s="385"/>
      <c r="X5" s="385"/>
      <c r="Y5" s="385"/>
    </row>
    <row r="6" spans="2:30" ht="5.25" customHeight="1" x14ac:dyDescent="0.15"/>
    <row r="7" spans="2:30" ht="23.25" customHeight="1" x14ac:dyDescent="0.15">
      <c r="B7" s="382" t="s">
        <v>465</v>
      </c>
      <c r="C7" s="383"/>
      <c r="D7" s="383"/>
      <c r="E7" s="383"/>
      <c r="F7" s="384"/>
      <c r="G7" s="482"/>
      <c r="H7" s="713"/>
      <c r="I7" s="713"/>
      <c r="J7" s="713"/>
      <c r="K7" s="713"/>
      <c r="L7" s="713"/>
      <c r="M7" s="713"/>
      <c r="N7" s="713"/>
      <c r="O7" s="713"/>
      <c r="P7" s="713"/>
      <c r="Q7" s="713"/>
      <c r="R7" s="713"/>
      <c r="S7" s="713"/>
      <c r="T7" s="713"/>
      <c r="U7" s="713"/>
      <c r="V7" s="713"/>
      <c r="W7" s="713"/>
      <c r="X7" s="713"/>
      <c r="Y7" s="714"/>
    </row>
    <row r="8" spans="2:30" ht="23.25" customHeight="1" x14ac:dyDescent="0.15">
      <c r="B8" s="382" t="s">
        <v>466</v>
      </c>
      <c r="C8" s="383"/>
      <c r="D8" s="383"/>
      <c r="E8" s="383"/>
      <c r="F8" s="384"/>
      <c r="G8" s="297" t="s">
        <v>349</v>
      </c>
      <c r="H8" s="302" t="s">
        <v>467</v>
      </c>
      <c r="I8" s="302"/>
      <c r="J8" s="302"/>
      <c r="K8" s="302"/>
      <c r="L8" s="296" t="s">
        <v>349</v>
      </c>
      <c r="M8" s="302" t="s">
        <v>468</v>
      </c>
      <c r="N8" s="302"/>
      <c r="O8" s="302"/>
      <c r="P8" s="302"/>
      <c r="Q8" s="296" t="s">
        <v>349</v>
      </c>
      <c r="R8" s="302" t="s">
        <v>469</v>
      </c>
      <c r="S8" s="302"/>
      <c r="T8" s="302"/>
      <c r="U8" s="303"/>
      <c r="V8" s="303"/>
      <c r="W8" s="303"/>
      <c r="X8" s="303"/>
      <c r="Y8" s="304"/>
    </row>
    <row r="9" spans="2:30" ht="23.25" customHeight="1" x14ac:dyDescent="0.15">
      <c r="B9" s="715" t="s">
        <v>470</v>
      </c>
      <c r="C9" s="716"/>
      <c r="D9" s="716"/>
      <c r="E9" s="716"/>
      <c r="F9" s="717"/>
      <c r="G9" s="296" t="s">
        <v>349</v>
      </c>
      <c r="H9" s="305" t="s">
        <v>471</v>
      </c>
      <c r="I9" s="305"/>
      <c r="J9" s="303"/>
      <c r="K9" s="303"/>
      <c r="L9" s="303"/>
      <c r="M9" s="303"/>
      <c r="N9" s="303"/>
      <c r="O9" s="296" t="s">
        <v>349</v>
      </c>
      <c r="P9" s="305" t="s">
        <v>472</v>
      </c>
      <c r="Q9" s="303"/>
      <c r="R9" s="303"/>
      <c r="S9" s="303"/>
      <c r="T9" s="303"/>
      <c r="U9" s="303"/>
      <c r="V9" s="303"/>
      <c r="W9" s="303"/>
      <c r="X9" s="303"/>
      <c r="Y9" s="304"/>
    </row>
    <row r="10" spans="2:30" ht="23.25" customHeight="1" x14ac:dyDescent="0.15">
      <c r="B10" s="718"/>
      <c r="C10" s="385"/>
      <c r="D10" s="385"/>
      <c r="E10" s="385"/>
      <c r="F10" s="719"/>
      <c r="G10" s="296" t="s">
        <v>349</v>
      </c>
      <c r="H10" s="294" t="s">
        <v>473</v>
      </c>
      <c r="I10" s="308"/>
      <c r="J10" s="308"/>
      <c r="K10" s="308"/>
      <c r="L10" s="308"/>
      <c r="M10" s="308"/>
      <c r="N10" s="308"/>
      <c r="O10" s="296" t="s">
        <v>349</v>
      </c>
      <c r="P10" s="294" t="s">
        <v>474</v>
      </c>
      <c r="Q10" s="308"/>
      <c r="R10" s="308"/>
      <c r="S10" s="308"/>
      <c r="T10" s="308"/>
      <c r="U10" s="308"/>
      <c r="V10" s="308"/>
      <c r="W10" s="308"/>
      <c r="X10" s="308"/>
      <c r="Y10" s="309"/>
    </row>
    <row r="11" spans="2:30" ht="23.25" customHeight="1" x14ac:dyDescent="0.15">
      <c r="B11" s="442"/>
      <c r="C11" s="443"/>
      <c r="D11" s="443"/>
      <c r="E11" s="443"/>
      <c r="F11" s="444"/>
      <c r="G11" s="310" t="s">
        <v>349</v>
      </c>
      <c r="H11" s="311" t="s">
        <v>475</v>
      </c>
      <c r="I11" s="312"/>
      <c r="J11" s="312"/>
      <c r="K11" s="312"/>
      <c r="L11" s="312"/>
      <c r="M11" s="312"/>
      <c r="N11" s="312"/>
      <c r="O11" s="312"/>
      <c r="P11" s="312"/>
      <c r="Q11" s="312"/>
      <c r="R11" s="312"/>
      <c r="S11" s="312"/>
      <c r="T11" s="312"/>
      <c r="U11" s="312"/>
      <c r="V11" s="312"/>
      <c r="W11" s="312"/>
      <c r="X11" s="312"/>
      <c r="Y11" s="313"/>
    </row>
    <row r="13" spans="2:30" ht="6" customHeight="1" x14ac:dyDescent="0.15">
      <c r="B13" s="314"/>
      <c r="C13" s="305"/>
      <c r="D13" s="305"/>
      <c r="E13" s="305"/>
      <c r="F13" s="305"/>
      <c r="G13" s="305"/>
      <c r="H13" s="305"/>
      <c r="I13" s="305"/>
      <c r="J13" s="305"/>
      <c r="K13" s="305"/>
      <c r="L13" s="305"/>
      <c r="M13" s="305"/>
      <c r="N13" s="305"/>
      <c r="O13" s="305"/>
      <c r="P13" s="305"/>
      <c r="Q13" s="305"/>
      <c r="R13" s="305"/>
      <c r="S13" s="305"/>
      <c r="T13" s="305"/>
      <c r="U13" s="314"/>
      <c r="V13" s="305"/>
      <c r="W13" s="305"/>
      <c r="X13" s="305"/>
      <c r="Y13" s="315"/>
    </row>
    <row r="14" spans="2:30" x14ac:dyDescent="0.15">
      <c r="B14" s="316" t="s">
        <v>296</v>
      </c>
      <c r="U14" s="316"/>
      <c r="V14" s="317" t="s">
        <v>144</v>
      </c>
      <c r="W14" s="317" t="s">
        <v>145</v>
      </c>
      <c r="X14" s="317" t="s">
        <v>146</v>
      </c>
      <c r="Y14" s="318"/>
    </row>
    <row r="15" spans="2:30" ht="6.75" customHeight="1" x14ac:dyDescent="0.15">
      <c r="B15" s="316"/>
      <c r="U15" s="316"/>
      <c r="Y15" s="318"/>
    </row>
    <row r="16" spans="2:30" ht="18" customHeight="1" x14ac:dyDescent="0.15">
      <c r="B16" s="316"/>
      <c r="C16" s="294" t="s">
        <v>443</v>
      </c>
      <c r="U16" s="319"/>
      <c r="V16" s="296"/>
      <c r="W16" s="296"/>
      <c r="X16" s="296"/>
      <c r="Y16" s="309"/>
    </row>
    <row r="17" spans="2:25" ht="6.75" customHeight="1" x14ac:dyDescent="0.15">
      <c r="B17" s="316"/>
      <c r="U17" s="306"/>
      <c r="V17" s="296"/>
      <c r="W17" s="296"/>
      <c r="X17" s="296"/>
      <c r="Y17" s="307"/>
    </row>
    <row r="18" spans="2:25" ht="14.25" customHeight="1" x14ac:dyDescent="0.15">
      <c r="B18" s="316"/>
      <c r="C18" s="294" t="s">
        <v>297</v>
      </c>
      <c r="D18" s="382" t="s">
        <v>444</v>
      </c>
      <c r="E18" s="383"/>
      <c r="F18" s="383"/>
      <c r="G18" s="383"/>
      <c r="H18" s="384"/>
      <c r="I18" s="300" t="s">
        <v>298</v>
      </c>
      <c r="J18" s="301"/>
      <c r="K18" s="301"/>
      <c r="L18" s="383"/>
      <c r="M18" s="383"/>
      <c r="N18" s="383"/>
      <c r="O18" s="299" t="s">
        <v>167</v>
      </c>
      <c r="U18" s="306"/>
      <c r="V18" s="296"/>
      <c r="W18" s="296"/>
      <c r="X18" s="296"/>
      <c r="Y18" s="307"/>
    </row>
    <row r="19" spans="2:25" ht="7.5" customHeight="1" x14ac:dyDescent="0.15">
      <c r="B19" s="316"/>
      <c r="U19" s="306"/>
      <c r="V19" s="296"/>
      <c r="W19" s="296"/>
      <c r="X19" s="296"/>
      <c r="Y19" s="307"/>
    </row>
    <row r="20" spans="2:25" ht="18" customHeight="1" x14ac:dyDescent="0.15">
      <c r="B20" s="316"/>
      <c r="C20" s="294" t="s">
        <v>445</v>
      </c>
      <c r="U20" s="306"/>
      <c r="V20" s="296"/>
      <c r="W20" s="296"/>
      <c r="X20" s="296"/>
      <c r="Y20" s="307"/>
    </row>
    <row r="21" spans="2:25" ht="6.75" customHeight="1" x14ac:dyDescent="0.15">
      <c r="B21" s="316"/>
      <c r="U21" s="306"/>
      <c r="V21" s="296"/>
      <c r="W21" s="296"/>
      <c r="X21" s="296"/>
      <c r="Y21" s="307"/>
    </row>
    <row r="22" spans="2:25" ht="14.25" customHeight="1" x14ac:dyDescent="0.15">
      <c r="B22" s="316"/>
      <c r="C22" s="294" t="s">
        <v>297</v>
      </c>
      <c r="D22" s="382" t="s">
        <v>188</v>
      </c>
      <c r="E22" s="383"/>
      <c r="F22" s="383"/>
      <c r="G22" s="383"/>
      <c r="H22" s="384"/>
      <c r="I22" s="300" t="s">
        <v>298</v>
      </c>
      <c r="J22" s="301"/>
      <c r="K22" s="301"/>
      <c r="L22" s="383"/>
      <c r="M22" s="383"/>
      <c r="N22" s="383"/>
      <c r="O22" s="299" t="s">
        <v>167</v>
      </c>
      <c r="U22" s="306"/>
      <c r="V22" s="296"/>
      <c r="W22" s="296"/>
      <c r="X22" s="296"/>
      <c r="Y22" s="307"/>
    </row>
    <row r="23" spans="2:25" ht="7.5" customHeight="1" x14ac:dyDescent="0.15">
      <c r="B23" s="316"/>
      <c r="U23" s="306"/>
      <c r="V23" s="296"/>
      <c r="W23" s="296"/>
      <c r="X23" s="296"/>
      <c r="Y23" s="307"/>
    </row>
    <row r="24" spans="2:25" ht="18" customHeight="1" x14ac:dyDescent="0.15">
      <c r="B24" s="316"/>
      <c r="C24" s="294" t="s">
        <v>446</v>
      </c>
      <c r="U24" s="319"/>
      <c r="V24" s="296" t="s">
        <v>349</v>
      </c>
      <c r="W24" s="296" t="s">
        <v>145</v>
      </c>
      <c r="X24" s="296" t="s">
        <v>349</v>
      </c>
      <c r="Y24" s="309"/>
    </row>
    <row r="25" spans="2:25" ht="18" customHeight="1" x14ac:dyDescent="0.15">
      <c r="B25" s="316"/>
      <c r="C25" s="294" t="s">
        <v>299</v>
      </c>
      <c r="U25" s="319"/>
      <c r="V25" s="308"/>
      <c r="W25" s="308"/>
      <c r="X25" s="308"/>
      <c r="Y25" s="309"/>
    </row>
    <row r="26" spans="2:25" ht="18" customHeight="1" x14ac:dyDescent="0.15">
      <c r="B26" s="316"/>
      <c r="C26" s="294" t="s">
        <v>447</v>
      </c>
      <c r="T26" s="294" t="s">
        <v>300</v>
      </c>
      <c r="U26" s="319"/>
      <c r="V26" s="296" t="s">
        <v>349</v>
      </c>
      <c r="W26" s="296" t="s">
        <v>145</v>
      </c>
      <c r="X26" s="296" t="s">
        <v>349</v>
      </c>
      <c r="Y26" s="309"/>
    </row>
    <row r="27" spans="2:25" ht="18" customHeight="1" x14ac:dyDescent="0.15">
      <c r="B27" s="316"/>
      <c r="C27" s="294" t="s">
        <v>448</v>
      </c>
      <c r="U27" s="319"/>
      <c r="V27" s="296" t="s">
        <v>349</v>
      </c>
      <c r="W27" s="296" t="s">
        <v>145</v>
      </c>
      <c r="X27" s="296" t="s">
        <v>349</v>
      </c>
      <c r="Y27" s="309"/>
    </row>
    <row r="28" spans="2:25" ht="18" customHeight="1" x14ac:dyDescent="0.15">
      <c r="B28" s="316"/>
      <c r="C28" s="294" t="s">
        <v>301</v>
      </c>
      <c r="U28" s="319"/>
      <c r="V28" s="308"/>
      <c r="W28" s="308"/>
      <c r="X28" s="308"/>
      <c r="Y28" s="309"/>
    </row>
    <row r="29" spans="2:25" ht="18" customHeight="1" x14ac:dyDescent="0.15">
      <c r="B29" s="316"/>
      <c r="C29" s="294" t="s">
        <v>449</v>
      </c>
      <c r="U29" s="319"/>
      <c r="V29" s="296" t="s">
        <v>349</v>
      </c>
      <c r="W29" s="296" t="s">
        <v>145</v>
      </c>
      <c r="X29" s="296" t="s">
        <v>349</v>
      </c>
      <c r="Y29" s="309"/>
    </row>
    <row r="30" spans="2:25" ht="18" customHeight="1" x14ac:dyDescent="0.15">
      <c r="B30" s="316"/>
      <c r="C30" s="294" t="s">
        <v>450</v>
      </c>
      <c r="U30" s="319"/>
      <c r="V30" s="296" t="s">
        <v>349</v>
      </c>
      <c r="W30" s="296" t="s">
        <v>145</v>
      </c>
      <c r="X30" s="296" t="s">
        <v>349</v>
      </c>
      <c r="Y30" s="309"/>
    </row>
    <row r="31" spans="2:25" ht="18" customHeight="1" x14ac:dyDescent="0.15">
      <c r="B31" s="316"/>
      <c r="C31" s="294" t="s">
        <v>302</v>
      </c>
      <c r="U31" s="319"/>
      <c r="V31" s="308"/>
      <c r="W31" s="308"/>
      <c r="X31" s="308"/>
      <c r="Y31" s="309"/>
    </row>
    <row r="32" spans="2:25" ht="18" customHeight="1" x14ac:dyDescent="0.15">
      <c r="B32" s="316"/>
      <c r="C32" s="294" t="s">
        <v>476</v>
      </c>
      <c r="U32" s="319"/>
      <c r="V32" s="296" t="s">
        <v>349</v>
      </c>
      <c r="W32" s="296" t="s">
        <v>145</v>
      </c>
      <c r="X32" s="296" t="s">
        <v>349</v>
      </c>
      <c r="Y32" s="309"/>
    </row>
    <row r="33" spans="2:25" ht="18" customHeight="1" x14ac:dyDescent="0.15">
      <c r="B33" s="316"/>
      <c r="C33" s="294" t="s">
        <v>451</v>
      </c>
      <c r="U33" s="319"/>
      <c r="V33" s="296"/>
      <c r="W33" s="296"/>
      <c r="X33" s="296"/>
      <c r="Y33" s="309"/>
    </row>
    <row r="34" spans="2:25" ht="18" customHeight="1" x14ac:dyDescent="0.15">
      <c r="B34" s="316"/>
      <c r="C34" s="294" t="s">
        <v>452</v>
      </c>
      <c r="U34" s="319"/>
      <c r="V34" s="296"/>
      <c r="W34" s="296"/>
      <c r="X34" s="296"/>
      <c r="Y34" s="309"/>
    </row>
    <row r="35" spans="2:25" ht="18" customHeight="1" x14ac:dyDescent="0.15">
      <c r="B35" s="316"/>
      <c r="C35" s="294" t="s">
        <v>477</v>
      </c>
      <c r="U35" s="319"/>
      <c r="V35" s="296" t="s">
        <v>349</v>
      </c>
      <c r="W35" s="296" t="s">
        <v>145</v>
      </c>
      <c r="X35" s="296" t="s">
        <v>349</v>
      </c>
      <c r="Y35" s="309"/>
    </row>
    <row r="36" spans="2:25" ht="18" customHeight="1" x14ac:dyDescent="0.15">
      <c r="B36" s="316"/>
      <c r="C36" s="294" t="s">
        <v>453</v>
      </c>
      <c r="U36" s="319"/>
      <c r="V36" s="308"/>
      <c r="W36" s="308"/>
      <c r="X36" s="308"/>
      <c r="Y36" s="309"/>
    </row>
    <row r="37" spans="2:25" ht="18" customHeight="1" x14ac:dyDescent="0.15">
      <c r="B37" s="316"/>
      <c r="D37" s="294" t="s">
        <v>454</v>
      </c>
      <c r="U37" s="319"/>
      <c r="V37" s="296" t="s">
        <v>349</v>
      </c>
      <c r="W37" s="296" t="s">
        <v>145</v>
      </c>
      <c r="X37" s="296" t="s">
        <v>349</v>
      </c>
      <c r="Y37" s="309"/>
    </row>
    <row r="38" spans="2:25" ht="18" customHeight="1" x14ac:dyDescent="0.15">
      <c r="B38" s="316"/>
      <c r="D38" s="294" t="s">
        <v>455</v>
      </c>
      <c r="U38" s="319"/>
      <c r="V38" s="296" t="s">
        <v>349</v>
      </c>
      <c r="W38" s="296" t="s">
        <v>145</v>
      </c>
      <c r="X38" s="296" t="s">
        <v>349</v>
      </c>
      <c r="Y38" s="309"/>
    </row>
    <row r="39" spans="2:25" ht="18" customHeight="1" x14ac:dyDescent="0.15">
      <c r="B39" s="316"/>
      <c r="C39" s="294" t="s">
        <v>456</v>
      </c>
      <c r="U39" s="319"/>
      <c r="V39" s="320"/>
      <c r="W39" s="296" t="s">
        <v>145</v>
      </c>
      <c r="X39" s="320"/>
      <c r="Y39" s="309"/>
    </row>
    <row r="40" spans="2:25" ht="18" customHeight="1" x14ac:dyDescent="0.15">
      <c r="B40" s="316"/>
      <c r="C40" s="294" t="s">
        <v>303</v>
      </c>
      <c r="U40" s="319"/>
      <c r="V40" s="308"/>
      <c r="W40" s="308"/>
      <c r="X40" s="308"/>
      <c r="Y40" s="309"/>
    </row>
    <row r="41" spans="2:25" ht="18" customHeight="1" x14ac:dyDescent="0.15">
      <c r="B41" s="316"/>
      <c r="C41" s="294" t="s">
        <v>457</v>
      </c>
      <c r="U41" s="319"/>
      <c r="V41" s="296" t="s">
        <v>349</v>
      </c>
      <c r="W41" s="296" t="s">
        <v>145</v>
      </c>
      <c r="X41" s="296" t="s">
        <v>349</v>
      </c>
      <c r="Y41" s="309"/>
    </row>
    <row r="42" spans="2:25" ht="18" customHeight="1" x14ac:dyDescent="0.15">
      <c r="B42" s="316"/>
      <c r="C42" s="294" t="s">
        <v>304</v>
      </c>
      <c r="U42" s="306"/>
      <c r="V42" s="296"/>
      <c r="W42" s="296"/>
      <c r="X42" s="296"/>
      <c r="Y42" s="307"/>
    </row>
    <row r="43" spans="2:25" ht="18" customHeight="1" x14ac:dyDescent="0.15">
      <c r="B43" s="316"/>
      <c r="C43" s="294" t="s">
        <v>458</v>
      </c>
      <c r="U43" s="319"/>
      <c r="V43" s="296" t="s">
        <v>349</v>
      </c>
      <c r="W43" s="296" t="s">
        <v>145</v>
      </c>
      <c r="X43" s="296" t="s">
        <v>349</v>
      </c>
      <c r="Y43" s="309"/>
    </row>
    <row r="44" spans="2:25" ht="18" customHeight="1" x14ac:dyDescent="0.15">
      <c r="B44" s="316"/>
      <c r="C44" s="294" t="s">
        <v>305</v>
      </c>
      <c r="U44" s="306"/>
      <c r="V44" s="296"/>
      <c r="W44" s="296"/>
      <c r="X44" s="296"/>
      <c r="Y44" s="307"/>
    </row>
    <row r="45" spans="2:25" ht="18" customHeight="1" x14ac:dyDescent="0.15">
      <c r="B45" s="316"/>
      <c r="C45" s="294" t="s">
        <v>459</v>
      </c>
      <c r="U45" s="306"/>
      <c r="V45" s="296"/>
      <c r="W45" s="296"/>
      <c r="X45" s="296"/>
      <c r="Y45" s="307"/>
    </row>
    <row r="46" spans="2:25" ht="15" customHeight="1" x14ac:dyDescent="0.15">
      <c r="B46" s="316"/>
      <c r="U46" s="316"/>
      <c r="Y46" s="318"/>
    </row>
    <row r="47" spans="2:25" ht="15" customHeight="1" x14ac:dyDescent="0.15">
      <c r="B47" s="316" t="s">
        <v>307</v>
      </c>
      <c r="U47" s="306"/>
      <c r="V47" s="317" t="s">
        <v>144</v>
      </c>
      <c r="W47" s="317" t="s">
        <v>145</v>
      </c>
      <c r="X47" s="317" t="s">
        <v>146</v>
      </c>
      <c r="Y47" s="307"/>
    </row>
    <row r="48" spans="2:25" ht="6.75" customHeight="1" x14ac:dyDescent="0.15">
      <c r="B48" s="316"/>
      <c r="U48" s="306"/>
      <c r="V48" s="296"/>
      <c r="W48" s="296"/>
      <c r="X48" s="296"/>
      <c r="Y48" s="307"/>
    </row>
    <row r="49" spans="2:25" ht="18" customHeight="1" x14ac:dyDescent="0.15">
      <c r="B49" s="316"/>
      <c r="C49" s="294" t="s">
        <v>308</v>
      </c>
      <c r="U49" s="319"/>
      <c r="V49" s="296" t="s">
        <v>349</v>
      </c>
      <c r="W49" s="296" t="s">
        <v>145</v>
      </c>
      <c r="X49" s="296" t="s">
        <v>349</v>
      </c>
      <c r="Y49" s="309"/>
    </row>
    <row r="50" spans="2:25" ht="18" customHeight="1" x14ac:dyDescent="0.15">
      <c r="B50" s="316"/>
      <c r="C50" s="294" t="s">
        <v>309</v>
      </c>
      <c r="U50" s="316"/>
      <c r="Y50" s="318"/>
    </row>
    <row r="51" spans="2:25" ht="18" customHeight="1" x14ac:dyDescent="0.15">
      <c r="B51" s="316"/>
      <c r="C51" s="294" t="s">
        <v>478</v>
      </c>
      <c r="U51" s="319"/>
      <c r="V51" s="296" t="s">
        <v>349</v>
      </c>
      <c r="W51" s="296" t="s">
        <v>145</v>
      </c>
      <c r="X51" s="296" t="s">
        <v>349</v>
      </c>
      <c r="Y51" s="309"/>
    </row>
    <row r="52" spans="2:25" ht="18" customHeight="1" x14ac:dyDescent="0.15">
      <c r="B52" s="316"/>
      <c r="D52" s="409" t="s">
        <v>479</v>
      </c>
      <c r="E52" s="409"/>
      <c r="F52" s="409"/>
      <c r="G52" s="409"/>
      <c r="H52" s="409"/>
      <c r="I52" s="409"/>
      <c r="J52" s="409"/>
      <c r="K52" s="409"/>
      <c r="L52" s="409"/>
      <c r="M52" s="409"/>
      <c r="N52" s="409"/>
      <c r="O52" s="409"/>
      <c r="P52" s="409"/>
      <c r="Q52" s="409"/>
      <c r="R52" s="409"/>
      <c r="S52" s="409"/>
      <c r="T52" s="720"/>
      <c r="U52" s="319"/>
      <c r="V52" s="296"/>
      <c r="W52" s="296"/>
      <c r="X52" s="296"/>
      <c r="Y52" s="309"/>
    </row>
    <row r="53" spans="2:25" ht="18" customHeight="1" x14ac:dyDescent="0.15">
      <c r="B53" s="316"/>
      <c r="D53" s="409" t="s">
        <v>480</v>
      </c>
      <c r="E53" s="409"/>
      <c r="F53" s="409"/>
      <c r="G53" s="409"/>
      <c r="H53" s="409"/>
      <c r="I53" s="409"/>
      <c r="J53" s="409"/>
      <c r="K53" s="409"/>
      <c r="L53" s="409"/>
      <c r="M53" s="409"/>
      <c r="N53" s="409"/>
      <c r="O53" s="409"/>
      <c r="P53" s="409"/>
      <c r="Q53" s="409"/>
      <c r="R53" s="409"/>
      <c r="S53" s="409"/>
      <c r="T53" s="720"/>
      <c r="U53" s="319"/>
      <c r="V53" s="296"/>
      <c r="W53" s="296"/>
      <c r="X53" s="296"/>
      <c r="Y53" s="309"/>
    </row>
    <row r="54" spans="2:25" ht="18" customHeight="1" x14ac:dyDescent="0.15">
      <c r="B54" s="316"/>
      <c r="D54" s="409" t="s">
        <v>481</v>
      </c>
      <c r="E54" s="409"/>
      <c r="F54" s="409"/>
      <c r="G54" s="409"/>
      <c r="H54" s="409"/>
      <c r="I54" s="409"/>
      <c r="J54" s="409"/>
      <c r="K54" s="409"/>
      <c r="L54" s="409"/>
      <c r="M54" s="409"/>
      <c r="N54" s="409"/>
      <c r="O54" s="409"/>
      <c r="P54" s="409"/>
      <c r="Q54" s="409"/>
      <c r="R54" s="409"/>
      <c r="S54" s="409"/>
      <c r="T54" s="720"/>
      <c r="U54" s="319"/>
      <c r="V54" s="296"/>
      <c r="W54" s="296"/>
      <c r="X54" s="296"/>
      <c r="Y54" s="309"/>
    </row>
    <row r="55" spans="2:25" ht="18" customHeight="1" x14ac:dyDescent="0.15">
      <c r="B55" s="316"/>
      <c r="D55" s="409" t="s">
        <v>482</v>
      </c>
      <c r="E55" s="409"/>
      <c r="F55" s="409"/>
      <c r="G55" s="409"/>
      <c r="H55" s="409"/>
      <c r="I55" s="409"/>
      <c r="J55" s="409"/>
      <c r="K55" s="409"/>
      <c r="L55" s="409"/>
      <c r="M55" s="409"/>
      <c r="N55" s="409"/>
      <c r="O55" s="409"/>
      <c r="P55" s="409"/>
      <c r="Q55" s="409"/>
      <c r="R55" s="409"/>
      <c r="S55" s="409"/>
      <c r="T55" s="720"/>
      <c r="U55" s="319"/>
      <c r="V55" s="296"/>
      <c r="W55" s="296"/>
      <c r="X55" s="296"/>
      <c r="Y55" s="309"/>
    </row>
    <row r="56" spans="2:25" ht="18" customHeight="1" x14ac:dyDescent="0.15">
      <c r="B56" s="316"/>
      <c r="D56" s="409" t="s">
        <v>483</v>
      </c>
      <c r="E56" s="409"/>
      <c r="F56" s="409"/>
      <c r="G56" s="409"/>
      <c r="H56" s="409"/>
      <c r="I56" s="409"/>
      <c r="J56" s="409"/>
      <c r="K56" s="409"/>
      <c r="L56" s="409"/>
      <c r="M56" s="409"/>
      <c r="N56" s="409"/>
      <c r="O56" s="409"/>
      <c r="P56" s="409"/>
      <c r="Q56" s="409"/>
      <c r="R56" s="409"/>
      <c r="S56" s="409"/>
      <c r="T56" s="720"/>
      <c r="U56" s="319"/>
      <c r="V56" s="296"/>
      <c r="W56" s="296"/>
      <c r="X56" s="296"/>
      <c r="Y56" s="309"/>
    </row>
    <row r="57" spans="2:25" ht="18" customHeight="1" x14ac:dyDescent="0.15">
      <c r="B57" s="316"/>
      <c r="C57" s="294" t="s">
        <v>310</v>
      </c>
      <c r="U57" s="319"/>
      <c r="V57" s="296" t="s">
        <v>349</v>
      </c>
      <c r="W57" s="296" t="s">
        <v>145</v>
      </c>
      <c r="X57" s="296" t="s">
        <v>349</v>
      </c>
      <c r="Y57" s="309"/>
    </row>
    <row r="58" spans="2:25" ht="8.25" customHeight="1" x14ac:dyDescent="0.15">
      <c r="B58" s="321"/>
      <c r="C58" s="311"/>
      <c r="D58" s="311"/>
      <c r="E58" s="311"/>
      <c r="F58" s="311"/>
      <c r="G58" s="311"/>
      <c r="H58" s="311"/>
      <c r="I58" s="311"/>
      <c r="J58" s="311"/>
      <c r="K58" s="311"/>
      <c r="L58" s="311"/>
      <c r="M58" s="311"/>
      <c r="N58" s="311"/>
      <c r="O58" s="311"/>
      <c r="P58" s="311"/>
      <c r="Q58" s="311"/>
      <c r="R58" s="311"/>
      <c r="S58" s="311"/>
      <c r="T58" s="311"/>
      <c r="U58" s="442"/>
      <c r="V58" s="443"/>
      <c r="W58" s="443"/>
      <c r="X58" s="443"/>
      <c r="Y58" s="444"/>
    </row>
    <row r="59" spans="2:25" x14ac:dyDescent="0.15">
      <c r="B59" s="294" t="s">
        <v>311</v>
      </c>
    </row>
    <row r="60" spans="2:25" ht="14.25" customHeight="1" x14ac:dyDescent="0.15">
      <c r="B60" s="294" t="s">
        <v>312</v>
      </c>
    </row>
    <row r="61" spans="2:25" ht="9" customHeight="1" x14ac:dyDescent="0.15">
      <c r="B61" s="314"/>
      <c r="C61" s="305"/>
      <c r="D61" s="305"/>
      <c r="E61" s="305"/>
      <c r="F61" s="305"/>
      <c r="G61" s="305"/>
      <c r="H61" s="305"/>
      <c r="I61" s="305"/>
      <c r="J61" s="305"/>
      <c r="K61" s="305"/>
      <c r="L61" s="305"/>
      <c r="M61" s="305"/>
      <c r="N61" s="305"/>
      <c r="O61" s="305"/>
      <c r="P61" s="305"/>
      <c r="Q61" s="305"/>
      <c r="R61" s="305"/>
      <c r="S61" s="305"/>
      <c r="T61" s="305"/>
      <c r="U61" s="314"/>
      <c r="V61" s="305"/>
      <c r="W61" s="305"/>
      <c r="X61" s="305"/>
      <c r="Y61" s="315"/>
    </row>
    <row r="62" spans="2:25" x14ac:dyDescent="0.15">
      <c r="B62" s="316" t="s">
        <v>313</v>
      </c>
      <c r="U62" s="316"/>
      <c r="V62" s="317" t="s">
        <v>144</v>
      </c>
      <c r="W62" s="317" t="s">
        <v>145</v>
      </c>
      <c r="X62" s="317" t="s">
        <v>146</v>
      </c>
      <c r="Y62" s="318"/>
    </row>
    <row r="63" spans="2:25" ht="6.75" customHeight="1" x14ac:dyDescent="0.15">
      <c r="B63" s="316"/>
      <c r="U63" s="316"/>
      <c r="Y63" s="318"/>
    </row>
    <row r="64" spans="2:25" ht="18" customHeight="1" x14ac:dyDescent="0.15">
      <c r="B64" s="316"/>
      <c r="C64" s="294" t="s">
        <v>314</v>
      </c>
      <c r="U64" s="319"/>
      <c r="V64" s="296" t="s">
        <v>349</v>
      </c>
      <c r="W64" s="296" t="s">
        <v>145</v>
      </c>
      <c r="X64" s="296" t="s">
        <v>349</v>
      </c>
      <c r="Y64" s="309"/>
    </row>
    <row r="65" spans="2:25" ht="18" customHeight="1" x14ac:dyDescent="0.15">
      <c r="B65" s="316"/>
      <c r="C65" s="294" t="s">
        <v>315</v>
      </c>
      <c r="U65" s="316"/>
      <c r="Y65" s="318"/>
    </row>
    <row r="66" spans="2:25" ht="18" customHeight="1" x14ac:dyDescent="0.15">
      <c r="B66" s="316"/>
      <c r="C66" s="294" t="s">
        <v>316</v>
      </c>
      <c r="U66" s="316"/>
      <c r="Y66" s="318"/>
    </row>
    <row r="67" spans="2:25" ht="6" customHeight="1" x14ac:dyDescent="0.15">
      <c r="B67" s="321"/>
      <c r="C67" s="311"/>
      <c r="D67" s="311"/>
      <c r="E67" s="311"/>
      <c r="F67" s="311"/>
      <c r="G67" s="311"/>
      <c r="H67" s="311"/>
      <c r="I67" s="311"/>
      <c r="J67" s="311"/>
      <c r="K67" s="311"/>
      <c r="L67" s="311"/>
      <c r="M67" s="311"/>
      <c r="N67" s="311"/>
      <c r="O67" s="311"/>
      <c r="P67" s="311"/>
      <c r="Q67" s="311"/>
      <c r="R67" s="311"/>
      <c r="S67" s="311"/>
      <c r="T67" s="311"/>
      <c r="U67" s="321"/>
      <c r="V67" s="311"/>
      <c r="W67" s="311"/>
      <c r="X67" s="311"/>
      <c r="Y67" s="322"/>
    </row>
    <row r="122" spans="3:7" x14ac:dyDescent="0.15">
      <c r="C122" s="311"/>
      <c r="D122" s="311"/>
      <c r="E122" s="311"/>
      <c r="F122" s="311"/>
      <c r="G122" s="311"/>
    </row>
    <row r="123" spans="3:7" x14ac:dyDescent="0.15">
      <c r="C123" s="305"/>
    </row>
  </sheetData>
  <mergeCells count="19">
    <mergeCell ref="AC3:AD4"/>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DB017316-5A72-4631-9621-BE1823FFB815}">
      <formula1>"□,■"</formula1>
    </dataValidation>
  </dataValidations>
  <hyperlinks>
    <hyperlink ref="AC3" location="添付書類一覧!A1" display="添付書類一覧に戻る" xr:uid="{4E99782E-CE8E-4C5F-863A-55E15AFBD517}"/>
  </hyperlinks>
  <pageMargins left="0.7" right="0.7" top="0.75" bottom="0.75" header="0.3" footer="0.3"/>
  <pageSetup paperSize="9" scale="75" orientation="portrait" r:id="rId1"/>
  <rowBreaks count="1" manualBreakCount="1">
    <brk id="6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93BE-920D-4226-B6E7-7C3E811B8635}">
  <sheetPr>
    <tabColor rgb="FF0070C0"/>
    <pageSetUpPr fitToPage="1"/>
  </sheetPr>
  <dimension ref="B1:AE122"/>
  <sheetViews>
    <sheetView view="pageBreakPreview" topLeftCell="A16" zoomScaleNormal="100" zoomScaleSheetLayoutView="100" workbookViewId="0">
      <selection activeCell="AF14" sqref="AF14"/>
    </sheetView>
  </sheetViews>
  <sheetFormatPr defaultColWidth="4" defaultRowHeight="13.5" x14ac:dyDescent="0.15"/>
  <cols>
    <col min="1" max="1" width="2.125" style="294" customWidth="1"/>
    <col min="2" max="2" width="1.625" style="294" customWidth="1"/>
    <col min="3" max="19" width="3.875" style="294" customWidth="1"/>
    <col min="20" max="20" width="7.75" style="294" customWidth="1"/>
    <col min="21" max="25" width="3.25" style="294" customWidth="1"/>
    <col min="26" max="26" width="2.125" style="294" customWidth="1"/>
    <col min="27" max="30" width="4" style="294"/>
    <col min="31" max="31" width="35.5" style="294" customWidth="1"/>
    <col min="32" max="16384" width="4" style="294"/>
  </cols>
  <sheetData>
    <row r="1" spans="2:31" ht="6.75" customHeight="1" x14ac:dyDescent="0.15"/>
    <row r="2" spans="2:31" ht="14.25" thickBot="1" x14ac:dyDescent="0.2">
      <c r="B2" s="294" t="s">
        <v>484</v>
      </c>
    </row>
    <row r="3" spans="2:31" ht="15.75" customHeight="1" thickTop="1" x14ac:dyDescent="0.15">
      <c r="P3" s="295" t="s">
        <v>461</v>
      </c>
      <c r="Q3" s="385"/>
      <c r="R3" s="385"/>
      <c r="S3" s="296" t="s">
        <v>34</v>
      </c>
      <c r="T3" s="385"/>
      <c r="U3" s="385"/>
      <c r="V3" s="296" t="s">
        <v>462</v>
      </c>
      <c r="W3" s="385"/>
      <c r="X3" s="385"/>
      <c r="Y3" s="296" t="s">
        <v>463</v>
      </c>
      <c r="AD3" s="375" t="s">
        <v>337</v>
      </c>
      <c r="AE3" s="376"/>
    </row>
    <row r="4" spans="2:31" ht="10.5" customHeight="1" thickBot="1" x14ac:dyDescent="0.2">
      <c r="AD4" s="377"/>
      <c r="AE4" s="378"/>
    </row>
    <row r="5" spans="2:31" ht="27.75" customHeight="1" thickTop="1" x14ac:dyDescent="0.15">
      <c r="B5" s="712" t="s">
        <v>317</v>
      </c>
      <c r="C5" s="712"/>
      <c r="D5" s="712"/>
      <c r="E5" s="712"/>
      <c r="F5" s="712"/>
      <c r="G5" s="712"/>
      <c r="H5" s="712"/>
      <c r="I5" s="712"/>
      <c r="J5" s="712"/>
      <c r="K5" s="712"/>
      <c r="L5" s="712"/>
      <c r="M5" s="712"/>
      <c r="N5" s="712"/>
      <c r="O5" s="712"/>
      <c r="P5" s="712"/>
      <c r="Q5" s="712"/>
      <c r="R5" s="712"/>
      <c r="S5" s="712"/>
      <c r="T5" s="712"/>
      <c r="U5" s="712"/>
      <c r="V5" s="712"/>
      <c r="W5" s="712"/>
      <c r="X5" s="712"/>
      <c r="Y5" s="712"/>
    </row>
    <row r="7" spans="2:31" ht="23.25" customHeight="1" x14ac:dyDescent="0.15">
      <c r="B7" s="382" t="s">
        <v>294</v>
      </c>
      <c r="C7" s="382"/>
      <c r="D7" s="382"/>
      <c r="E7" s="382"/>
      <c r="F7" s="382"/>
      <c r="G7" s="382"/>
      <c r="H7" s="382"/>
      <c r="I7" s="382"/>
      <c r="J7" s="382"/>
      <c r="K7" s="382"/>
      <c r="L7" s="382"/>
      <c r="M7" s="382"/>
      <c r="N7" s="382"/>
      <c r="O7" s="382"/>
      <c r="P7" s="382"/>
      <c r="Q7" s="382"/>
      <c r="R7" s="382"/>
      <c r="S7" s="382"/>
      <c r="T7" s="382"/>
      <c r="U7" s="382"/>
      <c r="V7" s="382"/>
      <c r="W7" s="382"/>
      <c r="X7" s="382"/>
      <c r="Y7" s="721"/>
    </row>
    <row r="8" spans="2:31" ht="23.25" customHeight="1" x14ac:dyDescent="0.15">
      <c r="B8" s="721" t="s">
        <v>318</v>
      </c>
      <c r="C8" s="721"/>
      <c r="D8" s="721"/>
      <c r="E8" s="721"/>
      <c r="F8" s="721"/>
      <c r="G8" s="721"/>
      <c r="H8" s="721"/>
      <c r="I8" s="722"/>
      <c r="J8" s="722"/>
      <c r="K8" s="722"/>
      <c r="L8" s="722"/>
      <c r="M8" s="722"/>
      <c r="N8" s="722"/>
      <c r="O8" s="722"/>
      <c r="P8" s="722"/>
      <c r="Q8" s="722"/>
      <c r="R8" s="722"/>
      <c r="S8" s="722"/>
      <c r="T8" s="722"/>
      <c r="U8" s="722"/>
      <c r="V8" s="722"/>
      <c r="W8" s="722"/>
      <c r="X8" s="722"/>
      <c r="Y8" s="722"/>
    </row>
    <row r="9" spans="2:31" ht="23.25" customHeight="1" x14ac:dyDescent="0.15">
      <c r="B9" s="721" t="s">
        <v>295</v>
      </c>
      <c r="C9" s="721"/>
      <c r="D9" s="721"/>
      <c r="E9" s="721"/>
      <c r="F9" s="721"/>
      <c r="G9" s="721"/>
      <c r="H9" s="721"/>
      <c r="I9" s="297" t="s">
        <v>349</v>
      </c>
      <c r="J9" s="302" t="s">
        <v>467</v>
      </c>
      <c r="K9" s="302"/>
      <c r="L9" s="302"/>
      <c r="M9" s="302"/>
      <c r="N9" s="298" t="s">
        <v>349</v>
      </c>
      <c r="O9" s="302" t="s">
        <v>468</v>
      </c>
      <c r="P9" s="302"/>
      <c r="Q9" s="302"/>
      <c r="R9" s="302"/>
      <c r="S9" s="298" t="s">
        <v>349</v>
      </c>
      <c r="T9" s="302" t="s">
        <v>469</v>
      </c>
      <c r="U9" s="302"/>
      <c r="V9" s="302"/>
      <c r="W9" s="302"/>
      <c r="X9" s="302"/>
      <c r="Y9" s="323"/>
    </row>
    <row r="11" spans="2:31" ht="6" customHeight="1" x14ac:dyDescent="0.15">
      <c r="B11" s="314"/>
      <c r="C11" s="305"/>
      <c r="D11" s="305"/>
      <c r="E11" s="305"/>
      <c r="F11" s="305"/>
      <c r="G11" s="305"/>
      <c r="H11" s="305"/>
      <c r="I11" s="305"/>
      <c r="J11" s="305"/>
      <c r="K11" s="305"/>
      <c r="L11" s="305"/>
      <c r="M11" s="305"/>
      <c r="N11" s="305"/>
      <c r="O11" s="305"/>
      <c r="P11" s="305"/>
      <c r="Q11" s="305"/>
      <c r="R11" s="305"/>
      <c r="S11" s="305"/>
      <c r="T11" s="305"/>
      <c r="U11" s="314"/>
      <c r="V11" s="305"/>
      <c r="W11" s="305"/>
      <c r="X11" s="305"/>
      <c r="Y11" s="315"/>
    </row>
    <row r="12" spans="2:31" x14ac:dyDescent="0.15">
      <c r="B12" s="316" t="s">
        <v>319</v>
      </c>
      <c r="U12" s="316"/>
      <c r="V12" s="317" t="s">
        <v>144</v>
      </c>
      <c r="W12" s="317" t="s">
        <v>145</v>
      </c>
      <c r="X12" s="317" t="s">
        <v>146</v>
      </c>
      <c r="Y12" s="318"/>
    </row>
    <row r="13" spans="2:31" ht="6" customHeight="1" x14ac:dyDescent="0.15">
      <c r="B13" s="316"/>
      <c r="U13" s="316"/>
      <c r="Y13" s="318"/>
    </row>
    <row r="14" spans="2:31" ht="18" customHeight="1" x14ac:dyDescent="0.15">
      <c r="B14" s="316"/>
      <c r="C14" s="294" t="s">
        <v>320</v>
      </c>
      <c r="U14" s="319"/>
      <c r="V14" s="296" t="s">
        <v>349</v>
      </c>
      <c r="W14" s="296" t="s">
        <v>145</v>
      </c>
      <c r="X14" s="296" t="s">
        <v>349</v>
      </c>
      <c r="Y14" s="309"/>
    </row>
    <row r="15" spans="2:31" ht="18" customHeight="1" x14ac:dyDescent="0.15">
      <c r="B15" s="316"/>
      <c r="C15" s="294" t="s">
        <v>321</v>
      </c>
      <c r="U15" s="319"/>
      <c r="V15" s="308"/>
      <c r="W15" s="308"/>
      <c r="X15" s="308"/>
      <c r="Y15" s="309"/>
    </row>
    <row r="16" spans="2:31" ht="18" customHeight="1" x14ac:dyDescent="0.15">
      <c r="B16" s="316"/>
      <c r="U16" s="319"/>
      <c r="V16" s="308"/>
      <c r="W16" s="308"/>
      <c r="X16" s="308"/>
      <c r="Y16" s="309"/>
    </row>
    <row r="17" spans="2:25" ht="18" customHeight="1" x14ac:dyDescent="0.15">
      <c r="B17" s="316"/>
      <c r="C17" s="294" t="s">
        <v>297</v>
      </c>
      <c r="D17" s="382" t="s">
        <v>188</v>
      </c>
      <c r="E17" s="382"/>
      <c r="F17" s="382"/>
      <c r="G17" s="382"/>
      <c r="H17" s="382"/>
      <c r="I17" s="300" t="s">
        <v>298</v>
      </c>
      <c r="J17" s="301"/>
      <c r="K17" s="301"/>
      <c r="L17" s="383"/>
      <c r="M17" s="383"/>
      <c r="N17" s="383"/>
      <c r="O17" s="299" t="s">
        <v>167</v>
      </c>
      <c r="U17" s="306"/>
      <c r="V17" s="296"/>
      <c r="W17" s="296"/>
      <c r="X17" s="296"/>
      <c r="Y17" s="307"/>
    </row>
    <row r="18" spans="2:25" ht="18" customHeight="1" x14ac:dyDescent="0.15">
      <c r="B18" s="316"/>
      <c r="C18" s="294" t="s">
        <v>297</v>
      </c>
      <c r="D18" s="382" t="s">
        <v>188</v>
      </c>
      <c r="E18" s="382"/>
      <c r="F18" s="382"/>
      <c r="G18" s="382"/>
      <c r="H18" s="382"/>
      <c r="I18" s="300" t="s">
        <v>322</v>
      </c>
      <c r="J18" s="301"/>
      <c r="K18" s="301"/>
      <c r="L18" s="383"/>
      <c r="M18" s="383"/>
      <c r="N18" s="383"/>
      <c r="O18" s="299" t="s">
        <v>167</v>
      </c>
      <c r="U18" s="306"/>
      <c r="V18" s="296"/>
      <c r="W18" s="296"/>
      <c r="X18" s="296"/>
      <c r="Y18" s="307"/>
    </row>
    <row r="19" spans="2:25" ht="18" customHeight="1" x14ac:dyDescent="0.15">
      <c r="B19" s="316"/>
      <c r="D19" s="296"/>
      <c r="E19" s="296"/>
      <c r="F19" s="296"/>
      <c r="G19" s="296"/>
      <c r="H19" s="296"/>
      <c r="O19" s="296"/>
      <c r="U19" s="306"/>
      <c r="V19" s="296"/>
      <c r="W19" s="296"/>
      <c r="X19" s="296"/>
      <c r="Y19" s="307"/>
    </row>
    <row r="20" spans="2:25" ht="18" customHeight="1" x14ac:dyDescent="0.15">
      <c r="B20" s="316"/>
      <c r="C20" s="294" t="s">
        <v>323</v>
      </c>
      <c r="U20" s="319"/>
      <c r="V20" s="296" t="s">
        <v>349</v>
      </c>
      <c r="W20" s="296" t="s">
        <v>145</v>
      </c>
      <c r="X20" s="296" t="s">
        <v>349</v>
      </c>
      <c r="Y20" s="309"/>
    </row>
    <row r="21" spans="2:25" ht="18" customHeight="1" x14ac:dyDescent="0.15">
      <c r="B21" s="316"/>
      <c r="C21" s="294" t="s">
        <v>324</v>
      </c>
      <c r="U21" s="319"/>
      <c r="V21" s="308"/>
      <c r="W21" s="308"/>
      <c r="X21" s="308"/>
      <c r="Y21" s="309"/>
    </row>
    <row r="22" spans="2:25" ht="18" customHeight="1" x14ac:dyDescent="0.15">
      <c r="B22" s="316"/>
      <c r="C22" s="294" t="s">
        <v>325</v>
      </c>
      <c r="T22" s="294" t="s">
        <v>300</v>
      </c>
      <c r="U22" s="319"/>
      <c r="V22" s="296" t="s">
        <v>349</v>
      </c>
      <c r="W22" s="296" t="s">
        <v>145</v>
      </c>
      <c r="X22" s="296" t="s">
        <v>349</v>
      </c>
      <c r="Y22" s="309"/>
    </row>
    <row r="23" spans="2:25" ht="18" customHeight="1" x14ac:dyDescent="0.15">
      <c r="B23" s="316"/>
      <c r="C23" s="294" t="s">
        <v>326</v>
      </c>
      <c r="U23" s="319"/>
      <c r="V23" s="296" t="s">
        <v>349</v>
      </c>
      <c r="W23" s="296" t="s">
        <v>145</v>
      </c>
      <c r="X23" s="296" t="s">
        <v>349</v>
      </c>
      <c r="Y23" s="309"/>
    </row>
    <row r="24" spans="2:25" ht="18" customHeight="1" x14ac:dyDescent="0.15">
      <c r="B24" s="316"/>
      <c r="C24" s="294" t="s">
        <v>327</v>
      </c>
      <c r="U24" s="319"/>
      <c r="V24" s="296" t="s">
        <v>349</v>
      </c>
      <c r="W24" s="296" t="s">
        <v>145</v>
      </c>
      <c r="X24" s="296" t="s">
        <v>349</v>
      </c>
      <c r="Y24" s="309"/>
    </row>
    <row r="25" spans="2:25" ht="18" customHeight="1" x14ac:dyDescent="0.15">
      <c r="B25" s="316"/>
      <c r="C25" s="294" t="s">
        <v>328</v>
      </c>
      <c r="U25" s="319"/>
      <c r="V25" s="308"/>
      <c r="W25" s="308"/>
      <c r="X25" s="308"/>
      <c r="Y25" s="309"/>
    </row>
    <row r="26" spans="2:25" ht="18" customHeight="1" x14ac:dyDescent="0.15">
      <c r="B26" s="316"/>
      <c r="C26" s="294" t="s">
        <v>485</v>
      </c>
      <c r="U26" s="319"/>
      <c r="V26" s="296" t="s">
        <v>349</v>
      </c>
      <c r="W26" s="296" t="s">
        <v>145</v>
      </c>
      <c r="X26" s="296" t="s">
        <v>349</v>
      </c>
      <c r="Y26" s="309"/>
    </row>
    <row r="27" spans="2:25" ht="18" customHeight="1" x14ac:dyDescent="0.15">
      <c r="B27" s="316"/>
      <c r="C27" s="294" t="s">
        <v>451</v>
      </c>
      <c r="U27" s="319"/>
      <c r="V27" s="296"/>
      <c r="W27" s="296"/>
      <c r="X27" s="296"/>
      <c r="Y27" s="309"/>
    </row>
    <row r="28" spans="2:25" ht="18" customHeight="1" x14ac:dyDescent="0.15">
      <c r="B28" s="316"/>
      <c r="C28" s="294" t="s">
        <v>452</v>
      </c>
      <c r="U28" s="319"/>
      <c r="V28" s="296"/>
      <c r="W28" s="296"/>
      <c r="X28" s="296"/>
      <c r="Y28" s="309"/>
    </row>
    <row r="29" spans="2:25" ht="18" customHeight="1" x14ac:dyDescent="0.15">
      <c r="B29" s="316"/>
      <c r="C29" s="294" t="s">
        <v>486</v>
      </c>
      <c r="U29" s="319"/>
      <c r="V29" s="296" t="s">
        <v>349</v>
      </c>
      <c r="W29" s="296" t="s">
        <v>145</v>
      </c>
      <c r="X29" s="296" t="s">
        <v>349</v>
      </c>
      <c r="Y29" s="309"/>
    </row>
    <row r="30" spans="2:25" ht="18" customHeight="1" x14ac:dyDescent="0.15">
      <c r="B30" s="316"/>
      <c r="C30" s="294" t="s">
        <v>329</v>
      </c>
      <c r="U30" s="319"/>
      <c r="V30" s="308"/>
      <c r="W30" s="308"/>
      <c r="X30" s="308"/>
      <c r="Y30" s="309"/>
    </row>
    <row r="31" spans="2:25" ht="18" customHeight="1" x14ac:dyDescent="0.15">
      <c r="B31" s="316"/>
      <c r="D31" s="294" t="s">
        <v>454</v>
      </c>
      <c r="U31" s="319"/>
      <c r="V31" s="296" t="s">
        <v>349</v>
      </c>
      <c r="W31" s="296" t="s">
        <v>145</v>
      </c>
      <c r="X31" s="296" t="s">
        <v>349</v>
      </c>
      <c r="Y31" s="309"/>
    </row>
    <row r="32" spans="2:25" ht="18" customHeight="1" x14ac:dyDescent="0.15">
      <c r="B32" s="316"/>
      <c r="D32" s="294" t="s">
        <v>455</v>
      </c>
      <c r="U32" s="319"/>
      <c r="V32" s="296" t="s">
        <v>349</v>
      </c>
      <c r="W32" s="296" t="s">
        <v>145</v>
      </c>
      <c r="X32" s="296" t="s">
        <v>349</v>
      </c>
      <c r="Y32" s="309"/>
    </row>
    <row r="33" spans="2:25" ht="18" customHeight="1" x14ac:dyDescent="0.15">
      <c r="B33" s="316"/>
      <c r="C33" s="294" t="s">
        <v>330</v>
      </c>
      <c r="U33" s="319"/>
      <c r="V33" s="296" t="s">
        <v>349</v>
      </c>
      <c r="W33" s="296" t="s">
        <v>145</v>
      </c>
      <c r="X33" s="296" t="s">
        <v>349</v>
      </c>
      <c r="Y33" s="309"/>
    </row>
    <row r="34" spans="2:25" ht="18" customHeight="1" x14ac:dyDescent="0.15">
      <c r="B34" s="316"/>
      <c r="C34" s="294" t="s">
        <v>331</v>
      </c>
      <c r="U34" s="319"/>
      <c r="V34" s="308"/>
      <c r="W34" s="308"/>
      <c r="X34" s="308"/>
      <c r="Y34" s="309"/>
    </row>
    <row r="35" spans="2:25" ht="18" customHeight="1" x14ac:dyDescent="0.15">
      <c r="B35" s="316"/>
      <c r="C35" s="294" t="s">
        <v>332</v>
      </c>
      <c r="U35" s="319"/>
      <c r="V35" s="296" t="s">
        <v>349</v>
      </c>
      <c r="W35" s="296" t="s">
        <v>145</v>
      </c>
      <c r="X35" s="296" t="s">
        <v>349</v>
      </c>
      <c r="Y35" s="309"/>
    </row>
    <row r="36" spans="2:25" ht="18" customHeight="1" x14ac:dyDescent="0.15">
      <c r="B36" s="316"/>
      <c r="C36" s="294" t="s">
        <v>333</v>
      </c>
      <c r="U36" s="319"/>
      <c r="V36" s="308"/>
      <c r="W36" s="308"/>
      <c r="X36" s="308"/>
      <c r="Y36" s="309"/>
    </row>
    <row r="37" spans="2:25" ht="18" customHeight="1" x14ac:dyDescent="0.15">
      <c r="B37" s="316"/>
      <c r="C37" s="294" t="s">
        <v>334</v>
      </c>
      <c r="U37" s="319"/>
      <c r="V37" s="296" t="s">
        <v>349</v>
      </c>
      <c r="W37" s="296" t="s">
        <v>145</v>
      </c>
      <c r="X37" s="296" t="s">
        <v>349</v>
      </c>
      <c r="Y37" s="309"/>
    </row>
    <row r="38" spans="2:25" ht="18" customHeight="1" x14ac:dyDescent="0.15">
      <c r="B38" s="316"/>
      <c r="C38" s="294" t="s">
        <v>305</v>
      </c>
      <c r="U38" s="319"/>
      <c r="V38" s="308"/>
      <c r="W38" s="308"/>
      <c r="X38" s="308"/>
      <c r="Y38" s="309"/>
    </row>
    <row r="39" spans="2:25" ht="18" customHeight="1" x14ac:dyDescent="0.15">
      <c r="B39" s="321"/>
      <c r="C39" s="311" t="s">
        <v>306</v>
      </c>
      <c r="D39" s="311"/>
      <c r="E39" s="311"/>
      <c r="F39" s="311"/>
      <c r="G39" s="311"/>
      <c r="H39" s="311"/>
      <c r="I39" s="311"/>
      <c r="J39" s="311"/>
      <c r="K39" s="311"/>
      <c r="L39" s="311"/>
      <c r="M39" s="311"/>
      <c r="N39" s="311"/>
      <c r="O39" s="311"/>
      <c r="P39" s="311"/>
      <c r="Q39" s="311"/>
      <c r="R39" s="311"/>
      <c r="S39" s="311"/>
      <c r="T39" s="311"/>
      <c r="U39" s="324"/>
      <c r="V39" s="312"/>
      <c r="W39" s="312"/>
      <c r="X39" s="312"/>
      <c r="Y39" s="313"/>
    </row>
    <row r="40" spans="2:25" x14ac:dyDescent="0.15">
      <c r="B40" s="294" t="s">
        <v>311</v>
      </c>
    </row>
    <row r="41" spans="2:25" ht="14.25" customHeight="1" x14ac:dyDescent="0.15">
      <c r="B41" s="294" t="s">
        <v>312</v>
      </c>
    </row>
    <row r="43" spans="2:25" ht="14.25" customHeight="1" x14ac:dyDescent="0.15"/>
    <row r="121" spans="3:7" x14ac:dyDescent="0.15">
      <c r="C121" s="311"/>
      <c r="D121" s="311"/>
      <c r="E121" s="311"/>
      <c r="F121" s="311"/>
      <c r="G121" s="311"/>
    </row>
    <row r="122" spans="3:7" x14ac:dyDescent="0.15">
      <c r="C122" s="305"/>
    </row>
  </sheetData>
  <mergeCells count="14">
    <mergeCell ref="AD3:AE4"/>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29DCFA1C-5C63-4B28-8B7F-8B729A9174DA}">
      <formula1>"□,■"</formula1>
    </dataValidation>
  </dataValidations>
  <hyperlinks>
    <hyperlink ref="AD3" location="添付書類一覧!A1" display="添付書類一覧に戻る" xr:uid="{30CD3B92-810D-47F1-8894-DB0AF424758B}"/>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B1:AO130"/>
  <sheetViews>
    <sheetView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23" t="s">
        <v>70</v>
      </c>
      <c r="AA3" s="724"/>
      <c r="AB3" s="724"/>
      <c r="AC3" s="724"/>
      <c r="AD3" s="725"/>
      <c r="AE3" s="726"/>
      <c r="AF3" s="727"/>
      <c r="AG3" s="727"/>
      <c r="AH3" s="727"/>
      <c r="AI3" s="727"/>
      <c r="AJ3" s="727"/>
      <c r="AK3" s="727"/>
      <c r="AL3" s="728"/>
      <c r="AM3" s="20"/>
      <c r="AN3" s="1"/>
    </row>
    <row r="4" spans="2:40" s="2" customFormat="1" x14ac:dyDescent="0.15">
      <c r="AN4" s="21"/>
    </row>
    <row r="5" spans="2:40" s="2" customFormat="1" x14ac:dyDescent="0.15">
      <c r="B5" s="729" t="s">
        <v>41</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row>
    <row r="6" spans="2:40" s="2" customFormat="1" ht="13.5" customHeight="1" x14ac:dyDescent="0.15">
      <c r="AC6" s="1"/>
      <c r="AD6" s="45"/>
      <c r="AE6" s="45" t="s">
        <v>28</v>
      </c>
      <c r="AH6" s="2" t="s">
        <v>34</v>
      </c>
      <c r="AJ6" s="2" t="s">
        <v>30</v>
      </c>
      <c r="AL6" s="2" t="s">
        <v>29</v>
      </c>
    </row>
    <row r="7" spans="2:40" s="2" customFormat="1" x14ac:dyDescent="0.15">
      <c r="B7" s="729" t="s">
        <v>71</v>
      </c>
      <c r="C7" s="729"/>
      <c r="D7" s="729"/>
      <c r="E7" s="729"/>
      <c r="F7" s="729"/>
      <c r="G7" s="729"/>
      <c r="H7" s="729"/>
      <c r="I7" s="729"/>
      <c r="J7" s="729"/>
      <c r="K7" s="12"/>
      <c r="L7" s="12"/>
      <c r="M7" s="12"/>
      <c r="N7" s="12"/>
      <c r="O7" s="12"/>
      <c r="P7" s="12"/>
      <c r="Q7" s="12"/>
      <c r="R7" s="12"/>
      <c r="S7" s="12"/>
      <c r="T7" s="12"/>
    </row>
    <row r="8" spans="2:40" s="2" customFormat="1" x14ac:dyDescent="0.15">
      <c r="AC8" s="1" t="s">
        <v>63</v>
      </c>
    </row>
    <row r="9" spans="2:40" s="2" customFormat="1" x14ac:dyDescent="0.15">
      <c r="C9" s="1" t="s">
        <v>42</v>
      </c>
      <c r="D9" s="1"/>
    </row>
    <row r="10" spans="2:40" s="2" customFormat="1" ht="6.75" customHeight="1" x14ac:dyDescent="0.15">
      <c r="C10" s="1"/>
      <c r="D10" s="1"/>
    </row>
    <row r="11" spans="2:40" s="2" customFormat="1" ht="14.25" customHeight="1" x14ac:dyDescent="0.15">
      <c r="B11" s="730" t="s">
        <v>72</v>
      </c>
      <c r="C11" s="733" t="s">
        <v>7</v>
      </c>
      <c r="D11" s="734"/>
      <c r="E11" s="734"/>
      <c r="F11" s="734"/>
      <c r="G11" s="734"/>
      <c r="H11" s="734"/>
      <c r="I11" s="734"/>
      <c r="J11" s="734"/>
      <c r="K11" s="7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31"/>
      <c r="C12" s="736" t="s">
        <v>73</v>
      </c>
      <c r="D12" s="737"/>
      <c r="E12" s="737"/>
      <c r="F12" s="737"/>
      <c r="G12" s="737"/>
      <c r="H12" s="737"/>
      <c r="I12" s="737"/>
      <c r="J12" s="737"/>
      <c r="K12" s="7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31"/>
      <c r="C13" s="733" t="s">
        <v>8</v>
      </c>
      <c r="D13" s="734"/>
      <c r="E13" s="734"/>
      <c r="F13" s="734"/>
      <c r="G13" s="734"/>
      <c r="H13" s="734"/>
      <c r="I13" s="734"/>
      <c r="J13" s="734"/>
      <c r="K13" s="738"/>
      <c r="L13" s="743" t="s">
        <v>74</v>
      </c>
      <c r="M13" s="744"/>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5"/>
    </row>
    <row r="14" spans="2:40" s="2" customFormat="1" x14ac:dyDescent="0.15">
      <c r="B14" s="731"/>
      <c r="C14" s="736"/>
      <c r="D14" s="737"/>
      <c r="E14" s="737"/>
      <c r="F14" s="737"/>
      <c r="G14" s="737"/>
      <c r="H14" s="737"/>
      <c r="I14" s="737"/>
      <c r="J14" s="737"/>
      <c r="K14" s="739"/>
      <c r="L14" s="746" t="s">
        <v>75</v>
      </c>
      <c r="M14" s="747"/>
      <c r="N14" s="747"/>
      <c r="O14" s="747"/>
      <c r="P14" s="747"/>
      <c r="Q14" s="747"/>
      <c r="R14" s="747"/>
      <c r="S14" s="747"/>
      <c r="T14" s="747"/>
      <c r="U14" s="747"/>
      <c r="V14" s="747"/>
      <c r="W14" s="747"/>
      <c r="X14" s="747"/>
      <c r="Y14" s="747"/>
      <c r="Z14" s="747"/>
      <c r="AA14" s="747"/>
      <c r="AB14" s="747"/>
      <c r="AC14" s="747"/>
      <c r="AD14" s="747"/>
      <c r="AE14" s="747"/>
      <c r="AF14" s="747"/>
      <c r="AG14" s="747"/>
      <c r="AH14" s="747"/>
      <c r="AI14" s="747"/>
      <c r="AJ14" s="747"/>
      <c r="AK14" s="747"/>
      <c r="AL14" s="748"/>
    </row>
    <row r="15" spans="2:40" s="2" customFormat="1" x14ac:dyDescent="0.15">
      <c r="B15" s="731"/>
      <c r="C15" s="740"/>
      <c r="D15" s="741"/>
      <c r="E15" s="741"/>
      <c r="F15" s="741"/>
      <c r="G15" s="741"/>
      <c r="H15" s="741"/>
      <c r="I15" s="741"/>
      <c r="J15" s="741"/>
      <c r="K15" s="742"/>
      <c r="L15" s="749" t="s">
        <v>76</v>
      </c>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1"/>
    </row>
    <row r="16" spans="2:40" s="2" customFormat="1" ht="14.25" customHeight="1" x14ac:dyDescent="0.15">
      <c r="B16" s="731"/>
      <c r="C16" s="752" t="s">
        <v>77</v>
      </c>
      <c r="D16" s="753"/>
      <c r="E16" s="753"/>
      <c r="F16" s="753"/>
      <c r="G16" s="753"/>
      <c r="H16" s="753"/>
      <c r="I16" s="753"/>
      <c r="J16" s="753"/>
      <c r="K16" s="754"/>
      <c r="L16" s="723" t="s">
        <v>9</v>
      </c>
      <c r="M16" s="724"/>
      <c r="N16" s="724"/>
      <c r="O16" s="724"/>
      <c r="P16" s="725"/>
      <c r="Q16" s="24"/>
      <c r="R16" s="25"/>
      <c r="S16" s="25"/>
      <c r="T16" s="25"/>
      <c r="U16" s="25"/>
      <c r="V16" s="25"/>
      <c r="W16" s="25"/>
      <c r="X16" s="25"/>
      <c r="Y16" s="26"/>
      <c r="Z16" s="755" t="s">
        <v>10</v>
      </c>
      <c r="AA16" s="756"/>
      <c r="AB16" s="756"/>
      <c r="AC16" s="756"/>
      <c r="AD16" s="757"/>
      <c r="AE16" s="28"/>
      <c r="AF16" s="32"/>
      <c r="AG16" s="22"/>
      <c r="AH16" s="22"/>
      <c r="AI16" s="22"/>
      <c r="AJ16" s="744"/>
      <c r="AK16" s="744"/>
      <c r="AL16" s="745"/>
    </row>
    <row r="17" spans="2:40" ht="14.25" customHeight="1" x14ac:dyDescent="0.15">
      <c r="B17" s="731"/>
      <c r="C17" s="758" t="s">
        <v>53</v>
      </c>
      <c r="D17" s="759"/>
      <c r="E17" s="759"/>
      <c r="F17" s="759"/>
      <c r="G17" s="759"/>
      <c r="H17" s="759"/>
      <c r="I17" s="759"/>
      <c r="J17" s="759"/>
      <c r="K17" s="760"/>
      <c r="L17" s="27"/>
      <c r="M17" s="27"/>
      <c r="N17" s="27"/>
      <c r="O17" s="27"/>
      <c r="P17" s="27"/>
      <c r="Q17" s="27"/>
      <c r="R17" s="27"/>
      <c r="S17" s="27"/>
      <c r="U17" s="723" t="s">
        <v>11</v>
      </c>
      <c r="V17" s="724"/>
      <c r="W17" s="724"/>
      <c r="X17" s="724"/>
      <c r="Y17" s="725"/>
      <c r="Z17" s="18"/>
      <c r="AA17" s="19"/>
      <c r="AB17" s="19"/>
      <c r="AC17" s="19"/>
      <c r="AD17" s="19"/>
      <c r="AE17" s="761"/>
      <c r="AF17" s="761"/>
      <c r="AG17" s="761"/>
      <c r="AH17" s="761"/>
      <c r="AI17" s="761"/>
      <c r="AJ17" s="761"/>
      <c r="AK17" s="761"/>
      <c r="AL17" s="17"/>
      <c r="AN17" s="3"/>
    </row>
    <row r="18" spans="2:40" ht="14.25" customHeight="1" x14ac:dyDescent="0.15">
      <c r="B18" s="731"/>
      <c r="C18" s="762" t="s">
        <v>12</v>
      </c>
      <c r="D18" s="762"/>
      <c r="E18" s="762"/>
      <c r="F18" s="762"/>
      <c r="G18" s="762"/>
      <c r="H18" s="763"/>
      <c r="I18" s="763"/>
      <c r="J18" s="763"/>
      <c r="K18" s="764"/>
      <c r="L18" s="723" t="s">
        <v>13</v>
      </c>
      <c r="M18" s="724"/>
      <c r="N18" s="724"/>
      <c r="O18" s="724"/>
      <c r="P18" s="725"/>
      <c r="Q18" s="29"/>
      <c r="R18" s="30"/>
      <c r="S18" s="30"/>
      <c r="T18" s="30"/>
      <c r="U18" s="30"/>
      <c r="V18" s="30"/>
      <c r="W18" s="30"/>
      <c r="X18" s="30"/>
      <c r="Y18" s="31"/>
      <c r="Z18" s="765" t="s">
        <v>14</v>
      </c>
      <c r="AA18" s="765"/>
      <c r="AB18" s="765"/>
      <c r="AC18" s="765"/>
      <c r="AD18" s="766"/>
      <c r="AE18" s="15"/>
      <c r="AF18" s="16"/>
      <c r="AG18" s="16"/>
      <c r="AH18" s="16"/>
      <c r="AI18" s="16"/>
      <c r="AJ18" s="16"/>
      <c r="AK18" s="16"/>
      <c r="AL18" s="17"/>
      <c r="AN18" s="3"/>
    </row>
    <row r="19" spans="2:40" ht="13.5" customHeight="1" x14ac:dyDescent="0.15">
      <c r="B19" s="731"/>
      <c r="C19" s="767" t="s">
        <v>15</v>
      </c>
      <c r="D19" s="767"/>
      <c r="E19" s="767"/>
      <c r="F19" s="767"/>
      <c r="G19" s="767"/>
      <c r="H19" s="768"/>
      <c r="I19" s="768"/>
      <c r="J19" s="768"/>
      <c r="K19" s="768"/>
      <c r="L19" s="743" t="s">
        <v>74</v>
      </c>
      <c r="M19" s="744"/>
      <c r="N19" s="744"/>
      <c r="O19" s="744"/>
      <c r="P19" s="744"/>
      <c r="Q19" s="744"/>
      <c r="R19" s="744"/>
      <c r="S19" s="744"/>
      <c r="T19" s="744"/>
      <c r="U19" s="744"/>
      <c r="V19" s="744"/>
      <c r="W19" s="744"/>
      <c r="X19" s="744"/>
      <c r="Y19" s="744"/>
      <c r="Z19" s="744"/>
      <c r="AA19" s="744"/>
      <c r="AB19" s="744"/>
      <c r="AC19" s="744"/>
      <c r="AD19" s="744"/>
      <c r="AE19" s="744"/>
      <c r="AF19" s="744"/>
      <c r="AG19" s="744"/>
      <c r="AH19" s="744"/>
      <c r="AI19" s="744"/>
      <c r="AJ19" s="744"/>
      <c r="AK19" s="744"/>
      <c r="AL19" s="745"/>
      <c r="AN19" s="3"/>
    </row>
    <row r="20" spans="2:40" ht="14.25" customHeight="1" x14ac:dyDescent="0.15">
      <c r="B20" s="731"/>
      <c r="C20" s="767"/>
      <c r="D20" s="767"/>
      <c r="E20" s="767"/>
      <c r="F20" s="767"/>
      <c r="G20" s="767"/>
      <c r="H20" s="768"/>
      <c r="I20" s="768"/>
      <c r="J20" s="768"/>
      <c r="K20" s="768"/>
      <c r="L20" s="746" t="s">
        <v>75</v>
      </c>
      <c r="M20" s="747"/>
      <c r="N20" s="747"/>
      <c r="O20" s="747"/>
      <c r="P20" s="747"/>
      <c r="Q20" s="747"/>
      <c r="R20" s="747"/>
      <c r="S20" s="747"/>
      <c r="T20" s="747"/>
      <c r="U20" s="747"/>
      <c r="V20" s="747"/>
      <c r="W20" s="747"/>
      <c r="X20" s="747"/>
      <c r="Y20" s="747"/>
      <c r="Z20" s="747"/>
      <c r="AA20" s="747"/>
      <c r="AB20" s="747"/>
      <c r="AC20" s="747"/>
      <c r="AD20" s="747"/>
      <c r="AE20" s="747"/>
      <c r="AF20" s="747"/>
      <c r="AG20" s="747"/>
      <c r="AH20" s="747"/>
      <c r="AI20" s="747"/>
      <c r="AJ20" s="747"/>
      <c r="AK20" s="747"/>
      <c r="AL20" s="748"/>
      <c r="AN20" s="3"/>
    </row>
    <row r="21" spans="2:40" x14ac:dyDescent="0.15">
      <c r="B21" s="732"/>
      <c r="C21" s="769"/>
      <c r="D21" s="769"/>
      <c r="E21" s="769"/>
      <c r="F21" s="769"/>
      <c r="G21" s="769"/>
      <c r="H21" s="770"/>
      <c r="I21" s="770"/>
      <c r="J21" s="770"/>
      <c r="K21" s="770"/>
      <c r="L21" s="771"/>
      <c r="M21" s="772"/>
      <c r="N21" s="772"/>
      <c r="O21" s="772"/>
      <c r="P21" s="772"/>
      <c r="Q21" s="772"/>
      <c r="R21" s="772"/>
      <c r="S21" s="772"/>
      <c r="T21" s="772"/>
      <c r="U21" s="772"/>
      <c r="V21" s="772"/>
      <c r="W21" s="772"/>
      <c r="X21" s="772"/>
      <c r="Y21" s="772"/>
      <c r="Z21" s="772"/>
      <c r="AA21" s="772"/>
      <c r="AB21" s="772"/>
      <c r="AC21" s="772"/>
      <c r="AD21" s="772"/>
      <c r="AE21" s="772"/>
      <c r="AF21" s="772"/>
      <c r="AG21" s="772"/>
      <c r="AH21" s="772"/>
      <c r="AI21" s="772"/>
      <c r="AJ21" s="772"/>
      <c r="AK21" s="772"/>
      <c r="AL21" s="773"/>
      <c r="AN21" s="3"/>
    </row>
    <row r="22" spans="2:40" ht="13.5" customHeight="1" x14ac:dyDescent="0.15">
      <c r="B22" s="774" t="s">
        <v>78</v>
      </c>
      <c r="C22" s="733" t="s">
        <v>92</v>
      </c>
      <c r="D22" s="734"/>
      <c r="E22" s="734"/>
      <c r="F22" s="734"/>
      <c r="G22" s="734"/>
      <c r="H22" s="734"/>
      <c r="I22" s="734"/>
      <c r="J22" s="734"/>
      <c r="K22" s="738"/>
      <c r="L22" s="743" t="s">
        <v>74</v>
      </c>
      <c r="M22" s="744"/>
      <c r="N22" s="744"/>
      <c r="O22" s="744"/>
      <c r="P22" s="744"/>
      <c r="Q22" s="744"/>
      <c r="R22" s="744"/>
      <c r="S22" s="744"/>
      <c r="T22" s="744"/>
      <c r="U22" s="744"/>
      <c r="V22" s="744"/>
      <c r="W22" s="744"/>
      <c r="X22" s="744"/>
      <c r="Y22" s="744"/>
      <c r="Z22" s="744"/>
      <c r="AA22" s="744"/>
      <c r="AB22" s="744"/>
      <c r="AC22" s="744"/>
      <c r="AD22" s="744"/>
      <c r="AE22" s="744"/>
      <c r="AF22" s="744"/>
      <c r="AG22" s="744"/>
      <c r="AH22" s="744"/>
      <c r="AI22" s="744"/>
      <c r="AJ22" s="744"/>
      <c r="AK22" s="744"/>
      <c r="AL22" s="745"/>
      <c r="AN22" s="3"/>
    </row>
    <row r="23" spans="2:40" ht="14.25" customHeight="1" x14ac:dyDescent="0.15">
      <c r="B23" s="775"/>
      <c r="C23" s="736"/>
      <c r="D23" s="737"/>
      <c r="E23" s="737"/>
      <c r="F23" s="737"/>
      <c r="G23" s="737"/>
      <c r="H23" s="737"/>
      <c r="I23" s="737"/>
      <c r="J23" s="737"/>
      <c r="K23" s="739"/>
      <c r="L23" s="746" t="s">
        <v>75</v>
      </c>
      <c r="M23" s="747"/>
      <c r="N23" s="747"/>
      <c r="O23" s="747"/>
      <c r="P23" s="747"/>
      <c r="Q23" s="747"/>
      <c r="R23" s="747"/>
      <c r="S23" s="747"/>
      <c r="T23" s="747"/>
      <c r="U23" s="747"/>
      <c r="V23" s="747"/>
      <c r="W23" s="747"/>
      <c r="X23" s="747"/>
      <c r="Y23" s="747"/>
      <c r="Z23" s="747"/>
      <c r="AA23" s="747"/>
      <c r="AB23" s="747"/>
      <c r="AC23" s="747"/>
      <c r="AD23" s="747"/>
      <c r="AE23" s="747"/>
      <c r="AF23" s="747"/>
      <c r="AG23" s="747"/>
      <c r="AH23" s="747"/>
      <c r="AI23" s="747"/>
      <c r="AJ23" s="747"/>
      <c r="AK23" s="747"/>
      <c r="AL23" s="748"/>
      <c r="AN23" s="3"/>
    </row>
    <row r="24" spans="2:40" x14ac:dyDescent="0.15">
      <c r="B24" s="775"/>
      <c r="C24" s="740"/>
      <c r="D24" s="741"/>
      <c r="E24" s="741"/>
      <c r="F24" s="741"/>
      <c r="G24" s="741"/>
      <c r="H24" s="741"/>
      <c r="I24" s="741"/>
      <c r="J24" s="741"/>
      <c r="K24" s="742"/>
      <c r="L24" s="771"/>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3"/>
      <c r="AN24" s="3"/>
    </row>
    <row r="25" spans="2:40" ht="14.25" customHeight="1" x14ac:dyDescent="0.15">
      <c r="B25" s="775"/>
      <c r="C25" s="767" t="s">
        <v>77</v>
      </c>
      <c r="D25" s="767"/>
      <c r="E25" s="767"/>
      <c r="F25" s="767"/>
      <c r="G25" s="767"/>
      <c r="H25" s="767"/>
      <c r="I25" s="767"/>
      <c r="J25" s="767"/>
      <c r="K25" s="767"/>
      <c r="L25" s="723" t="s">
        <v>9</v>
      </c>
      <c r="M25" s="724"/>
      <c r="N25" s="724"/>
      <c r="O25" s="724"/>
      <c r="P25" s="725"/>
      <c r="Q25" s="24"/>
      <c r="R25" s="25"/>
      <c r="S25" s="25"/>
      <c r="T25" s="25"/>
      <c r="U25" s="25"/>
      <c r="V25" s="25"/>
      <c r="W25" s="25"/>
      <c r="X25" s="25"/>
      <c r="Y25" s="26"/>
      <c r="Z25" s="755" t="s">
        <v>10</v>
      </c>
      <c r="AA25" s="756"/>
      <c r="AB25" s="756"/>
      <c r="AC25" s="756"/>
      <c r="AD25" s="757"/>
      <c r="AE25" s="28"/>
      <c r="AF25" s="32"/>
      <c r="AG25" s="22"/>
      <c r="AH25" s="22"/>
      <c r="AI25" s="22"/>
      <c r="AJ25" s="744"/>
      <c r="AK25" s="744"/>
      <c r="AL25" s="745"/>
      <c r="AN25" s="3"/>
    </row>
    <row r="26" spans="2:40" ht="13.5" customHeight="1" x14ac:dyDescent="0.15">
      <c r="B26" s="775"/>
      <c r="C26" s="777" t="s">
        <v>16</v>
      </c>
      <c r="D26" s="777"/>
      <c r="E26" s="777"/>
      <c r="F26" s="777"/>
      <c r="G26" s="777"/>
      <c r="H26" s="777"/>
      <c r="I26" s="777"/>
      <c r="J26" s="777"/>
      <c r="K26" s="777"/>
      <c r="L26" s="743" t="s">
        <v>74</v>
      </c>
      <c r="M26" s="744"/>
      <c r="N26" s="744"/>
      <c r="O26" s="744"/>
      <c r="P26" s="744"/>
      <c r="Q26" s="744"/>
      <c r="R26" s="744"/>
      <c r="S26" s="744"/>
      <c r="T26" s="744"/>
      <c r="U26" s="744"/>
      <c r="V26" s="744"/>
      <c r="W26" s="744"/>
      <c r="X26" s="744"/>
      <c r="Y26" s="744"/>
      <c r="Z26" s="744"/>
      <c r="AA26" s="744"/>
      <c r="AB26" s="744"/>
      <c r="AC26" s="744"/>
      <c r="AD26" s="744"/>
      <c r="AE26" s="744"/>
      <c r="AF26" s="744"/>
      <c r="AG26" s="744"/>
      <c r="AH26" s="744"/>
      <c r="AI26" s="744"/>
      <c r="AJ26" s="744"/>
      <c r="AK26" s="744"/>
      <c r="AL26" s="745"/>
      <c r="AN26" s="3"/>
    </row>
    <row r="27" spans="2:40" ht="14.25" customHeight="1" x14ac:dyDescent="0.15">
      <c r="B27" s="775"/>
      <c r="C27" s="777"/>
      <c r="D27" s="777"/>
      <c r="E27" s="777"/>
      <c r="F27" s="777"/>
      <c r="G27" s="777"/>
      <c r="H27" s="777"/>
      <c r="I27" s="777"/>
      <c r="J27" s="777"/>
      <c r="K27" s="777"/>
      <c r="L27" s="746" t="s">
        <v>75</v>
      </c>
      <c r="M27" s="747"/>
      <c r="N27" s="747"/>
      <c r="O27" s="747"/>
      <c r="P27" s="747"/>
      <c r="Q27" s="747"/>
      <c r="R27" s="747"/>
      <c r="S27" s="747"/>
      <c r="T27" s="747"/>
      <c r="U27" s="747"/>
      <c r="V27" s="747"/>
      <c r="W27" s="747"/>
      <c r="X27" s="747"/>
      <c r="Y27" s="747"/>
      <c r="Z27" s="747"/>
      <c r="AA27" s="747"/>
      <c r="AB27" s="747"/>
      <c r="AC27" s="747"/>
      <c r="AD27" s="747"/>
      <c r="AE27" s="747"/>
      <c r="AF27" s="747"/>
      <c r="AG27" s="747"/>
      <c r="AH27" s="747"/>
      <c r="AI27" s="747"/>
      <c r="AJ27" s="747"/>
      <c r="AK27" s="747"/>
      <c r="AL27" s="748"/>
      <c r="AN27" s="3"/>
    </row>
    <row r="28" spans="2:40" x14ac:dyDescent="0.15">
      <c r="B28" s="775"/>
      <c r="C28" s="777"/>
      <c r="D28" s="777"/>
      <c r="E28" s="777"/>
      <c r="F28" s="777"/>
      <c r="G28" s="777"/>
      <c r="H28" s="777"/>
      <c r="I28" s="777"/>
      <c r="J28" s="777"/>
      <c r="K28" s="777"/>
      <c r="L28" s="771"/>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772"/>
      <c r="AL28" s="773"/>
      <c r="AN28" s="3"/>
    </row>
    <row r="29" spans="2:40" ht="14.25" customHeight="1" x14ac:dyDescent="0.15">
      <c r="B29" s="775"/>
      <c r="C29" s="767" t="s">
        <v>77</v>
      </c>
      <c r="D29" s="767"/>
      <c r="E29" s="767"/>
      <c r="F29" s="767"/>
      <c r="G29" s="767"/>
      <c r="H29" s="767"/>
      <c r="I29" s="767"/>
      <c r="J29" s="767"/>
      <c r="K29" s="767"/>
      <c r="L29" s="723" t="s">
        <v>9</v>
      </c>
      <c r="M29" s="724"/>
      <c r="N29" s="724"/>
      <c r="O29" s="724"/>
      <c r="P29" s="725"/>
      <c r="Q29" s="28"/>
      <c r="R29" s="32"/>
      <c r="S29" s="32"/>
      <c r="T29" s="32"/>
      <c r="U29" s="32"/>
      <c r="V29" s="32"/>
      <c r="W29" s="32"/>
      <c r="X29" s="32"/>
      <c r="Y29" s="33"/>
      <c r="Z29" s="755" t="s">
        <v>10</v>
      </c>
      <c r="AA29" s="756"/>
      <c r="AB29" s="756"/>
      <c r="AC29" s="756"/>
      <c r="AD29" s="757"/>
      <c r="AE29" s="28"/>
      <c r="AF29" s="32"/>
      <c r="AG29" s="22"/>
      <c r="AH29" s="22"/>
      <c r="AI29" s="22"/>
      <c r="AJ29" s="744"/>
      <c r="AK29" s="744"/>
      <c r="AL29" s="745"/>
      <c r="AN29" s="3"/>
    </row>
    <row r="30" spans="2:40" ht="14.25" customHeight="1" x14ac:dyDescent="0.15">
      <c r="B30" s="775"/>
      <c r="C30" s="767" t="s">
        <v>17</v>
      </c>
      <c r="D30" s="767"/>
      <c r="E30" s="767"/>
      <c r="F30" s="767"/>
      <c r="G30" s="767"/>
      <c r="H30" s="767"/>
      <c r="I30" s="767"/>
      <c r="J30" s="767"/>
      <c r="K30" s="767"/>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778"/>
      <c r="AL30" s="778"/>
      <c r="AN30" s="3"/>
    </row>
    <row r="31" spans="2:40" ht="13.5" customHeight="1" x14ac:dyDescent="0.15">
      <c r="B31" s="775"/>
      <c r="C31" s="767" t="s">
        <v>18</v>
      </c>
      <c r="D31" s="767"/>
      <c r="E31" s="767"/>
      <c r="F31" s="767"/>
      <c r="G31" s="767"/>
      <c r="H31" s="767"/>
      <c r="I31" s="767"/>
      <c r="J31" s="767"/>
      <c r="K31" s="767"/>
      <c r="L31" s="743" t="s">
        <v>74</v>
      </c>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5"/>
      <c r="AN31" s="3"/>
    </row>
    <row r="32" spans="2:40" ht="14.25" customHeight="1" x14ac:dyDescent="0.15">
      <c r="B32" s="775"/>
      <c r="C32" s="767"/>
      <c r="D32" s="767"/>
      <c r="E32" s="767"/>
      <c r="F32" s="767"/>
      <c r="G32" s="767"/>
      <c r="H32" s="767"/>
      <c r="I32" s="767"/>
      <c r="J32" s="767"/>
      <c r="K32" s="767"/>
      <c r="L32" s="746" t="s">
        <v>75</v>
      </c>
      <c r="M32" s="747"/>
      <c r="N32" s="747"/>
      <c r="O32" s="747"/>
      <c r="P32" s="747"/>
      <c r="Q32" s="747"/>
      <c r="R32" s="747"/>
      <c r="S32" s="747"/>
      <c r="T32" s="747"/>
      <c r="U32" s="747"/>
      <c r="V32" s="747"/>
      <c r="W32" s="747"/>
      <c r="X32" s="747"/>
      <c r="Y32" s="747"/>
      <c r="Z32" s="747"/>
      <c r="AA32" s="747"/>
      <c r="AB32" s="747"/>
      <c r="AC32" s="747"/>
      <c r="AD32" s="747"/>
      <c r="AE32" s="747"/>
      <c r="AF32" s="747"/>
      <c r="AG32" s="747"/>
      <c r="AH32" s="747"/>
      <c r="AI32" s="747"/>
      <c r="AJ32" s="747"/>
      <c r="AK32" s="747"/>
      <c r="AL32" s="748"/>
      <c r="AN32" s="3"/>
    </row>
    <row r="33" spans="2:40" x14ac:dyDescent="0.15">
      <c r="B33" s="776"/>
      <c r="C33" s="767"/>
      <c r="D33" s="767"/>
      <c r="E33" s="767"/>
      <c r="F33" s="767"/>
      <c r="G33" s="767"/>
      <c r="H33" s="767"/>
      <c r="I33" s="767"/>
      <c r="J33" s="767"/>
      <c r="K33" s="767"/>
      <c r="L33" s="771"/>
      <c r="M33" s="772"/>
      <c r="N33" s="750"/>
      <c r="O33" s="750"/>
      <c r="P33" s="750"/>
      <c r="Q33" s="750"/>
      <c r="R33" s="750"/>
      <c r="S33" s="750"/>
      <c r="T33" s="750"/>
      <c r="U33" s="750"/>
      <c r="V33" s="750"/>
      <c r="W33" s="750"/>
      <c r="X33" s="750"/>
      <c r="Y33" s="750"/>
      <c r="Z33" s="750"/>
      <c r="AA33" s="750"/>
      <c r="AB33" s="750"/>
      <c r="AC33" s="772"/>
      <c r="AD33" s="772"/>
      <c r="AE33" s="772"/>
      <c r="AF33" s="772"/>
      <c r="AG33" s="772"/>
      <c r="AH33" s="750"/>
      <c r="AI33" s="750"/>
      <c r="AJ33" s="750"/>
      <c r="AK33" s="750"/>
      <c r="AL33" s="751"/>
      <c r="AN33" s="3"/>
    </row>
    <row r="34" spans="2:40" ht="13.5" customHeight="1" x14ac:dyDescent="0.15">
      <c r="B34" s="774" t="s">
        <v>43</v>
      </c>
      <c r="C34" s="812" t="s">
        <v>79</v>
      </c>
      <c r="D34" s="813"/>
      <c r="E34" s="813"/>
      <c r="F34" s="813"/>
      <c r="G34" s="813"/>
      <c r="H34" s="813"/>
      <c r="I34" s="813"/>
      <c r="J34" s="813"/>
      <c r="K34" s="813"/>
      <c r="L34" s="813"/>
      <c r="M34" s="795" t="s">
        <v>19</v>
      </c>
      <c r="N34" s="796"/>
      <c r="O34" s="53" t="s">
        <v>45</v>
      </c>
      <c r="P34" s="49"/>
      <c r="Q34" s="50"/>
      <c r="R34" s="799" t="s">
        <v>20</v>
      </c>
      <c r="S34" s="800"/>
      <c r="T34" s="800"/>
      <c r="U34" s="800"/>
      <c r="V34" s="800"/>
      <c r="W34" s="800"/>
      <c r="X34" s="801"/>
      <c r="Y34" s="805" t="s">
        <v>55</v>
      </c>
      <c r="Z34" s="806"/>
      <c r="AA34" s="806"/>
      <c r="AB34" s="807"/>
      <c r="AC34" s="808" t="s">
        <v>56</v>
      </c>
      <c r="AD34" s="809"/>
      <c r="AE34" s="809"/>
      <c r="AF34" s="809"/>
      <c r="AG34" s="810"/>
      <c r="AH34" s="779" t="s">
        <v>50</v>
      </c>
      <c r="AI34" s="780"/>
      <c r="AJ34" s="780"/>
      <c r="AK34" s="780"/>
      <c r="AL34" s="781"/>
      <c r="AN34" s="3"/>
    </row>
    <row r="35" spans="2:40" ht="14.25" customHeight="1" x14ac:dyDescent="0.15">
      <c r="B35" s="775"/>
      <c r="C35" s="814"/>
      <c r="D35" s="815"/>
      <c r="E35" s="815"/>
      <c r="F35" s="815"/>
      <c r="G35" s="815"/>
      <c r="H35" s="815"/>
      <c r="I35" s="815"/>
      <c r="J35" s="815"/>
      <c r="K35" s="815"/>
      <c r="L35" s="815"/>
      <c r="M35" s="797"/>
      <c r="N35" s="798"/>
      <c r="O35" s="54" t="s">
        <v>46</v>
      </c>
      <c r="P35" s="51"/>
      <c r="Q35" s="52"/>
      <c r="R35" s="802"/>
      <c r="S35" s="803"/>
      <c r="T35" s="803"/>
      <c r="U35" s="803"/>
      <c r="V35" s="803"/>
      <c r="W35" s="803"/>
      <c r="X35" s="804"/>
      <c r="Y35" s="55" t="s">
        <v>31</v>
      </c>
      <c r="Z35" s="14"/>
      <c r="AA35" s="14"/>
      <c r="AB35" s="14"/>
      <c r="AC35" s="782" t="s">
        <v>32</v>
      </c>
      <c r="AD35" s="783"/>
      <c r="AE35" s="783"/>
      <c r="AF35" s="783"/>
      <c r="AG35" s="784"/>
      <c r="AH35" s="785" t="s">
        <v>51</v>
      </c>
      <c r="AI35" s="786"/>
      <c r="AJ35" s="786"/>
      <c r="AK35" s="786"/>
      <c r="AL35" s="787"/>
      <c r="AN35" s="3"/>
    </row>
    <row r="36" spans="2:40" ht="14.25" customHeight="1" x14ac:dyDescent="0.15">
      <c r="B36" s="775"/>
      <c r="C36" s="731"/>
      <c r="D36" s="68"/>
      <c r="E36" s="788" t="s">
        <v>2</v>
      </c>
      <c r="F36" s="788"/>
      <c r="G36" s="788"/>
      <c r="H36" s="788"/>
      <c r="I36" s="788"/>
      <c r="J36" s="788"/>
      <c r="K36" s="788"/>
      <c r="L36" s="78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775"/>
      <c r="C37" s="731"/>
      <c r="D37" s="68"/>
      <c r="E37" s="788" t="s">
        <v>3</v>
      </c>
      <c r="F37" s="790"/>
      <c r="G37" s="790"/>
      <c r="H37" s="790"/>
      <c r="I37" s="790"/>
      <c r="J37" s="790"/>
      <c r="K37" s="790"/>
      <c r="L37" s="79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775"/>
      <c r="C38" s="731"/>
      <c r="D38" s="68"/>
      <c r="E38" s="788" t="s">
        <v>4</v>
      </c>
      <c r="F38" s="790"/>
      <c r="G38" s="790"/>
      <c r="H38" s="790"/>
      <c r="I38" s="790"/>
      <c r="J38" s="790"/>
      <c r="K38" s="790"/>
      <c r="L38" s="79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775"/>
      <c r="C39" s="731"/>
      <c r="D39" s="68"/>
      <c r="E39" s="788" t="s">
        <v>6</v>
      </c>
      <c r="F39" s="790"/>
      <c r="G39" s="790"/>
      <c r="H39" s="790"/>
      <c r="I39" s="790"/>
      <c r="J39" s="790"/>
      <c r="K39" s="790"/>
      <c r="L39" s="79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775"/>
      <c r="C40" s="731"/>
      <c r="D40" s="68"/>
      <c r="E40" s="788" t="s">
        <v>5</v>
      </c>
      <c r="F40" s="790"/>
      <c r="G40" s="790"/>
      <c r="H40" s="790"/>
      <c r="I40" s="790"/>
      <c r="J40" s="790"/>
      <c r="K40" s="790"/>
      <c r="L40" s="79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775"/>
      <c r="C41" s="731"/>
      <c r="D41" s="69"/>
      <c r="E41" s="792" t="s">
        <v>44</v>
      </c>
      <c r="F41" s="793"/>
      <c r="G41" s="793"/>
      <c r="H41" s="793"/>
      <c r="I41" s="793"/>
      <c r="J41" s="793"/>
      <c r="K41" s="793"/>
      <c r="L41" s="794"/>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775"/>
      <c r="C42" s="731"/>
      <c r="D42" s="71"/>
      <c r="E42" s="816" t="s">
        <v>64</v>
      </c>
      <c r="F42" s="816"/>
      <c r="G42" s="816"/>
      <c r="H42" s="816"/>
      <c r="I42" s="816"/>
      <c r="J42" s="816"/>
      <c r="K42" s="816"/>
      <c r="L42" s="817"/>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775"/>
      <c r="C43" s="731"/>
      <c r="D43" s="68"/>
      <c r="E43" s="788" t="s">
        <v>65</v>
      </c>
      <c r="F43" s="790"/>
      <c r="G43" s="790"/>
      <c r="H43" s="790"/>
      <c r="I43" s="790"/>
      <c r="J43" s="790"/>
      <c r="K43" s="790"/>
      <c r="L43" s="79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775"/>
      <c r="C44" s="731"/>
      <c r="D44" s="68"/>
      <c r="E44" s="788" t="s">
        <v>66</v>
      </c>
      <c r="F44" s="790"/>
      <c r="G44" s="790"/>
      <c r="H44" s="790"/>
      <c r="I44" s="790"/>
      <c r="J44" s="790"/>
      <c r="K44" s="790"/>
      <c r="L44" s="79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775"/>
      <c r="C45" s="731"/>
      <c r="D45" s="68"/>
      <c r="E45" s="788" t="s">
        <v>67</v>
      </c>
      <c r="F45" s="790"/>
      <c r="G45" s="790"/>
      <c r="H45" s="790"/>
      <c r="I45" s="790"/>
      <c r="J45" s="790"/>
      <c r="K45" s="790"/>
      <c r="L45" s="79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775"/>
      <c r="C46" s="731"/>
      <c r="D46" s="68"/>
      <c r="E46" s="788" t="s">
        <v>68</v>
      </c>
      <c r="F46" s="790"/>
      <c r="G46" s="790"/>
      <c r="H46" s="790"/>
      <c r="I46" s="790"/>
      <c r="J46" s="790"/>
      <c r="K46" s="790"/>
      <c r="L46" s="79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776"/>
      <c r="C47" s="731"/>
      <c r="D47" s="68"/>
      <c r="E47" s="788" t="s">
        <v>69</v>
      </c>
      <c r="F47" s="790"/>
      <c r="G47" s="790"/>
      <c r="H47" s="790"/>
      <c r="I47" s="790"/>
      <c r="J47" s="790"/>
      <c r="K47" s="790"/>
      <c r="L47" s="79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71" t="s">
        <v>47</v>
      </c>
      <c r="C48" s="371"/>
      <c r="D48" s="371"/>
      <c r="E48" s="371"/>
      <c r="F48" s="371"/>
      <c r="G48" s="371"/>
      <c r="H48" s="371"/>
      <c r="I48" s="371"/>
      <c r="J48" s="371"/>
      <c r="K48" s="3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1" t="s">
        <v>48</v>
      </c>
      <c r="C49" s="371"/>
      <c r="D49" s="371"/>
      <c r="E49" s="371"/>
      <c r="F49" s="371"/>
      <c r="G49" s="371"/>
      <c r="H49" s="371"/>
      <c r="I49" s="371"/>
      <c r="J49" s="371"/>
      <c r="K49" s="8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62" t="s">
        <v>21</v>
      </c>
      <c r="C50" s="762"/>
      <c r="D50" s="762"/>
      <c r="E50" s="762"/>
      <c r="F50" s="762"/>
      <c r="G50" s="762"/>
      <c r="H50" s="762"/>
      <c r="I50" s="762"/>
      <c r="J50" s="762"/>
      <c r="K50" s="762"/>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18" t="s">
        <v>49</v>
      </c>
      <c r="C51" s="818"/>
      <c r="D51" s="818"/>
      <c r="E51" s="818"/>
      <c r="F51" s="818"/>
      <c r="G51" s="818"/>
      <c r="H51" s="818"/>
      <c r="I51" s="818"/>
      <c r="J51" s="818"/>
      <c r="K51" s="8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19" t="s">
        <v>40</v>
      </c>
      <c r="C52" s="820"/>
      <c r="D52" s="820"/>
      <c r="E52" s="820"/>
      <c r="F52" s="820"/>
      <c r="G52" s="820"/>
      <c r="H52" s="820"/>
      <c r="I52" s="820"/>
      <c r="J52" s="820"/>
      <c r="K52" s="820"/>
      <c r="L52" s="820"/>
      <c r="M52" s="820"/>
      <c r="N52" s="8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30" t="s">
        <v>22</v>
      </c>
      <c r="C53" s="821" t="s">
        <v>80</v>
      </c>
      <c r="D53" s="765"/>
      <c r="E53" s="765"/>
      <c r="F53" s="765"/>
      <c r="G53" s="765"/>
      <c r="H53" s="765"/>
      <c r="I53" s="765"/>
      <c r="J53" s="765"/>
      <c r="K53" s="765"/>
      <c r="L53" s="765"/>
      <c r="M53" s="765"/>
      <c r="N53" s="765"/>
      <c r="O53" s="765"/>
      <c r="P53" s="765"/>
      <c r="Q53" s="765"/>
      <c r="R53" s="765"/>
      <c r="S53" s="765"/>
      <c r="T53" s="766"/>
      <c r="U53" s="821" t="s">
        <v>33</v>
      </c>
      <c r="V53" s="822"/>
      <c r="W53" s="822"/>
      <c r="X53" s="822"/>
      <c r="Y53" s="822"/>
      <c r="Z53" s="822"/>
      <c r="AA53" s="822"/>
      <c r="AB53" s="822"/>
      <c r="AC53" s="822"/>
      <c r="AD53" s="822"/>
      <c r="AE53" s="822"/>
      <c r="AF53" s="822"/>
      <c r="AG53" s="822"/>
      <c r="AH53" s="822"/>
      <c r="AI53" s="822"/>
      <c r="AJ53" s="822"/>
      <c r="AK53" s="822"/>
      <c r="AL53" s="823"/>
      <c r="AN53" s="3"/>
    </row>
    <row r="54" spans="2:40" x14ac:dyDescent="0.15">
      <c r="B54" s="731"/>
      <c r="C54" s="824"/>
      <c r="D54" s="825"/>
      <c r="E54" s="825"/>
      <c r="F54" s="825"/>
      <c r="G54" s="825"/>
      <c r="H54" s="825"/>
      <c r="I54" s="825"/>
      <c r="J54" s="825"/>
      <c r="K54" s="825"/>
      <c r="L54" s="825"/>
      <c r="M54" s="825"/>
      <c r="N54" s="825"/>
      <c r="O54" s="825"/>
      <c r="P54" s="825"/>
      <c r="Q54" s="825"/>
      <c r="R54" s="825"/>
      <c r="S54" s="825"/>
      <c r="T54" s="796"/>
      <c r="U54" s="824"/>
      <c r="V54" s="825"/>
      <c r="W54" s="825"/>
      <c r="X54" s="825"/>
      <c r="Y54" s="825"/>
      <c r="Z54" s="825"/>
      <c r="AA54" s="825"/>
      <c r="AB54" s="825"/>
      <c r="AC54" s="825"/>
      <c r="AD54" s="825"/>
      <c r="AE54" s="825"/>
      <c r="AF54" s="825"/>
      <c r="AG54" s="825"/>
      <c r="AH54" s="825"/>
      <c r="AI54" s="825"/>
      <c r="AJ54" s="825"/>
      <c r="AK54" s="825"/>
      <c r="AL54" s="796"/>
      <c r="AN54" s="3"/>
    </row>
    <row r="55" spans="2:40" x14ac:dyDescent="0.15">
      <c r="B55" s="731"/>
      <c r="C55" s="826"/>
      <c r="D55" s="827"/>
      <c r="E55" s="827"/>
      <c r="F55" s="827"/>
      <c r="G55" s="827"/>
      <c r="H55" s="827"/>
      <c r="I55" s="827"/>
      <c r="J55" s="827"/>
      <c r="K55" s="827"/>
      <c r="L55" s="827"/>
      <c r="M55" s="827"/>
      <c r="N55" s="827"/>
      <c r="O55" s="827"/>
      <c r="P55" s="827"/>
      <c r="Q55" s="827"/>
      <c r="R55" s="827"/>
      <c r="S55" s="827"/>
      <c r="T55" s="798"/>
      <c r="U55" s="826"/>
      <c r="V55" s="827"/>
      <c r="W55" s="827"/>
      <c r="X55" s="827"/>
      <c r="Y55" s="827"/>
      <c r="Z55" s="827"/>
      <c r="AA55" s="827"/>
      <c r="AB55" s="827"/>
      <c r="AC55" s="827"/>
      <c r="AD55" s="827"/>
      <c r="AE55" s="827"/>
      <c r="AF55" s="827"/>
      <c r="AG55" s="827"/>
      <c r="AH55" s="827"/>
      <c r="AI55" s="827"/>
      <c r="AJ55" s="827"/>
      <c r="AK55" s="827"/>
      <c r="AL55" s="798"/>
      <c r="AN55" s="3"/>
    </row>
    <row r="56" spans="2:40" x14ac:dyDescent="0.15">
      <c r="B56" s="731"/>
      <c r="C56" s="826"/>
      <c r="D56" s="827"/>
      <c r="E56" s="827"/>
      <c r="F56" s="827"/>
      <c r="G56" s="827"/>
      <c r="H56" s="827"/>
      <c r="I56" s="827"/>
      <c r="J56" s="827"/>
      <c r="K56" s="827"/>
      <c r="L56" s="827"/>
      <c r="M56" s="827"/>
      <c r="N56" s="827"/>
      <c r="O56" s="827"/>
      <c r="P56" s="827"/>
      <c r="Q56" s="827"/>
      <c r="R56" s="827"/>
      <c r="S56" s="827"/>
      <c r="T56" s="798"/>
      <c r="U56" s="826"/>
      <c r="V56" s="827"/>
      <c r="W56" s="827"/>
      <c r="X56" s="827"/>
      <c r="Y56" s="827"/>
      <c r="Z56" s="827"/>
      <c r="AA56" s="827"/>
      <c r="AB56" s="827"/>
      <c r="AC56" s="827"/>
      <c r="AD56" s="827"/>
      <c r="AE56" s="827"/>
      <c r="AF56" s="827"/>
      <c r="AG56" s="827"/>
      <c r="AH56" s="827"/>
      <c r="AI56" s="827"/>
      <c r="AJ56" s="827"/>
      <c r="AK56" s="827"/>
      <c r="AL56" s="798"/>
      <c r="AN56" s="3"/>
    </row>
    <row r="57" spans="2:40" x14ac:dyDescent="0.15">
      <c r="B57" s="732"/>
      <c r="C57" s="828"/>
      <c r="D57" s="822"/>
      <c r="E57" s="822"/>
      <c r="F57" s="822"/>
      <c r="G57" s="822"/>
      <c r="H57" s="822"/>
      <c r="I57" s="822"/>
      <c r="J57" s="822"/>
      <c r="K57" s="822"/>
      <c r="L57" s="822"/>
      <c r="M57" s="822"/>
      <c r="N57" s="822"/>
      <c r="O57" s="822"/>
      <c r="P57" s="822"/>
      <c r="Q57" s="822"/>
      <c r="R57" s="822"/>
      <c r="S57" s="822"/>
      <c r="T57" s="823"/>
      <c r="U57" s="828"/>
      <c r="V57" s="822"/>
      <c r="W57" s="822"/>
      <c r="X57" s="822"/>
      <c r="Y57" s="822"/>
      <c r="Z57" s="822"/>
      <c r="AA57" s="822"/>
      <c r="AB57" s="822"/>
      <c r="AC57" s="822"/>
      <c r="AD57" s="822"/>
      <c r="AE57" s="822"/>
      <c r="AF57" s="822"/>
      <c r="AG57" s="822"/>
      <c r="AH57" s="822"/>
      <c r="AI57" s="822"/>
      <c r="AJ57" s="822"/>
      <c r="AK57" s="822"/>
      <c r="AL57" s="823"/>
      <c r="AN57" s="3"/>
    </row>
    <row r="58" spans="2:40" ht="14.25" customHeight="1" x14ac:dyDescent="0.15">
      <c r="B58" s="723" t="s">
        <v>23</v>
      </c>
      <c r="C58" s="724"/>
      <c r="D58" s="724"/>
      <c r="E58" s="724"/>
      <c r="F58" s="725"/>
      <c r="G58" s="762" t="s">
        <v>24</v>
      </c>
      <c r="H58" s="762"/>
      <c r="I58" s="762"/>
      <c r="J58" s="762"/>
      <c r="K58" s="762"/>
      <c r="L58" s="762"/>
      <c r="M58" s="762"/>
      <c r="N58" s="762"/>
      <c r="O58" s="762"/>
      <c r="P58" s="762"/>
      <c r="Q58" s="762"/>
      <c r="R58" s="762"/>
      <c r="S58" s="762"/>
      <c r="T58" s="762"/>
      <c r="U58" s="762"/>
      <c r="V58" s="762"/>
      <c r="W58" s="762"/>
      <c r="X58" s="762"/>
      <c r="Y58" s="762"/>
      <c r="Z58" s="762"/>
      <c r="AA58" s="762"/>
      <c r="AB58" s="762"/>
      <c r="AC58" s="762"/>
      <c r="AD58" s="762"/>
      <c r="AE58" s="762"/>
      <c r="AF58" s="762"/>
      <c r="AG58" s="762"/>
      <c r="AH58" s="762"/>
      <c r="AI58" s="762"/>
      <c r="AJ58" s="762"/>
      <c r="AK58" s="762"/>
      <c r="AL58" s="762"/>
      <c r="AN58" s="3"/>
    </row>
    <row r="60" spans="2:40" x14ac:dyDescent="0.15">
      <c r="B60" s="14" t="s">
        <v>52</v>
      </c>
    </row>
    <row r="61" spans="2:40" x14ac:dyDescent="0.15">
      <c r="B61" s="14" t="s">
        <v>89</v>
      </c>
    </row>
    <row r="62" spans="2:40" x14ac:dyDescent="0.15">
      <c r="B62" s="14" t="s">
        <v>90</v>
      </c>
    </row>
    <row r="63" spans="2:40" x14ac:dyDescent="0.15">
      <c r="B63" s="14" t="s">
        <v>93</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91</v>
      </c>
    </row>
    <row r="70" spans="2:41" x14ac:dyDescent="0.15">
      <c r="B70" s="14" t="s">
        <v>88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882F2-6C4C-469F-B0EE-72F977242D2D}">
  <sheetPr>
    <tabColor rgb="FFFF0000"/>
    <pageSetUpPr fitToPage="1"/>
  </sheetPr>
  <dimension ref="A1:AN962"/>
  <sheetViews>
    <sheetView view="pageBreakPreview" zoomScaleNormal="100" zoomScaleSheetLayoutView="100" workbookViewId="0">
      <selection activeCell="U15" sqref="U15:W15"/>
    </sheetView>
  </sheetViews>
  <sheetFormatPr defaultRowHeight="13.5" x14ac:dyDescent="0.15"/>
  <cols>
    <col min="1" max="1" width="1.5" style="327" customWidth="1"/>
    <col min="2" max="2" width="4.25" style="327" customWidth="1"/>
    <col min="3" max="3" width="3.375" style="327" customWidth="1"/>
    <col min="4" max="4" width="0.5" style="327" customWidth="1"/>
    <col min="5" max="36" width="3.125" style="327" customWidth="1"/>
    <col min="37" max="37" width="3" style="327" customWidth="1"/>
    <col min="38" max="39" width="9" style="327"/>
    <col min="40" max="40" width="30.25" style="327" customWidth="1"/>
    <col min="41" max="256" width="9" style="327"/>
    <col min="257" max="257" width="1.5" style="327" customWidth="1"/>
    <col min="258" max="258" width="4.25" style="327" customWidth="1"/>
    <col min="259" max="259" width="3.375" style="327" customWidth="1"/>
    <col min="260" max="260" width="0.5" style="327" customWidth="1"/>
    <col min="261" max="292" width="3.125" style="327" customWidth="1"/>
    <col min="293" max="293" width="3" style="327" customWidth="1"/>
    <col min="294" max="512" width="9" style="327"/>
    <col min="513" max="513" width="1.5" style="327" customWidth="1"/>
    <col min="514" max="514" width="4.25" style="327" customWidth="1"/>
    <col min="515" max="515" width="3.375" style="327" customWidth="1"/>
    <col min="516" max="516" width="0.5" style="327" customWidth="1"/>
    <col min="517" max="548" width="3.125" style="327" customWidth="1"/>
    <col min="549" max="549" width="3" style="327" customWidth="1"/>
    <col min="550" max="768" width="9" style="327"/>
    <col min="769" max="769" width="1.5" style="327" customWidth="1"/>
    <col min="770" max="770" width="4.25" style="327" customWidth="1"/>
    <col min="771" max="771" width="3.375" style="327" customWidth="1"/>
    <col min="772" max="772" width="0.5" style="327" customWidth="1"/>
    <col min="773" max="804" width="3.125" style="327" customWidth="1"/>
    <col min="805" max="805" width="3" style="327" customWidth="1"/>
    <col min="806" max="1024" width="9" style="327"/>
    <col min="1025" max="1025" width="1.5" style="327" customWidth="1"/>
    <col min="1026" max="1026" width="4.25" style="327" customWidth="1"/>
    <col min="1027" max="1027" width="3.375" style="327" customWidth="1"/>
    <col min="1028" max="1028" width="0.5" style="327" customWidth="1"/>
    <col min="1029" max="1060" width="3.125" style="327" customWidth="1"/>
    <col min="1061" max="1061" width="3" style="327" customWidth="1"/>
    <col min="1062" max="1280" width="9" style="327"/>
    <col min="1281" max="1281" width="1.5" style="327" customWidth="1"/>
    <col min="1282" max="1282" width="4.25" style="327" customWidth="1"/>
    <col min="1283" max="1283" width="3.375" style="327" customWidth="1"/>
    <col min="1284" max="1284" width="0.5" style="327" customWidth="1"/>
    <col min="1285" max="1316" width="3.125" style="327" customWidth="1"/>
    <col min="1317" max="1317" width="3" style="327" customWidth="1"/>
    <col min="1318" max="1536" width="9" style="327"/>
    <col min="1537" max="1537" width="1.5" style="327" customWidth="1"/>
    <col min="1538" max="1538" width="4.25" style="327" customWidth="1"/>
    <col min="1539" max="1539" width="3.375" style="327" customWidth="1"/>
    <col min="1540" max="1540" width="0.5" style="327" customWidth="1"/>
    <col min="1541" max="1572" width="3.125" style="327" customWidth="1"/>
    <col min="1573" max="1573" width="3" style="327" customWidth="1"/>
    <col min="1574" max="1792" width="9" style="327"/>
    <col min="1793" max="1793" width="1.5" style="327" customWidth="1"/>
    <col min="1794" max="1794" width="4.25" style="327" customWidth="1"/>
    <col min="1795" max="1795" width="3.375" style="327" customWidth="1"/>
    <col min="1796" max="1796" width="0.5" style="327" customWidth="1"/>
    <col min="1797" max="1828" width="3.125" style="327" customWidth="1"/>
    <col min="1829" max="1829" width="3" style="327" customWidth="1"/>
    <col min="1830" max="2048" width="9" style="327"/>
    <col min="2049" max="2049" width="1.5" style="327" customWidth="1"/>
    <col min="2050" max="2050" width="4.25" style="327" customWidth="1"/>
    <col min="2051" max="2051" width="3.375" style="327" customWidth="1"/>
    <col min="2052" max="2052" width="0.5" style="327" customWidth="1"/>
    <col min="2053" max="2084" width="3.125" style="327" customWidth="1"/>
    <col min="2085" max="2085" width="3" style="327" customWidth="1"/>
    <col min="2086" max="2304" width="9" style="327"/>
    <col min="2305" max="2305" width="1.5" style="327" customWidth="1"/>
    <col min="2306" max="2306" width="4.25" style="327" customWidth="1"/>
    <col min="2307" max="2307" width="3.375" style="327" customWidth="1"/>
    <col min="2308" max="2308" width="0.5" style="327" customWidth="1"/>
    <col min="2309" max="2340" width="3.125" style="327" customWidth="1"/>
    <col min="2341" max="2341" width="3" style="327" customWidth="1"/>
    <col min="2342" max="2560" width="9" style="327"/>
    <col min="2561" max="2561" width="1.5" style="327" customWidth="1"/>
    <col min="2562" max="2562" width="4.25" style="327" customWidth="1"/>
    <col min="2563" max="2563" width="3.375" style="327" customWidth="1"/>
    <col min="2564" max="2564" width="0.5" style="327" customWidth="1"/>
    <col min="2565" max="2596" width="3.125" style="327" customWidth="1"/>
    <col min="2597" max="2597" width="3" style="327" customWidth="1"/>
    <col min="2598" max="2816" width="9" style="327"/>
    <col min="2817" max="2817" width="1.5" style="327" customWidth="1"/>
    <col min="2818" max="2818" width="4.25" style="327" customWidth="1"/>
    <col min="2819" max="2819" width="3.375" style="327" customWidth="1"/>
    <col min="2820" max="2820" width="0.5" style="327" customWidth="1"/>
    <col min="2821" max="2852" width="3.125" style="327" customWidth="1"/>
    <col min="2853" max="2853" width="3" style="327" customWidth="1"/>
    <col min="2854" max="3072" width="9" style="327"/>
    <col min="3073" max="3073" width="1.5" style="327" customWidth="1"/>
    <col min="3074" max="3074" width="4.25" style="327" customWidth="1"/>
    <col min="3075" max="3075" width="3.375" style="327" customWidth="1"/>
    <col min="3076" max="3076" width="0.5" style="327" customWidth="1"/>
    <col min="3077" max="3108" width="3.125" style="327" customWidth="1"/>
    <col min="3109" max="3109" width="3" style="327" customWidth="1"/>
    <col min="3110" max="3328" width="9" style="327"/>
    <col min="3329" max="3329" width="1.5" style="327" customWidth="1"/>
    <col min="3330" max="3330" width="4.25" style="327" customWidth="1"/>
    <col min="3331" max="3331" width="3.375" style="327" customWidth="1"/>
    <col min="3332" max="3332" width="0.5" style="327" customWidth="1"/>
    <col min="3333" max="3364" width="3.125" style="327" customWidth="1"/>
    <col min="3365" max="3365" width="3" style="327" customWidth="1"/>
    <col min="3366" max="3584" width="9" style="327"/>
    <col min="3585" max="3585" width="1.5" style="327" customWidth="1"/>
    <col min="3586" max="3586" width="4.25" style="327" customWidth="1"/>
    <col min="3587" max="3587" width="3.375" style="327" customWidth="1"/>
    <col min="3588" max="3588" width="0.5" style="327" customWidth="1"/>
    <col min="3589" max="3620" width="3.125" style="327" customWidth="1"/>
    <col min="3621" max="3621" width="3" style="327" customWidth="1"/>
    <col min="3622" max="3840" width="9" style="327"/>
    <col min="3841" max="3841" width="1.5" style="327" customWidth="1"/>
    <col min="3842" max="3842" width="4.25" style="327" customWidth="1"/>
    <col min="3843" max="3843" width="3.375" style="327" customWidth="1"/>
    <col min="3844" max="3844" width="0.5" style="327" customWidth="1"/>
    <col min="3845" max="3876" width="3.125" style="327" customWidth="1"/>
    <col min="3877" max="3877" width="3" style="327" customWidth="1"/>
    <col min="3878" max="4096" width="9" style="327"/>
    <col min="4097" max="4097" width="1.5" style="327" customWidth="1"/>
    <col min="4098" max="4098" width="4.25" style="327" customWidth="1"/>
    <col min="4099" max="4099" width="3.375" style="327" customWidth="1"/>
    <col min="4100" max="4100" width="0.5" style="327" customWidth="1"/>
    <col min="4101" max="4132" width="3.125" style="327" customWidth="1"/>
    <col min="4133" max="4133" width="3" style="327" customWidth="1"/>
    <col min="4134" max="4352" width="9" style="327"/>
    <col min="4353" max="4353" width="1.5" style="327" customWidth="1"/>
    <col min="4354" max="4354" width="4.25" style="327" customWidth="1"/>
    <col min="4355" max="4355" width="3.375" style="327" customWidth="1"/>
    <col min="4356" max="4356" width="0.5" style="327" customWidth="1"/>
    <col min="4357" max="4388" width="3.125" style="327" customWidth="1"/>
    <col min="4389" max="4389" width="3" style="327" customWidth="1"/>
    <col min="4390" max="4608" width="9" style="327"/>
    <col min="4609" max="4609" width="1.5" style="327" customWidth="1"/>
    <col min="4610" max="4610" width="4.25" style="327" customWidth="1"/>
    <col min="4611" max="4611" width="3.375" style="327" customWidth="1"/>
    <col min="4612" max="4612" width="0.5" style="327" customWidth="1"/>
    <col min="4613" max="4644" width="3.125" style="327" customWidth="1"/>
    <col min="4645" max="4645" width="3" style="327" customWidth="1"/>
    <col min="4646" max="4864" width="9" style="327"/>
    <col min="4865" max="4865" width="1.5" style="327" customWidth="1"/>
    <col min="4866" max="4866" width="4.25" style="327" customWidth="1"/>
    <col min="4867" max="4867" width="3.375" style="327" customWidth="1"/>
    <col min="4868" max="4868" width="0.5" style="327" customWidth="1"/>
    <col min="4869" max="4900" width="3.125" style="327" customWidth="1"/>
    <col min="4901" max="4901" width="3" style="327" customWidth="1"/>
    <col min="4902" max="5120" width="9" style="327"/>
    <col min="5121" max="5121" width="1.5" style="327" customWidth="1"/>
    <col min="5122" max="5122" width="4.25" style="327" customWidth="1"/>
    <col min="5123" max="5123" width="3.375" style="327" customWidth="1"/>
    <col min="5124" max="5124" width="0.5" style="327" customWidth="1"/>
    <col min="5125" max="5156" width="3.125" style="327" customWidth="1"/>
    <col min="5157" max="5157" width="3" style="327" customWidth="1"/>
    <col min="5158" max="5376" width="9" style="327"/>
    <col min="5377" max="5377" width="1.5" style="327" customWidth="1"/>
    <col min="5378" max="5378" width="4.25" style="327" customWidth="1"/>
    <col min="5379" max="5379" width="3.375" style="327" customWidth="1"/>
    <col min="5380" max="5380" width="0.5" style="327" customWidth="1"/>
    <col min="5381" max="5412" width="3.125" style="327" customWidth="1"/>
    <col min="5413" max="5413" width="3" style="327" customWidth="1"/>
    <col min="5414" max="5632" width="9" style="327"/>
    <col min="5633" max="5633" width="1.5" style="327" customWidth="1"/>
    <col min="5634" max="5634" width="4.25" style="327" customWidth="1"/>
    <col min="5635" max="5635" width="3.375" style="327" customWidth="1"/>
    <col min="5636" max="5636" width="0.5" style="327" customWidth="1"/>
    <col min="5637" max="5668" width="3.125" style="327" customWidth="1"/>
    <col min="5669" max="5669" width="3" style="327" customWidth="1"/>
    <col min="5670" max="5888" width="9" style="327"/>
    <col min="5889" max="5889" width="1.5" style="327" customWidth="1"/>
    <col min="5890" max="5890" width="4.25" style="327" customWidth="1"/>
    <col min="5891" max="5891" width="3.375" style="327" customWidth="1"/>
    <col min="5892" max="5892" width="0.5" style="327" customWidth="1"/>
    <col min="5893" max="5924" width="3.125" style="327" customWidth="1"/>
    <col min="5925" max="5925" width="3" style="327" customWidth="1"/>
    <col min="5926" max="6144" width="9" style="327"/>
    <col min="6145" max="6145" width="1.5" style="327" customWidth="1"/>
    <col min="6146" max="6146" width="4.25" style="327" customWidth="1"/>
    <col min="6147" max="6147" width="3.375" style="327" customWidth="1"/>
    <col min="6148" max="6148" width="0.5" style="327" customWidth="1"/>
    <col min="6149" max="6180" width="3.125" style="327" customWidth="1"/>
    <col min="6181" max="6181" width="3" style="327" customWidth="1"/>
    <col min="6182" max="6400" width="9" style="327"/>
    <col min="6401" max="6401" width="1.5" style="327" customWidth="1"/>
    <col min="6402" max="6402" width="4.25" style="327" customWidth="1"/>
    <col min="6403" max="6403" width="3.375" style="327" customWidth="1"/>
    <col min="6404" max="6404" width="0.5" style="327" customWidth="1"/>
    <col min="6405" max="6436" width="3.125" style="327" customWidth="1"/>
    <col min="6437" max="6437" width="3" style="327" customWidth="1"/>
    <col min="6438" max="6656" width="9" style="327"/>
    <col min="6657" max="6657" width="1.5" style="327" customWidth="1"/>
    <col min="6658" max="6658" width="4.25" style="327" customWidth="1"/>
    <col min="6659" max="6659" width="3.375" style="327" customWidth="1"/>
    <col min="6660" max="6660" width="0.5" style="327" customWidth="1"/>
    <col min="6661" max="6692" width="3.125" style="327" customWidth="1"/>
    <col min="6693" max="6693" width="3" style="327" customWidth="1"/>
    <col min="6694" max="6912" width="9" style="327"/>
    <col min="6913" max="6913" width="1.5" style="327" customWidth="1"/>
    <col min="6914" max="6914" width="4.25" style="327" customWidth="1"/>
    <col min="6915" max="6915" width="3.375" style="327" customWidth="1"/>
    <col min="6916" max="6916" width="0.5" style="327" customWidth="1"/>
    <col min="6917" max="6948" width="3.125" style="327" customWidth="1"/>
    <col min="6949" max="6949" width="3" style="327" customWidth="1"/>
    <col min="6950" max="7168" width="9" style="327"/>
    <col min="7169" max="7169" width="1.5" style="327" customWidth="1"/>
    <col min="7170" max="7170" width="4.25" style="327" customWidth="1"/>
    <col min="7171" max="7171" width="3.375" style="327" customWidth="1"/>
    <col min="7172" max="7172" width="0.5" style="327" customWidth="1"/>
    <col min="7173" max="7204" width="3.125" style="327" customWidth="1"/>
    <col min="7205" max="7205" width="3" style="327" customWidth="1"/>
    <col min="7206" max="7424" width="9" style="327"/>
    <col min="7425" max="7425" width="1.5" style="327" customWidth="1"/>
    <col min="7426" max="7426" width="4.25" style="327" customWidth="1"/>
    <col min="7427" max="7427" width="3.375" style="327" customWidth="1"/>
    <col min="7428" max="7428" width="0.5" style="327" customWidth="1"/>
    <col min="7429" max="7460" width="3.125" style="327" customWidth="1"/>
    <col min="7461" max="7461" width="3" style="327" customWidth="1"/>
    <col min="7462" max="7680" width="9" style="327"/>
    <col min="7681" max="7681" width="1.5" style="327" customWidth="1"/>
    <col min="7682" max="7682" width="4.25" style="327" customWidth="1"/>
    <col min="7683" max="7683" width="3.375" style="327" customWidth="1"/>
    <col min="7684" max="7684" width="0.5" style="327" customWidth="1"/>
    <col min="7685" max="7716" width="3.125" style="327" customWidth="1"/>
    <col min="7717" max="7717" width="3" style="327" customWidth="1"/>
    <col min="7718" max="7936" width="9" style="327"/>
    <col min="7937" max="7937" width="1.5" style="327" customWidth="1"/>
    <col min="7938" max="7938" width="4.25" style="327" customWidth="1"/>
    <col min="7939" max="7939" width="3.375" style="327" customWidth="1"/>
    <col min="7940" max="7940" width="0.5" style="327" customWidth="1"/>
    <col min="7941" max="7972" width="3.125" style="327" customWidth="1"/>
    <col min="7973" max="7973" width="3" style="327" customWidth="1"/>
    <col min="7974" max="8192" width="9" style="327"/>
    <col min="8193" max="8193" width="1.5" style="327" customWidth="1"/>
    <col min="8194" max="8194" width="4.25" style="327" customWidth="1"/>
    <col min="8195" max="8195" width="3.375" style="327" customWidth="1"/>
    <col min="8196" max="8196" width="0.5" style="327" customWidth="1"/>
    <col min="8197" max="8228" width="3.125" style="327" customWidth="1"/>
    <col min="8229" max="8229" width="3" style="327" customWidth="1"/>
    <col min="8230" max="8448" width="9" style="327"/>
    <col min="8449" max="8449" width="1.5" style="327" customWidth="1"/>
    <col min="8450" max="8450" width="4.25" style="327" customWidth="1"/>
    <col min="8451" max="8451" width="3.375" style="327" customWidth="1"/>
    <col min="8452" max="8452" width="0.5" style="327" customWidth="1"/>
    <col min="8453" max="8484" width="3.125" style="327" customWidth="1"/>
    <col min="8485" max="8485" width="3" style="327" customWidth="1"/>
    <col min="8486" max="8704" width="9" style="327"/>
    <col min="8705" max="8705" width="1.5" style="327" customWidth="1"/>
    <col min="8706" max="8706" width="4.25" style="327" customWidth="1"/>
    <col min="8707" max="8707" width="3.375" style="327" customWidth="1"/>
    <col min="8708" max="8708" width="0.5" style="327" customWidth="1"/>
    <col min="8709" max="8740" width="3.125" style="327" customWidth="1"/>
    <col min="8741" max="8741" width="3" style="327" customWidth="1"/>
    <col min="8742" max="8960" width="9" style="327"/>
    <col min="8961" max="8961" width="1.5" style="327" customWidth="1"/>
    <col min="8962" max="8962" width="4.25" style="327" customWidth="1"/>
    <col min="8963" max="8963" width="3.375" style="327" customWidth="1"/>
    <col min="8964" max="8964" width="0.5" style="327" customWidth="1"/>
    <col min="8965" max="8996" width="3.125" style="327" customWidth="1"/>
    <col min="8997" max="8997" width="3" style="327" customWidth="1"/>
    <col min="8998" max="9216" width="9" style="327"/>
    <col min="9217" max="9217" width="1.5" style="327" customWidth="1"/>
    <col min="9218" max="9218" width="4.25" style="327" customWidth="1"/>
    <col min="9219" max="9219" width="3.375" style="327" customWidth="1"/>
    <col min="9220" max="9220" width="0.5" style="327" customWidth="1"/>
    <col min="9221" max="9252" width="3.125" style="327" customWidth="1"/>
    <col min="9253" max="9253" width="3" style="327" customWidth="1"/>
    <col min="9254" max="9472" width="9" style="327"/>
    <col min="9473" max="9473" width="1.5" style="327" customWidth="1"/>
    <col min="9474" max="9474" width="4.25" style="327" customWidth="1"/>
    <col min="9475" max="9475" width="3.375" style="327" customWidth="1"/>
    <col min="9476" max="9476" width="0.5" style="327" customWidth="1"/>
    <col min="9477" max="9508" width="3.125" style="327" customWidth="1"/>
    <col min="9509" max="9509" width="3" style="327" customWidth="1"/>
    <col min="9510" max="9728" width="9" style="327"/>
    <col min="9729" max="9729" width="1.5" style="327" customWidth="1"/>
    <col min="9730" max="9730" width="4.25" style="327" customWidth="1"/>
    <col min="9731" max="9731" width="3.375" style="327" customWidth="1"/>
    <col min="9732" max="9732" width="0.5" style="327" customWidth="1"/>
    <col min="9733" max="9764" width="3.125" style="327" customWidth="1"/>
    <col min="9765" max="9765" width="3" style="327" customWidth="1"/>
    <col min="9766" max="9984" width="9" style="327"/>
    <col min="9985" max="9985" width="1.5" style="327" customWidth="1"/>
    <col min="9986" max="9986" width="4.25" style="327" customWidth="1"/>
    <col min="9987" max="9987" width="3.375" style="327" customWidth="1"/>
    <col min="9988" max="9988" width="0.5" style="327" customWidth="1"/>
    <col min="9989" max="10020" width="3.125" style="327" customWidth="1"/>
    <col min="10021" max="10021" width="3" style="327" customWidth="1"/>
    <col min="10022" max="10240" width="9" style="327"/>
    <col min="10241" max="10241" width="1.5" style="327" customWidth="1"/>
    <col min="10242" max="10242" width="4.25" style="327" customWidth="1"/>
    <col min="10243" max="10243" width="3.375" style="327" customWidth="1"/>
    <col min="10244" max="10244" width="0.5" style="327" customWidth="1"/>
    <col min="10245" max="10276" width="3.125" style="327" customWidth="1"/>
    <col min="10277" max="10277" width="3" style="327" customWidth="1"/>
    <col min="10278" max="10496" width="9" style="327"/>
    <col min="10497" max="10497" width="1.5" style="327" customWidth="1"/>
    <col min="10498" max="10498" width="4.25" style="327" customWidth="1"/>
    <col min="10499" max="10499" width="3.375" style="327" customWidth="1"/>
    <col min="10500" max="10500" width="0.5" style="327" customWidth="1"/>
    <col min="10501" max="10532" width="3.125" style="327" customWidth="1"/>
    <col min="10533" max="10533" width="3" style="327" customWidth="1"/>
    <col min="10534" max="10752" width="9" style="327"/>
    <col min="10753" max="10753" width="1.5" style="327" customWidth="1"/>
    <col min="10754" max="10754" width="4.25" style="327" customWidth="1"/>
    <col min="10755" max="10755" width="3.375" style="327" customWidth="1"/>
    <col min="10756" max="10756" width="0.5" style="327" customWidth="1"/>
    <col min="10757" max="10788" width="3.125" style="327" customWidth="1"/>
    <col min="10789" max="10789" width="3" style="327" customWidth="1"/>
    <col min="10790" max="11008" width="9" style="327"/>
    <col min="11009" max="11009" width="1.5" style="327" customWidth="1"/>
    <col min="11010" max="11010" width="4.25" style="327" customWidth="1"/>
    <col min="11011" max="11011" width="3.375" style="327" customWidth="1"/>
    <col min="11012" max="11012" width="0.5" style="327" customWidth="1"/>
    <col min="11013" max="11044" width="3.125" style="327" customWidth="1"/>
    <col min="11045" max="11045" width="3" style="327" customWidth="1"/>
    <col min="11046" max="11264" width="9" style="327"/>
    <col min="11265" max="11265" width="1.5" style="327" customWidth="1"/>
    <col min="11266" max="11266" width="4.25" style="327" customWidth="1"/>
    <col min="11267" max="11267" width="3.375" style="327" customWidth="1"/>
    <col min="11268" max="11268" width="0.5" style="327" customWidth="1"/>
    <col min="11269" max="11300" width="3.125" style="327" customWidth="1"/>
    <col min="11301" max="11301" width="3" style="327" customWidth="1"/>
    <col min="11302" max="11520" width="9" style="327"/>
    <col min="11521" max="11521" width="1.5" style="327" customWidth="1"/>
    <col min="11522" max="11522" width="4.25" style="327" customWidth="1"/>
    <col min="11523" max="11523" width="3.375" style="327" customWidth="1"/>
    <col min="11524" max="11524" width="0.5" style="327" customWidth="1"/>
    <col min="11525" max="11556" width="3.125" style="327" customWidth="1"/>
    <col min="11557" max="11557" width="3" style="327" customWidth="1"/>
    <col min="11558" max="11776" width="9" style="327"/>
    <col min="11777" max="11777" width="1.5" style="327" customWidth="1"/>
    <col min="11778" max="11778" width="4.25" style="327" customWidth="1"/>
    <col min="11779" max="11779" width="3.375" style="327" customWidth="1"/>
    <col min="11780" max="11780" width="0.5" style="327" customWidth="1"/>
    <col min="11781" max="11812" width="3.125" style="327" customWidth="1"/>
    <col min="11813" max="11813" width="3" style="327" customWidth="1"/>
    <col min="11814" max="12032" width="9" style="327"/>
    <col min="12033" max="12033" width="1.5" style="327" customWidth="1"/>
    <col min="12034" max="12034" width="4.25" style="327" customWidth="1"/>
    <col min="12035" max="12035" width="3.375" style="327" customWidth="1"/>
    <col min="12036" max="12036" width="0.5" style="327" customWidth="1"/>
    <col min="12037" max="12068" width="3.125" style="327" customWidth="1"/>
    <col min="12069" max="12069" width="3" style="327" customWidth="1"/>
    <col min="12070" max="12288" width="9" style="327"/>
    <col min="12289" max="12289" width="1.5" style="327" customWidth="1"/>
    <col min="12290" max="12290" width="4.25" style="327" customWidth="1"/>
    <col min="12291" max="12291" width="3.375" style="327" customWidth="1"/>
    <col min="12292" max="12292" width="0.5" style="327" customWidth="1"/>
    <col min="12293" max="12324" width="3.125" style="327" customWidth="1"/>
    <col min="12325" max="12325" width="3" style="327" customWidth="1"/>
    <col min="12326" max="12544" width="9" style="327"/>
    <col min="12545" max="12545" width="1.5" style="327" customWidth="1"/>
    <col min="12546" max="12546" width="4.25" style="327" customWidth="1"/>
    <col min="12547" max="12547" width="3.375" style="327" customWidth="1"/>
    <col min="12548" max="12548" width="0.5" style="327" customWidth="1"/>
    <col min="12549" max="12580" width="3.125" style="327" customWidth="1"/>
    <col min="12581" max="12581" width="3" style="327" customWidth="1"/>
    <col min="12582" max="12800" width="9" style="327"/>
    <col min="12801" max="12801" width="1.5" style="327" customWidth="1"/>
    <col min="12802" max="12802" width="4.25" style="327" customWidth="1"/>
    <col min="12803" max="12803" width="3.375" style="327" customWidth="1"/>
    <col min="12804" max="12804" width="0.5" style="327" customWidth="1"/>
    <col min="12805" max="12836" width="3.125" style="327" customWidth="1"/>
    <col min="12837" max="12837" width="3" style="327" customWidth="1"/>
    <col min="12838" max="13056" width="9" style="327"/>
    <col min="13057" max="13057" width="1.5" style="327" customWidth="1"/>
    <col min="13058" max="13058" width="4.25" style="327" customWidth="1"/>
    <col min="13059" max="13059" width="3.375" style="327" customWidth="1"/>
    <col min="13060" max="13060" width="0.5" style="327" customWidth="1"/>
    <col min="13061" max="13092" width="3.125" style="327" customWidth="1"/>
    <col min="13093" max="13093" width="3" style="327" customWidth="1"/>
    <col min="13094" max="13312" width="9" style="327"/>
    <col min="13313" max="13313" width="1.5" style="327" customWidth="1"/>
    <col min="13314" max="13314" width="4.25" style="327" customWidth="1"/>
    <col min="13315" max="13315" width="3.375" style="327" customWidth="1"/>
    <col min="13316" max="13316" width="0.5" style="327" customWidth="1"/>
    <col min="13317" max="13348" width="3.125" style="327" customWidth="1"/>
    <col min="13349" max="13349" width="3" style="327" customWidth="1"/>
    <col min="13350" max="13568" width="9" style="327"/>
    <col min="13569" max="13569" width="1.5" style="327" customWidth="1"/>
    <col min="13570" max="13570" width="4.25" style="327" customWidth="1"/>
    <col min="13571" max="13571" width="3.375" style="327" customWidth="1"/>
    <col min="13572" max="13572" width="0.5" style="327" customWidth="1"/>
    <col min="13573" max="13604" width="3.125" style="327" customWidth="1"/>
    <col min="13605" max="13605" width="3" style="327" customWidth="1"/>
    <col min="13606" max="13824" width="9" style="327"/>
    <col min="13825" max="13825" width="1.5" style="327" customWidth="1"/>
    <col min="13826" max="13826" width="4.25" style="327" customWidth="1"/>
    <col min="13827" max="13827" width="3.375" style="327" customWidth="1"/>
    <col min="13828" max="13828" width="0.5" style="327" customWidth="1"/>
    <col min="13829" max="13860" width="3.125" style="327" customWidth="1"/>
    <col min="13861" max="13861" width="3" style="327" customWidth="1"/>
    <col min="13862" max="14080" width="9" style="327"/>
    <col min="14081" max="14081" width="1.5" style="327" customWidth="1"/>
    <col min="14082" max="14082" width="4.25" style="327" customWidth="1"/>
    <col min="14083" max="14083" width="3.375" style="327" customWidth="1"/>
    <col min="14084" max="14084" width="0.5" style="327" customWidth="1"/>
    <col min="14085" max="14116" width="3.125" style="327" customWidth="1"/>
    <col min="14117" max="14117" width="3" style="327" customWidth="1"/>
    <col min="14118" max="14336" width="9" style="327"/>
    <col min="14337" max="14337" width="1.5" style="327" customWidth="1"/>
    <col min="14338" max="14338" width="4.25" style="327" customWidth="1"/>
    <col min="14339" max="14339" width="3.375" style="327" customWidth="1"/>
    <col min="14340" max="14340" width="0.5" style="327" customWidth="1"/>
    <col min="14341" max="14372" width="3.125" style="327" customWidth="1"/>
    <col min="14373" max="14373" width="3" style="327" customWidth="1"/>
    <col min="14374" max="14592" width="9" style="327"/>
    <col min="14593" max="14593" width="1.5" style="327" customWidth="1"/>
    <col min="14594" max="14594" width="4.25" style="327" customWidth="1"/>
    <col min="14595" max="14595" width="3.375" style="327" customWidth="1"/>
    <col min="14596" max="14596" width="0.5" style="327" customWidth="1"/>
    <col min="14597" max="14628" width="3.125" style="327" customWidth="1"/>
    <col min="14629" max="14629" width="3" style="327" customWidth="1"/>
    <col min="14630" max="14848" width="9" style="327"/>
    <col min="14849" max="14849" width="1.5" style="327" customWidth="1"/>
    <col min="14850" max="14850" width="4.25" style="327" customWidth="1"/>
    <col min="14851" max="14851" width="3.375" style="327" customWidth="1"/>
    <col min="14852" max="14852" width="0.5" style="327" customWidth="1"/>
    <col min="14853" max="14884" width="3.125" style="327" customWidth="1"/>
    <col min="14885" max="14885" width="3" style="327" customWidth="1"/>
    <col min="14886" max="15104" width="9" style="327"/>
    <col min="15105" max="15105" width="1.5" style="327" customWidth="1"/>
    <col min="15106" max="15106" width="4.25" style="327" customWidth="1"/>
    <col min="15107" max="15107" width="3.375" style="327" customWidth="1"/>
    <col min="15108" max="15108" width="0.5" style="327" customWidth="1"/>
    <col min="15109" max="15140" width="3.125" style="327" customWidth="1"/>
    <col min="15141" max="15141" width="3" style="327" customWidth="1"/>
    <col min="15142" max="15360" width="9" style="327"/>
    <col min="15361" max="15361" width="1.5" style="327" customWidth="1"/>
    <col min="15362" max="15362" width="4.25" style="327" customWidth="1"/>
    <col min="15363" max="15363" width="3.375" style="327" customWidth="1"/>
    <col min="15364" max="15364" width="0.5" style="327" customWidth="1"/>
    <col min="15365" max="15396" width="3.125" style="327" customWidth="1"/>
    <col min="15397" max="15397" width="3" style="327" customWidth="1"/>
    <col min="15398" max="15616" width="9" style="327"/>
    <col min="15617" max="15617" width="1.5" style="327" customWidth="1"/>
    <col min="15618" max="15618" width="4.25" style="327" customWidth="1"/>
    <col min="15619" max="15619" width="3.375" style="327" customWidth="1"/>
    <col min="15620" max="15620" width="0.5" style="327" customWidth="1"/>
    <col min="15621" max="15652" width="3.125" style="327" customWidth="1"/>
    <col min="15653" max="15653" width="3" style="327" customWidth="1"/>
    <col min="15654" max="15872" width="9" style="327"/>
    <col min="15873" max="15873" width="1.5" style="327" customWidth="1"/>
    <col min="15874" max="15874" width="4.25" style="327" customWidth="1"/>
    <col min="15875" max="15875" width="3.375" style="327" customWidth="1"/>
    <col min="15876" max="15876" width="0.5" style="327" customWidth="1"/>
    <col min="15877" max="15908" width="3.125" style="327" customWidth="1"/>
    <col min="15909" max="15909" width="3" style="327" customWidth="1"/>
    <col min="15910" max="16128" width="9" style="327"/>
    <col min="16129" max="16129" width="1.5" style="327" customWidth="1"/>
    <col min="16130" max="16130" width="4.25" style="327" customWidth="1"/>
    <col min="16131" max="16131" width="3.375" style="327" customWidth="1"/>
    <col min="16132" max="16132" width="0.5" style="327" customWidth="1"/>
    <col min="16133" max="16164" width="3.125" style="327" customWidth="1"/>
    <col min="16165" max="16165" width="3" style="327" customWidth="1"/>
    <col min="16166" max="16384" width="9" style="327"/>
  </cols>
  <sheetData>
    <row r="1" spans="2:40" s="308" customFormat="1" x14ac:dyDescent="0.15"/>
    <row r="2" spans="2:40" s="308" customFormat="1" ht="14.25" thickBot="1" x14ac:dyDescent="0.2">
      <c r="B2" s="294" t="s">
        <v>491</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row>
    <row r="3" spans="2:40" s="308" customFormat="1" ht="14.25" customHeight="1" thickTop="1" x14ac:dyDescent="0.15">
      <c r="AB3" s="379" t="s">
        <v>70</v>
      </c>
      <c r="AC3" s="380"/>
      <c r="AD3" s="380"/>
      <c r="AE3" s="380"/>
      <c r="AF3" s="381"/>
      <c r="AG3" s="382"/>
      <c r="AH3" s="383"/>
      <c r="AI3" s="383"/>
      <c r="AJ3" s="383"/>
      <c r="AK3" s="384"/>
      <c r="AL3" s="319"/>
      <c r="AM3" s="375" t="s">
        <v>337</v>
      </c>
      <c r="AN3" s="376"/>
    </row>
    <row r="4" spans="2:40" s="308" customFormat="1" ht="14.25" thickBot="1" x14ac:dyDescent="0.2">
      <c r="AM4" s="377"/>
      <c r="AN4" s="378"/>
    </row>
    <row r="5" spans="2:40" s="308" customFormat="1" ht="14.25" thickTop="1" x14ac:dyDescent="0.15">
      <c r="B5" s="385" t="s">
        <v>492</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row>
    <row r="6" spans="2:40" s="308" customFormat="1" x14ac:dyDescent="0.15">
      <c r="B6" s="385" t="s">
        <v>493</v>
      </c>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row>
    <row r="7" spans="2:40" s="308" customFormat="1" ht="13.5" customHeight="1" x14ac:dyDescent="0.15">
      <c r="AB7" s="295" t="s">
        <v>461</v>
      </c>
      <c r="AC7" s="296"/>
      <c r="AD7" s="296"/>
      <c r="AE7" s="308" t="s">
        <v>34</v>
      </c>
      <c r="AF7" s="385"/>
      <c r="AG7" s="385"/>
      <c r="AH7" s="308" t="s">
        <v>494</v>
      </c>
      <c r="AK7" s="308" t="s">
        <v>463</v>
      </c>
    </row>
    <row r="8" spans="2:40" s="308" customFormat="1" x14ac:dyDescent="0.15">
      <c r="B8" s="386" t="s">
        <v>495</v>
      </c>
      <c r="C8" s="386"/>
      <c r="D8" s="386"/>
      <c r="E8" s="386"/>
      <c r="F8" s="386"/>
      <c r="G8" s="386"/>
      <c r="H8" s="386"/>
      <c r="I8" s="386"/>
      <c r="J8" s="386"/>
      <c r="K8" s="308" t="s">
        <v>496</v>
      </c>
      <c r="L8" s="296"/>
      <c r="M8" s="296"/>
      <c r="N8" s="296"/>
      <c r="O8" s="296"/>
      <c r="P8" s="296"/>
      <c r="Q8" s="296"/>
      <c r="R8" s="296"/>
      <c r="S8" s="296"/>
      <c r="T8" s="296"/>
    </row>
    <row r="9" spans="2:40" s="308" customFormat="1" x14ac:dyDescent="0.15">
      <c r="Y9" s="308" t="s">
        <v>497</v>
      </c>
      <c r="AA9" s="295"/>
      <c r="AB9" s="393"/>
      <c r="AC9" s="393"/>
      <c r="AD9" s="393"/>
      <c r="AE9" s="393"/>
      <c r="AF9" s="393"/>
      <c r="AG9" s="393"/>
      <c r="AH9" s="393"/>
      <c r="AI9" s="393"/>
      <c r="AJ9" s="393"/>
      <c r="AK9" s="393"/>
    </row>
    <row r="10" spans="2:40" s="308" customFormat="1" x14ac:dyDescent="0.15">
      <c r="Y10" s="308" t="s">
        <v>498</v>
      </c>
      <c r="AA10" s="295"/>
      <c r="AB10" s="294"/>
      <c r="AC10" s="294"/>
      <c r="AD10" s="294"/>
      <c r="AE10" s="294"/>
      <c r="AF10" s="294"/>
      <c r="AG10" s="294"/>
      <c r="AH10" s="294"/>
      <c r="AI10" s="294"/>
      <c r="AJ10" s="294"/>
      <c r="AK10" s="294"/>
    </row>
    <row r="11" spans="2:40" s="308" customFormat="1" x14ac:dyDescent="0.15">
      <c r="C11" s="294" t="s">
        <v>42</v>
      </c>
      <c r="D11" s="294"/>
    </row>
    <row r="12" spans="2:40" s="308" customFormat="1" ht="6.75" customHeight="1" x14ac:dyDescent="0.15">
      <c r="C12" s="294"/>
      <c r="D12" s="294"/>
    </row>
    <row r="13" spans="2:40" s="308" customFormat="1" ht="14.25" customHeight="1" x14ac:dyDescent="0.15">
      <c r="B13" s="394" t="s">
        <v>72</v>
      </c>
      <c r="C13" s="397" t="s">
        <v>7</v>
      </c>
      <c r="D13" s="398"/>
      <c r="E13" s="398"/>
      <c r="F13" s="398"/>
      <c r="G13" s="398"/>
      <c r="H13" s="398"/>
      <c r="I13" s="398"/>
      <c r="J13" s="398"/>
      <c r="K13" s="398"/>
      <c r="L13" s="399"/>
      <c r="M13" s="400"/>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2"/>
    </row>
    <row r="14" spans="2:40" s="308" customFormat="1" ht="14.25" customHeight="1" x14ac:dyDescent="0.15">
      <c r="B14" s="395"/>
      <c r="C14" s="403" t="s">
        <v>73</v>
      </c>
      <c r="D14" s="404"/>
      <c r="E14" s="404"/>
      <c r="F14" s="404"/>
      <c r="G14" s="404"/>
      <c r="H14" s="404"/>
      <c r="I14" s="404"/>
      <c r="J14" s="404"/>
      <c r="K14" s="404"/>
      <c r="L14" s="404"/>
      <c r="M14" s="405"/>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7"/>
    </row>
    <row r="15" spans="2:40" s="308" customFormat="1" ht="13.5" customHeight="1" x14ac:dyDescent="0.15">
      <c r="B15" s="395"/>
      <c r="C15" s="397" t="s">
        <v>499</v>
      </c>
      <c r="D15" s="398"/>
      <c r="E15" s="398"/>
      <c r="F15" s="398"/>
      <c r="G15" s="398"/>
      <c r="H15" s="398"/>
      <c r="I15" s="398"/>
      <c r="J15" s="398"/>
      <c r="K15" s="398"/>
      <c r="L15" s="398"/>
      <c r="M15" s="387" t="s">
        <v>500</v>
      </c>
      <c r="N15" s="387"/>
      <c r="O15" s="387"/>
      <c r="P15" s="387"/>
      <c r="Q15" s="387"/>
      <c r="R15" s="387"/>
      <c r="S15" s="387"/>
      <c r="T15" s="325" t="s">
        <v>501</v>
      </c>
      <c r="U15" s="410"/>
      <c r="V15" s="410"/>
      <c r="W15" s="410"/>
      <c r="X15" s="325" t="s">
        <v>502</v>
      </c>
      <c r="Y15" s="387"/>
      <c r="Z15" s="387"/>
      <c r="AA15" s="387"/>
      <c r="AB15" s="387"/>
      <c r="AC15" s="387"/>
      <c r="AD15" s="387"/>
      <c r="AE15" s="387"/>
      <c r="AF15" s="387"/>
      <c r="AG15" s="387"/>
      <c r="AH15" s="387"/>
      <c r="AI15" s="387"/>
      <c r="AJ15" s="387"/>
      <c r="AK15" s="388"/>
    </row>
    <row r="16" spans="2:40" s="308" customFormat="1" ht="13.5" customHeight="1" x14ac:dyDescent="0.15">
      <c r="B16" s="395"/>
      <c r="C16" s="408"/>
      <c r="D16" s="409"/>
      <c r="E16" s="409"/>
      <c r="F16" s="409"/>
      <c r="G16" s="409"/>
      <c r="H16" s="409"/>
      <c r="I16" s="409"/>
      <c r="J16" s="409"/>
      <c r="K16" s="409"/>
      <c r="L16" s="409"/>
      <c r="M16" s="389" t="s">
        <v>503</v>
      </c>
      <c r="N16" s="389"/>
      <c r="O16" s="389"/>
      <c r="P16" s="389"/>
      <c r="Q16" s="326" t="s">
        <v>504</v>
      </c>
      <c r="R16" s="389"/>
      <c r="S16" s="389"/>
      <c r="T16" s="389"/>
      <c r="U16" s="389"/>
      <c r="V16" s="389" t="s">
        <v>505</v>
      </c>
      <c r="W16" s="389"/>
      <c r="X16" s="389"/>
      <c r="Y16" s="389"/>
      <c r="Z16" s="389"/>
      <c r="AA16" s="389"/>
      <c r="AB16" s="389"/>
      <c r="AC16" s="389"/>
      <c r="AD16" s="389"/>
      <c r="AE16" s="389"/>
      <c r="AF16" s="389"/>
      <c r="AG16" s="389"/>
      <c r="AH16" s="389"/>
      <c r="AI16" s="389"/>
      <c r="AJ16" s="389"/>
      <c r="AK16" s="390"/>
    </row>
    <row r="17" spans="2:37" s="308" customFormat="1" ht="13.5" customHeight="1" x14ac:dyDescent="0.15">
      <c r="B17" s="395"/>
      <c r="C17" s="403"/>
      <c r="D17" s="404"/>
      <c r="E17" s="404"/>
      <c r="F17" s="404"/>
      <c r="G17" s="404"/>
      <c r="H17" s="404"/>
      <c r="I17" s="404"/>
      <c r="J17" s="404"/>
      <c r="K17" s="404"/>
      <c r="L17" s="404"/>
      <c r="M17" s="391" t="s">
        <v>506</v>
      </c>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2"/>
    </row>
    <row r="18" spans="2:37" s="308" customFormat="1" ht="14.25" customHeight="1" x14ac:dyDescent="0.15">
      <c r="B18" s="395"/>
      <c r="C18" s="411" t="s">
        <v>77</v>
      </c>
      <c r="D18" s="412"/>
      <c r="E18" s="412"/>
      <c r="F18" s="412"/>
      <c r="G18" s="412"/>
      <c r="H18" s="412"/>
      <c r="I18" s="412"/>
      <c r="J18" s="412"/>
      <c r="K18" s="412"/>
      <c r="L18" s="412"/>
      <c r="M18" s="379" t="s">
        <v>9</v>
      </c>
      <c r="N18" s="380"/>
      <c r="O18" s="380"/>
      <c r="P18" s="380"/>
      <c r="Q18" s="381"/>
      <c r="R18" s="382"/>
      <c r="S18" s="383"/>
      <c r="T18" s="383"/>
      <c r="U18" s="383"/>
      <c r="V18" s="383"/>
      <c r="W18" s="383"/>
      <c r="X18" s="383"/>
      <c r="Y18" s="383"/>
      <c r="Z18" s="383"/>
      <c r="AA18" s="384"/>
      <c r="AB18" s="413" t="s">
        <v>10</v>
      </c>
      <c r="AC18" s="387"/>
      <c r="AD18" s="387"/>
      <c r="AE18" s="387"/>
      <c r="AF18" s="388"/>
      <c r="AG18" s="382"/>
      <c r="AH18" s="383"/>
      <c r="AI18" s="383"/>
      <c r="AJ18" s="383"/>
      <c r="AK18" s="384"/>
    </row>
    <row r="19" spans="2:37" ht="14.25" customHeight="1" x14ac:dyDescent="0.15">
      <c r="B19" s="395"/>
      <c r="C19" s="414" t="s">
        <v>53</v>
      </c>
      <c r="D19" s="415"/>
      <c r="E19" s="415"/>
      <c r="F19" s="415"/>
      <c r="G19" s="415"/>
      <c r="H19" s="415"/>
      <c r="I19" s="415"/>
      <c r="J19" s="415"/>
      <c r="K19" s="415"/>
      <c r="L19" s="415"/>
      <c r="M19" s="416"/>
      <c r="N19" s="417"/>
      <c r="O19" s="417"/>
      <c r="P19" s="417"/>
      <c r="Q19" s="417"/>
      <c r="R19" s="417"/>
      <c r="S19" s="417"/>
      <c r="T19" s="417"/>
      <c r="U19" s="418"/>
      <c r="V19" s="379" t="s">
        <v>11</v>
      </c>
      <c r="W19" s="380"/>
      <c r="X19" s="380"/>
      <c r="Y19" s="380"/>
      <c r="Z19" s="380"/>
      <c r="AA19" s="381"/>
      <c r="AB19" s="416"/>
      <c r="AC19" s="417"/>
      <c r="AD19" s="417"/>
      <c r="AE19" s="417"/>
      <c r="AF19" s="417"/>
      <c r="AG19" s="417"/>
      <c r="AH19" s="417"/>
      <c r="AI19" s="417"/>
      <c r="AJ19" s="417"/>
      <c r="AK19" s="418"/>
    </row>
    <row r="20" spans="2:37" ht="14.25" customHeight="1" x14ac:dyDescent="0.15">
      <c r="B20" s="395"/>
      <c r="C20" s="419" t="s">
        <v>12</v>
      </c>
      <c r="D20" s="420"/>
      <c r="E20" s="420"/>
      <c r="F20" s="420"/>
      <c r="G20" s="420"/>
      <c r="H20" s="420"/>
      <c r="I20" s="420"/>
      <c r="J20" s="420"/>
      <c r="K20" s="420"/>
      <c r="L20" s="420"/>
      <c r="M20" s="379" t="s">
        <v>13</v>
      </c>
      <c r="N20" s="380"/>
      <c r="O20" s="380"/>
      <c r="P20" s="380"/>
      <c r="Q20" s="381"/>
      <c r="R20" s="421"/>
      <c r="S20" s="422"/>
      <c r="T20" s="422"/>
      <c r="U20" s="422"/>
      <c r="V20" s="422"/>
      <c r="W20" s="422"/>
      <c r="X20" s="422"/>
      <c r="Y20" s="422"/>
      <c r="Z20" s="422"/>
      <c r="AA20" s="423"/>
      <c r="AB20" s="417" t="s">
        <v>14</v>
      </c>
      <c r="AC20" s="417"/>
      <c r="AD20" s="417"/>
      <c r="AE20" s="417"/>
      <c r="AF20" s="418"/>
      <c r="AG20" s="421"/>
      <c r="AH20" s="422"/>
      <c r="AI20" s="422"/>
      <c r="AJ20" s="422"/>
      <c r="AK20" s="423"/>
    </row>
    <row r="21" spans="2:37" ht="13.5" customHeight="1" x14ac:dyDescent="0.15">
      <c r="B21" s="395"/>
      <c r="C21" s="397" t="s">
        <v>15</v>
      </c>
      <c r="D21" s="398"/>
      <c r="E21" s="398"/>
      <c r="F21" s="398"/>
      <c r="G21" s="398"/>
      <c r="H21" s="398"/>
      <c r="I21" s="398"/>
      <c r="J21" s="398"/>
      <c r="K21" s="398"/>
      <c r="L21" s="398"/>
      <c r="M21" s="387" t="s">
        <v>500</v>
      </c>
      <c r="N21" s="387"/>
      <c r="O21" s="387"/>
      <c r="P21" s="387"/>
      <c r="Q21" s="387"/>
      <c r="R21" s="387"/>
      <c r="S21" s="387"/>
      <c r="T21" s="325" t="s">
        <v>501</v>
      </c>
      <c r="U21" s="410"/>
      <c r="V21" s="410"/>
      <c r="W21" s="410"/>
      <c r="X21" s="325" t="s">
        <v>502</v>
      </c>
      <c r="Y21" s="387"/>
      <c r="Z21" s="387"/>
      <c r="AA21" s="387"/>
      <c r="AB21" s="387"/>
      <c r="AC21" s="387"/>
      <c r="AD21" s="387"/>
      <c r="AE21" s="387"/>
      <c r="AF21" s="387"/>
      <c r="AG21" s="387"/>
      <c r="AH21" s="387"/>
      <c r="AI21" s="387"/>
      <c r="AJ21" s="387"/>
      <c r="AK21" s="388"/>
    </row>
    <row r="22" spans="2:37" ht="14.25" customHeight="1" x14ac:dyDescent="0.15">
      <c r="B22" s="395"/>
      <c r="C22" s="408"/>
      <c r="D22" s="409"/>
      <c r="E22" s="409"/>
      <c r="F22" s="409"/>
      <c r="G22" s="409"/>
      <c r="H22" s="409"/>
      <c r="I22" s="409"/>
      <c r="J22" s="409"/>
      <c r="K22" s="409"/>
      <c r="L22" s="409"/>
      <c r="M22" s="389" t="s">
        <v>503</v>
      </c>
      <c r="N22" s="389"/>
      <c r="O22" s="389"/>
      <c r="P22" s="389"/>
      <c r="Q22" s="326" t="s">
        <v>504</v>
      </c>
      <c r="R22" s="389"/>
      <c r="S22" s="389"/>
      <c r="T22" s="389"/>
      <c r="U22" s="389"/>
      <c r="V22" s="389" t="s">
        <v>505</v>
      </c>
      <c r="W22" s="389"/>
      <c r="X22" s="389"/>
      <c r="Y22" s="389"/>
      <c r="Z22" s="389"/>
      <c r="AA22" s="389"/>
      <c r="AB22" s="389"/>
      <c r="AC22" s="389"/>
      <c r="AD22" s="389"/>
      <c r="AE22" s="389"/>
      <c r="AF22" s="389"/>
      <c r="AG22" s="389"/>
      <c r="AH22" s="389"/>
      <c r="AI22" s="389"/>
      <c r="AJ22" s="389"/>
      <c r="AK22" s="390"/>
    </row>
    <row r="23" spans="2:37" x14ac:dyDescent="0.15">
      <c r="B23" s="396"/>
      <c r="C23" s="403"/>
      <c r="D23" s="404"/>
      <c r="E23" s="404"/>
      <c r="F23" s="404"/>
      <c r="G23" s="404"/>
      <c r="H23" s="404"/>
      <c r="I23" s="404"/>
      <c r="J23" s="404"/>
      <c r="K23" s="404"/>
      <c r="L23" s="404"/>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2"/>
    </row>
    <row r="24" spans="2:37" ht="13.5" customHeight="1" x14ac:dyDescent="0.15">
      <c r="B24" s="424" t="s">
        <v>78</v>
      </c>
      <c r="C24" s="397" t="s">
        <v>507</v>
      </c>
      <c r="D24" s="398"/>
      <c r="E24" s="398"/>
      <c r="F24" s="398"/>
      <c r="G24" s="398"/>
      <c r="H24" s="398"/>
      <c r="I24" s="398"/>
      <c r="J24" s="398"/>
      <c r="K24" s="398"/>
      <c r="L24" s="398"/>
      <c r="M24" s="400"/>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2"/>
    </row>
    <row r="25" spans="2:37" ht="13.5" customHeight="1" x14ac:dyDescent="0.15">
      <c r="B25" s="425"/>
      <c r="C25" s="403" t="s">
        <v>508</v>
      </c>
      <c r="D25" s="404"/>
      <c r="E25" s="404"/>
      <c r="F25" s="404"/>
      <c r="G25" s="404"/>
      <c r="H25" s="404"/>
      <c r="I25" s="404"/>
      <c r="J25" s="404"/>
      <c r="K25" s="404"/>
      <c r="L25" s="404"/>
      <c r="M25" s="405"/>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7"/>
    </row>
    <row r="26" spans="2:37" ht="13.5" customHeight="1" x14ac:dyDescent="0.15">
      <c r="B26" s="425"/>
      <c r="C26" s="397" t="s">
        <v>92</v>
      </c>
      <c r="D26" s="398"/>
      <c r="E26" s="398"/>
      <c r="F26" s="398"/>
      <c r="G26" s="398"/>
      <c r="H26" s="398"/>
      <c r="I26" s="398"/>
      <c r="J26" s="398"/>
      <c r="K26" s="398"/>
      <c r="L26" s="398"/>
      <c r="M26" s="387" t="s">
        <v>500</v>
      </c>
      <c r="N26" s="387"/>
      <c r="O26" s="387"/>
      <c r="P26" s="387"/>
      <c r="Q26" s="387"/>
      <c r="R26" s="387"/>
      <c r="S26" s="387"/>
      <c r="T26" s="325" t="s">
        <v>501</v>
      </c>
      <c r="U26" s="410"/>
      <c r="V26" s="410"/>
      <c r="W26" s="410"/>
      <c r="X26" s="325" t="s">
        <v>502</v>
      </c>
      <c r="Y26" s="387"/>
      <c r="Z26" s="387"/>
      <c r="AA26" s="387"/>
      <c r="AB26" s="387"/>
      <c r="AC26" s="387"/>
      <c r="AD26" s="387"/>
      <c r="AE26" s="387"/>
      <c r="AF26" s="387"/>
      <c r="AG26" s="387"/>
      <c r="AH26" s="387"/>
      <c r="AI26" s="387"/>
      <c r="AJ26" s="387"/>
      <c r="AK26" s="388"/>
    </row>
    <row r="27" spans="2:37" ht="14.25" customHeight="1" x14ac:dyDescent="0.15">
      <c r="B27" s="425"/>
      <c r="C27" s="408"/>
      <c r="D27" s="409"/>
      <c r="E27" s="409"/>
      <c r="F27" s="409"/>
      <c r="G27" s="409"/>
      <c r="H27" s="409"/>
      <c r="I27" s="409"/>
      <c r="J27" s="409"/>
      <c r="K27" s="409"/>
      <c r="L27" s="409"/>
      <c r="M27" s="389" t="s">
        <v>503</v>
      </c>
      <c r="N27" s="389"/>
      <c r="O27" s="389"/>
      <c r="P27" s="389"/>
      <c r="Q27" s="326" t="s">
        <v>504</v>
      </c>
      <c r="R27" s="389"/>
      <c r="S27" s="389"/>
      <c r="T27" s="389"/>
      <c r="U27" s="389"/>
      <c r="V27" s="389" t="s">
        <v>505</v>
      </c>
      <c r="W27" s="389"/>
      <c r="X27" s="389"/>
      <c r="Y27" s="389"/>
      <c r="Z27" s="389"/>
      <c r="AA27" s="389"/>
      <c r="AB27" s="389"/>
      <c r="AC27" s="389"/>
      <c r="AD27" s="389"/>
      <c r="AE27" s="389"/>
      <c r="AF27" s="389"/>
      <c r="AG27" s="389"/>
      <c r="AH27" s="389"/>
      <c r="AI27" s="389"/>
      <c r="AJ27" s="389"/>
      <c r="AK27" s="390"/>
    </row>
    <row r="28" spans="2:37" x14ac:dyDescent="0.15">
      <c r="B28" s="425"/>
      <c r="C28" s="403"/>
      <c r="D28" s="404"/>
      <c r="E28" s="404"/>
      <c r="F28" s="404"/>
      <c r="G28" s="404"/>
      <c r="H28" s="404"/>
      <c r="I28" s="404"/>
      <c r="J28" s="404"/>
      <c r="K28" s="404"/>
      <c r="L28" s="404"/>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2"/>
    </row>
    <row r="29" spans="2:37" ht="14.25" customHeight="1" x14ac:dyDescent="0.15">
      <c r="B29" s="425"/>
      <c r="C29" s="411" t="s">
        <v>77</v>
      </c>
      <c r="D29" s="412"/>
      <c r="E29" s="412"/>
      <c r="F29" s="412"/>
      <c r="G29" s="412"/>
      <c r="H29" s="412"/>
      <c r="I29" s="412"/>
      <c r="J29" s="412"/>
      <c r="K29" s="412"/>
      <c r="L29" s="412"/>
      <c r="M29" s="379" t="s">
        <v>9</v>
      </c>
      <c r="N29" s="380"/>
      <c r="O29" s="380"/>
      <c r="P29" s="380"/>
      <c r="Q29" s="381"/>
      <c r="R29" s="382"/>
      <c r="S29" s="383"/>
      <c r="T29" s="383"/>
      <c r="U29" s="383"/>
      <c r="V29" s="383"/>
      <c r="W29" s="383"/>
      <c r="X29" s="383"/>
      <c r="Y29" s="383"/>
      <c r="Z29" s="383"/>
      <c r="AA29" s="384"/>
      <c r="AB29" s="413" t="s">
        <v>10</v>
      </c>
      <c r="AC29" s="387"/>
      <c r="AD29" s="387"/>
      <c r="AE29" s="387"/>
      <c r="AF29" s="388"/>
      <c r="AG29" s="382"/>
      <c r="AH29" s="383"/>
      <c r="AI29" s="383"/>
      <c r="AJ29" s="383"/>
      <c r="AK29" s="384"/>
    </row>
    <row r="30" spans="2:37" ht="13.5" customHeight="1" x14ac:dyDescent="0.15">
      <c r="B30" s="425"/>
      <c r="C30" s="427" t="s">
        <v>16</v>
      </c>
      <c r="D30" s="428"/>
      <c r="E30" s="428"/>
      <c r="F30" s="428"/>
      <c r="G30" s="428"/>
      <c r="H30" s="428"/>
      <c r="I30" s="428"/>
      <c r="J30" s="428"/>
      <c r="K30" s="428"/>
      <c r="L30" s="428"/>
      <c r="M30" s="387" t="s">
        <v>500</v>
      </c>
      <c r="N30" s="387"/>
      <c r="O30" s="387"/>
      <c r="P30" s="387"/>
      <c r="Q30" s="387"/>
      <c r="R30" s="387"/>
      <c r="S30" s="387"/>
      <c r="T30" s="325" t="s">
        <v>501</v>
      </c>
      <c r="U30" s="410"/>
      <c r="V30" s="410"/>
      <c r="W30" s="410"/>
      <c r="X30" s="325" t="s">
        <v>502</v>
      </c>
      <c r="Y30" s="387"/>
      <c r="Z30" s="387"/>
      <c r="AA30" s="387"/>
      <c r="AB30" s="387"/>
      <c r="AC30" s="387"/>
      <c r="AD30" s="387"/>
      <c r="AE30" s="387"/>
      <c r="AF30" s="387"/>
      <c r="AG30" s="387"/>
      <c r="AH30" s="387"/>
      <c r="AI30" s="387"/>
      <c r="AJ30" s="387"/>
      <c r="AK30" s="388"/>
    </row>
    <row r="31" spans="2:37" ht="14.25" customHeight="1" x14ac:dyDescent="0.15">
      <c r="B31" s="425"/>
      <c r="C31" s="429"/>
      <c r="D31" s="430"/>
      <c r="E31" s="430"/>
      <c r="F31" s="430"/>
      <c r="G31" s="430"/>
      <c r="H31" s="430"/>
      <c r="I31" s="430"/>
      <c r="J31" s="430"/>
      <c r="K31" s="430"/>
      <c r="L31" s="430"/>
      <c r="M31" s="389" t="s">
        <v>503</v>
      </c>
      <c r="N31" s="389"/>
      <c r="O31" s="389"/>
      <c r="P31" s="389"/>
      <c r="Q31" s="326" t="s">
        <v>504</v>
      </c>
      <c r="R31" s="389"/>
      <c r="S31" s="389"/>
      <c r="T31" s="389"/>
      <c r="U31" s="389"/>
      <c r="V31" s="389" t="s">
        <v>505</v>
      </c>
      <c r="W31" s="389"/>
      <c r="X31" s="389"/>
      <c r="Y31" s="389"/>
      <c r="Z31" s="389"/>
      <c r="AA31" s="389"/>
      <c r="AB31" s="389"/>
      <c r="AC31" s="389"/>
      <c r="AD31" s="389"/>
      <c r="AE31" s="389"/>
      <c r="AF31" s="389"/>
      <c r="AG31" s="389"/>
      <c r="AH31" s="389"/>
      <c r="AI31" s="389"/>
      <c r="AJ31" s="389"/>
      <c r="AK31" s="390"/>
    </row>
    <row r="32" spans="2:37" x14ac:dyDescent="0.15">
      <c r="B32" s="425"/>
      <c r="C32" s="431"/>
      <c r="D32" s="432"/>
      <c r="E32" s="432"/>
      <c r="F32" s="432"/>
      <c r="G32" s="432"/>
      <c r="H32" s="432"/>
      <c r="I32" s="432"/>
      <c r="J32" s="432"/>
      <c r="K32" s="432"/>
      <c r="L32" s="432"/>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2"/>
    </row>
    <row r="33" spans="1:37" ht="14.25" customHeight="1" x14ac:dyDescent="0.15">
      <c r="B33" s="425"/>
      <c r="C33" s="411" t="s">
        <v>77</v>
      </c>
      <c r="D33" s="412"/>
      <c r="E33" s="412"/>
      <c r="F33" s="412"/>
      <c r="G33" s="412"/>
      <c r="H33" s="412"/>
      <c r="I33" s="412"/>
      <c r="J33" s="412"/>
      <c r="K33" s="412"/>
      <c r="L33" s="412"/>
      <c r="M33" s="379" t="s">
        <v>9</v>
      </c>
      <c r="N33" s="380"/>
      <c r="O33" s="380"/>
      <c r="P33" s="380"/>
      <c r="Q33" s="381"/>
      <c r="R33" s="382"/>
      <c r="S33" s="383"/>
      <c r="T33" s="383"/>
      <c r="U33" s="383"/>
      <c r="V33" s="383"/>
      <c r="W33" s="383"/>
      <c r="X33" s="383"/>
      <c r="Y33" s="383"/>
      <c r="Z33" s="383"/>
      <c r="AA33" s="384"/>
      <c r="AB33" s="413" t="s">
        <v>10</v>
      </c>
      <c r="AC33" s="387"/>
      <c r="AD33" s="387"/>
      <c r="AE33" s="387"/>
      <c r="AF33" s="388"/>
      <c r="AG33" s="382"/>
      <c r="AH33" s="383"/>
      <c r="AI33" s="383"/>
      <c r="AJ33" s="383"/>
      <c r="AK33" s="384"/>
    </row>
    <row r="34" spans="1:37" ht="14.25" customHeight="1" x14ac:dyDescent="0.15">
      <c r="B34" s="425"/>
      <c r="C34" s="411" t="s">
        <v>17</v>
      </c>
      <c r="D34" s="412"/>
      <c r="E34" s="412"/>
      <c r="F34" s="412"/>
      <c r="G34" s="412"/>
      <c r="H34" s="412"/>
      <c r="I34" s="412"/>
      <c r="J34" s="412"/>
      <c r="K34" s="412"/>
      <c r="L34" s="412"/>
      <c r="M34" s="419"/>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33"/>
    </row>
    <row r="35" spans="1:37" ht="13.5" customHeight="1" x14ac:dyDescent="0.15">
      <c r="B35" s="425"/>
      <c r="C35" s="397" t="s">
        <v>18</v>
      </c>
      <c r="D35" s="398"/>
      <c r="E35" s="398"/>
      <c r="F35" s="398"/>
      <c r="G35" s="398"/>
      <c r="H35" s="398"/>
      <c r="I35" s="398"/>
      <c r="J35" s="398"/>
      <c r="K35" s="398"/>
      <c r="L35" s="398"/>
      <c r="M35" s="387" t="s">
        <v>500</v>
      </c>
      <c r="N35" s="387"/>
      <c r="O35" s="387"/>
      <c r="P35" s="387"/>
      <c r="Q35" s="387"/>
      <c r="R35" s="387"/>
      <c r="S35" s="387"/>
      <c r="T35" s="325" t="s">
        <v>501</v>
      </c>
      <c r="U35" s="410"/>
      <c r="V35" s="410"/>
      <c r="W35" s="410"/>
      <c r="X35" s="325" t="s">
        <v>502</v>
      </c>
      <c r="Y35" s="387"/>
      <c r="Z35" s="387"/>
      <c r="AA35" s="387"/>
      <c r="AB35" s="387"/>
      <c r="AC35" s="387"/>
      <c r="AD35" s="387"/>
      <c r="AE35" s="387"/>
      <c r="AF35" s="387"/>
      <c r="AG35" s="387"/>
      <c r="AH35" s="387"/>
      <c r="AI35" s="387"/>
      <c r="AJ35" s="387"/>
      <c r="AK35" s="388"/>
    </row>
    <row r="36" spans="1:37" ht="14.25" customHeight="1" x14ac:dyDescent="0.15">
      <c r="B36" s="425"/>
      <c r="C36" s="408"/>
      <c r="D36" s="409"/>
      <c r="E36" s="409"/>
      <c r="F36" s="409"/>
      <c r="G36" s="409"/>
      <c r="H36" s="409"/>
      <c r="I36" s="409"/>
      <c r="J36" s="409"/>
      <c r="K36" s="409"/>
      <c r="L36" s="409"/>
      <c r="M36" s="389" t="s">
        <v>503</v>
      </c>
      <c r="N36" s="389"/>
      <c r="O36" s="389"/>
      <c r="P36" s="389"/>
      <c r="Q36" s="326" t="s">
        <v>504</v>
      </c>
      <c r="R36" s="389"/>
      <c r="S36" s="389"/>
      <c r="T36" s="389"/>
      <c r="U36" s="389"/>
      <c r="V36" s="389" t="s">
        <v>505</v>
      </c>
      <c r="W36" s="389"/>
      <c r="X36" s="389"/>
      <c r="Y36" s="389"/>
      <c r="Z36" s="389"/>
      <c r="AA36" s="389"/>
      <c r="AB36" s="389"/>
      <c r="AC36" s="389"/>
      <c r="AD36" s="389"/>
      <c r="AE36" s="389"/>
      <c r="AF36" s="389"/>
      <c r="AG36" s="389"/>
      <c r="AH36" s="389"/>
      <c r="AI36" s="389"/>
      <c r="AJ36" s="389"/>
      <c r="AK36" s="390"/>
    </row>
    <row r="37" spans="1:37" x14ac:dyDescent="0.15">
      <c r="B37" s="426"/>
      <c r="C37" s="403"/>
      <c r="D37" s="404"/>
      <c r="E37" s="404"/>
      <c r="F37" s="404"/>
      <c r="G37" s="404"/>
      <c r="H37" s="404"/>
      <c r="I37" s="404"/>
      <c r="J37" s="404"/>
      <c r="K37" s="404"/>
      <c r="L37" s="404"/>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2"/>
    </row>
    <row r="38" spans="1:37" ht="13.5" customHeight="1" x14ac:dyDescent="0.15">
      <c r="B38" s="434" t="s">
        <v>43</v>
      </c>
      <c r="C38" s="435" t="s">
        <v>79</v>
      </c>
      <c r="D38" s="436"/>
      <c r="E38" s="436"/>
      <c r="F38" s="436"/>
      <c r="G38" s="436"/>
      <c r="H38" s="436"/>
      <c r="I38" s="436"/>
      <c r="J38" s="436"/>
      <c r="K38" s="436"/>
      <c r="L38" s="436"/>
      <c r="M38" s="439" t="s">
        <v>19</v>
      </c>
      <c r="N38" s="418"/>
      <c r="O38" s="328" t="s">
        <v>509</v>
      </c>
      <c r="P38" s="329"/>
      <c r="Q38" s="330"/>
      <c r="R38" s="382" t="s">
        <v>20</v>
      </c>
      <c r="S38" s="383"/>
      <c r="T38" s="383"/>
      <c r="U38" s="383"/>
      <c r="V38" s="383"/>
      <c r="W38" s="383"/>
      <c r="X38" s="383"/>
      <c r="Y38" s="383"/>
      <c r="Z38" s="384"/>
      <c r="AA38" s="445" t="s">
        <v>55</v>
      </c>
      <c r="AB38" s="446"/>
      <c r="AC38" s="446"/>
      <c r="AD38" s="447"/>
      <c r="AE38" s="421" t="s">
        <v>56</v>
      </c>
      <c r="AF38" s="422"/>
      <c r="AG38" s="448"/>
      <c r="AH38" s="448"/>
      <c r="AI38" s="449" t="s">
        <v>510</v>
      </c>
      <c r="AJ38" s="450"/>
      <c r="AK38" s="451"/>
    </row>
    <row r="39" spans="1:37" ht="14.25" customHeight="1" x14ac:dyDescent="0.15">
      <c r="A39" s="331"/>
      <c r="B39" s="425"/>
      <c r="C39" s="437"/>
      <c r="D39" s="438"/>
      <c r="E39" s="438"/>
      <c r="F39" s="438"/>
      <c r="G39" s="438"/>
      <c r="H39" s="438"/>
      <c r="I39" s="438"/>
      <c r="J39" s="438"/>
      <c r="K39" s="438"/>
      <c r="L39" s="438"/>
      <c r="M39" s="440"/>
      <c r="N39" s="441"/>
      <c r="O39" s="332" t="s">
        <v>46</v>
      </c>
      <c r="P39" s="333"/>
      <c r="Q39" s="334"/>
      <c r="R39" s="442"/>
      <c r="S39" s="443"/>
      <c r="T39" s="443"/>
      <c r="U39" s="443"/>
      <c r="V39" s="443"/>
      <c r="W39" s="443"/>
      <c r="X39" s="443"/>
      <c r="Y39" s="443"/>
      <c r="Z39" s="444"/>
      <c r="AA39" s="335" t="s">
        <v>31</v>
      </c>
      <c r="AB39" s="336"/>
      <c r="AC39" s="336"/>
      <c r="AD39" s="336"/>
      <c r="AE39" s="452" t="s">
        <v>32</v>
      </c>
      <c r="AF39" s="453"/>
      <c r="AG39" s="453"/>
      <c r="AH39" s="453"/>
      <c r="AI39" s="452" t="s">
        <v>51</v>
      </c>
      <c r="AJ39" s="453"/>
      <c r="AK39" s="454"/>
    </row>
    <row r="40" spans="1:37" ht="14.25" customHeight="1" x14ac:dyDescent="0.15">
      <c r="B40" s="425"/>
      <c r="C40" s="395" t="s">
        <v>511</v>
      </c>
      <c r="D40" s="337"/>
      <c r="E40" s="455" t="s">
        <v>512</v>
      </c>
      <c r="F40" s="455"/>
      <c r="G40" s="455"/>
      <c r="H40" s="455"/>
      <c r="I40" s="455"/>
      <c r="J40" s="455"/>
      <c r="K40" s="455"/>
      <c r="L40" s="455"/>
      <c r="M40" s="439"/>
      <c r="N40" s="456"/>
      <c r="O40" s="457"/>
      <c r="P40" s="458"/>
      <c r="Q40" s="459"/>
      <c r="R40" s="338" t="s">
        <v>349</v>
      </c>
      <c r="S40" s="460" t="s">
        <v>513</v>
      </c>
      <c r="T40" s="460"/>
      <c r="U40" s="339" t="s">
        <v>349</v>
      </c>
      <c r="V40" s="460" t="s">
        <v>514</v>
      </c>
      <c r="W40" s="460"/>
      <c r="X40" s="339" t="s">
        <v>349</v>
      </c>
      <c r="Y40" s="460" t="s">
        <v>515</v>
      </c>
      <c r="Z40" s="461"/>
      <c r="AA40" s="462"/>
      <c r="AB40" s="463"/>
      <c r="AC40" s="463"/>
      <c r="AD40" s="464"/>
      <c r="AE40" s="462"/>
      <c r="AF40" s="463"/>
      <c r="AG40" s="463"/>
      <c r="AH40" s="464"/>
      <c r="AI40" s="338" t="s">
        <v>349</v>
      </c>
      <c r="AJ40" s="460" t="s">
        <v>516</v>
      </c>
      <c r="AK40" s="461"/>
    </row>
    <row r="41" spans="1:37" ht="14.25" customHeight="1" x14ac:dyDescent="0.15">
      <c r="B41" s="425"/>
      <c r="C41" s="395"/>
      <c r="D41" s="337"/>
      <c r="E41" s="455" t="s">
        <v>517</v>
      </c>
      <c r="F41" s="465"/>
      <c r="G41" s="465"/>
      <c r="H41" s="465"/>
      <c r="I41" s="465"/>
      <c r="J41" s="465"/>
      <c r="K41" s="465"/>
      <c r="L41" s="465"/>
      <c r="M41" s="439"/>
      <c r="N41" s="456"/>
      <c r="O41" s="457"/>
      <c r="P41" s="458"/>
      <c r="Q41" s="459"/>
      <c r="R41" s="338" t="s">
        <v>349</v>
      </c>
      <c r="S41" s="460" t="s">
        <v>513</v>
      </c>
      <c r="T41" s="460"/>
      <c r="U41" s="339" t="s">
        <v>349</v>
      </c>
      <c r="V41" s="460" t="s">
        <v>514</v>
      </c>
      <c r="W41" s="460"/>
      <c r="X41" s="339" t="s">
        <v>349</v>
      </c>
      <c r="Y41" s="460" t="s">
        <v>515</v>
      </c>
      <c r="Z41" s="461"/>
      <c r="AA41" s="462"/>
      <c r="AB41" s="463"/>
      <c r="AC41" s="463"/>
      <c r="AD41" s="464"/>
      <c r="AE41" s="462"/>
      <c r="AF41" s="463"/>
      <c r="AG41" s="463"/>
      <c r="AH41" s="464"/>
      <c r="AI41" s="338" t="s">
        <v>349</v>
      </c>
      <c r="AJ41" s="460" t="s">
        <v>516</v>
      </c>
      <c r="AK41" s="461"/>
    </row>
    <row r="42" spans="1:37" ht="14.25" customHeight="1" x14ac:dyDescent="0.15">
      <c r="B42" s="425"/>
      <c r="C42" s="395"/>
      <c r="D42" s="337"/>
      <c r="E42" s="455" t="s">
        <v>518</v>
      </c>
      <c r="F42" s="465"/>
      <c r="G42" s="465"/>
      <c r="H42" s="465"/>
      <c r="I42" s="465"/>
      <c r="J42" s="465"/>
      <c r="K42" s="465"/>
      <c r="L42" s="465"/>
      <c r="M42" s="439"/>
      <c r="N42" s="456"/>
      <c r="O42" s="457"/>
      <c r="P42" s="458"/>
      <c r="Q42" s="459"/>
      <c r="R42" s="338" t="s">
        <v>349</v>
      </c>
      <c r="S42" s="460" t="s">
        <v>513</v>
      </c>
      <c r="T42" s="460"/>
      <c r="U42" s="339" t="s">
        <v>349</v>
      </c>
      <c r="V42" s="460" t="s">
        <v>514</v>
      </c>
      <c r="W42" s="460"/>
      <c r="X42" s="339" t="s">
        <v>349</v>
      </c>
      <c r="Y42" s="460" t="s">
        <v>515</v>
      </c>
      <c r="Z42" s="461"/>
      <c r="AA42" s="462"/>
      <c r="AB42" s="463"/>
      <c r="AC42" s="463"/>
      <c r="AD42" s="464"/>
      <c r="AE42" s="462"/>
      <c r="AF42" s="463"/>
      <c r="AG42" s="463"/>
      <c r="AH42" s="464"/>
      <c r="AI42" s="338" t="s">
        <v>349</v>
      </c>
      <c r="AJ42" s="460" t="s">
        <v>516</v>
      </c>
      <c r="AK42" s="461"/>
    </row>
    <row r="43" spans="1:37" ht="14.25" customHeight="1" x14ac:dyDescent="0.15">
      <c r="B43" s="425"/>
      <c r="C43" s="395"/>
      <c r="D43" s="337"/>
      <c r="E43" s="455" t="s">
        <v>519</v>
      </c>
      <c r="F43" s="465"/>
      <c r="G43" s="465"/>
      <c r="H43" s="465"/>
      <c r="I43" s="465"/>
      <c r="J43" s="465"/>
      <c r="K43" s="465"/>
      <c r="L43" s="465"/>
      <c r="M43" s="439"/>
      <c r="N43" s="456"/>
      <c r="O43" s="457"/>
      <c r="P43" s="458"/>
      <c r="Q43" s="459"/>
      <c r="R43" s="338" t="s">
        <v>349</v>
      </c>
      <c r="S43" s="460" t="s">
        <v>513</v>
      </c>
      <c r="T43" s="460"/>
      <c r="U43" s="339" t="s">
        <v>349</v>
      </c>
      <c r="V43" s="460" t="s">
        <v>514</v>
      </c>
      <c r="W43" s="460"/>
      <c r="X43" s="339" t="s">
        <v>349</v>
      </c>
      <c r="Y43" s="460" t="s">
        <v>515</v>
      </c>
      <c r="Z43" s="461"/>
      <c r="AA43" s="462"/>
      <c r="AB43" s="463"/>
      <c r="AC43" s="463"/>
      <c r="AD43" s="464"/>
      <c r="AE43" s="462"/>
      <c r="AF43" s="463"/>
      <c r="AG43" s="463"/>
      <c r="AH43" s="464"/>
      <c r="AI43" s="338" t="s">
        <v>349</v>
      </c>
      <c r="AJ43" s="460" t="s">
        <v>516</v>
      </c>
      <c r="AK43" s="461"/>
    </row>
    <row r="44" spans="1:37" ht="14.25" customHeight="1" x14ac:dyDescent="0.15">
      <c r="B44" s="425"/>
      <c r="C44" s="395"/>
      <c r="D44" s="337"/>
      <c r="E44" s="455" t="s">
        <v>520</v>
      </c>
      <c r="F44" s="465"/>
      <c r="G44" s="465"/>
      <c r="H44" s="465"/>
      <c r="I44" s="465"/>
      <c r="J44" s="465"/>
      <c r="K44" s="465"/>
      <c r="L44" s="465"/>
      <c r="M44" s="439"/>
      <c r="N44" s="456"/>
      <c r="O44" s="457"/>
      <c r="P44" s="458"/>
      <c r="Q44" s="459"/>
      <c r="R44" s="338" t="s">
        <v>349</v>
      </c>
      <c r="S44" s="460" t="s">
        <v>513</v>
      </c>
      <c r="T44" s="460"/>
      <c r="U44" s="339" t="s">
        <v>349</v>
      </c>
      <c r="V44" s="460" t="s">
        <v>514</v>
      </c>
      <c r="W44" s="460"/>
      <c r="X44" s="339" t="s">
        <v>349</v>
      </c>
      <c r="Y44" s="460" t="s">
        <v>515</v>
      </c>
      <c r="Z44" s="461"/>
      <c r="AA44" s="462"/>
      <c r="AB44" s="463"/>
      <c r="AC44" s="463"/>
      <c r="AD44" s="464"/>
      <c r="AE44" s="462"/>
      <c r="AF44" s="463"/>
      <c r="AG44" s="463"/>
      <c r="AH44" s="464"/>
      <c r="AI44" s="338" t="s">
        <v>349</v>
      </c>
      <c r="AJ44" s="460" t="s">
        <v>516</v>
      </c>
      <c r="AK44" s="461"/>
    </row>
    <row r="45" spans="1:37" ht="14.25" customHeight="1" x14ac:dyDescent="0.15">
      <c r="B45" s="425"/>
      <c r="C45" s="395"/>
      <c r="D45" s="337"/>
      <c r="E45" s="466" t="s">
        <v>521</v>
      </c>
      <c r="F45" s="467"/>
      <c r="G45" s="467"/>
      <c r="H45" s="467"/>
      <c r="I45" s="467"/>
      <c r="J45" s="467"/>
      <c r="K45" s="467"/>
      <c r="L45" s="467"/>
      <c r="M45" s="439"/>
      <c r="N45" s="456"/>
      <c r="O45" s="457"/>
      <c r="P45" s="458"/>
      <c r="Q45" s="459"/>
      <c r="R45" s="338" t="s">
        <v>349</v>
      </c>
      <c r="S45" s="460" t="s">
        <v>513</v>
      </c>
      <c r="T45" s="460"/>
      <c r="U45" s="339" t="s">
        <v>349</v>
      </c>
      <c r="V45" s="460" t="s">
        <v>514</v>
      </c>
      <c r="W45" s="460"/>
      <c r="X45" s="339" t="s">
        <v>349</v>
      </c>
      <c r="Y45" s="460" t="s">
        <v>515</v>
      </c>
      <c r="Z45" s="461"/>
      <c r="AA45" s="462"/>
      <c r="AB45" s="463"/>
      <c r="AC45" s="463"/>
      <c r="AD45" s="464"/>
      <c r="AE45" s="462"/>
      <c r="AF45" s="463"/>
      <c r="AG45" s="463"/>
      <c r="AH45" s="464"/>
      <c r="AI45" s="338" t="s">
        <v>349</v>
      </c>
      <c r="AJ45" s="460" t="s">
        <v>516</v>
      </c>
      <c r="AK45" s="461"/>
    </row>
    <row r="46" spans="1:37" ht="14.25" customHeight="1" x14ac:dyDescent="0.15">
      <c r="B46" s="425"/>
      <c r="C46" s="395"/>
      <c r="D46" s="337"/>
      <c r="E46" s="468" t="s">
        <v>522</v>
      </c>
      <c r="F46" s="470"/>
      <c r="G46" s="470"/>
      <c r="H46" s="470"/>
      <c r="I46" s="470"/>
      <c r="J46" s="470"/>
      <c r="K46" s="470"/>
      <c r="L46" s="470"/>
      <c r="M46" s="439"/>
      <c r="N46" s="456"/>
      <c r="O46" s="457"/>
      <c r="P46" s="458"/>
      <c r="Q46" s="459"/>
      <c r="R46" s="338" t="s">
        <v>349</v>
      </c>
      <c r="S46" s="460" t="s">
        <v>513</v>
      </c>
      <c r="T46" s="460"/>
      <c r="U46" s="339" t="s">
        <v>349</v>
      </c>
      <c r="V46" s="460" t="s">
        <v>514</v>
      </c>
      <c r="W46" s="460"/>
      <c r="X46" s="339" t="s">
        <v>349</v>
      </c>
      <c r="Y46" s="460" t="s">
        <v>515</v>
      </c>
      <c r="Z46" s="461"/>
      <c r="AA46" s="462"/>
      <c r="AB46" s="463"/>
      <c r="AC46" s="463"/>
      <c r="AD46" s="464"/>
      <c r="AE46" s="462"/>
      <c r="AF46" s="463"/>
      <c r="AG46" s="463"/>
      <c r="AH46" s="464"/>
      <c r="AI46" s="338" t="s">
        <v>349</v>
      </c>
      <c r="AJ46" s="460" t="s">
        <v>516</v>
      </c>
      <c r="AK46" s="461"/>
    </row>
    <row r="47" spans="1:37" ht="14.25" customHeight="1" x14ac:dyDescent="0.15">
      <c r="B47" s="425"/>
      <c r="C47" s="395"/>
      <c r="D47" s="340"/>
      <c r="E47" s="468" t="s">
        <v>523</v>
      </c>
      <c r="F47" s="469"/>
      <c r="G47" s="469"/>
      <c r="H47" s="469"/>
      <c r="I47" s="469"/>
      <c r="J47" s="469"/>
      <c r="K47" s="469"/>
      <c r="L47" s="469"/>
      <c r="M47" s="439"/>
      <c r="N47" s="456"/>
      <c r="O47" s="457"/>
      <c r="P47" s="458"/>
      <c r="Q47" s="459"/>
      <c r="R47" s="338" t="s">
        <v>349</v>
      </c>
      <c r="S47" s="460" t="s">
        <v>513</v>
      </c>
      <c r="T47" s="460"/>
      <c r="U47" s="339" t="s">
        <v>349</v>
      </c>
      <c r="V47" s="460" t="s">
        <v>514</v>
      </c>
      <c r="W47" s="460"/>
      <c r="X47" s="339" t="s">
        <v>349</v>
      </c>
      <c r="Y47" s="460" t="s">
        <v>515</v>
      </c>
      <c r="Z47" s="461"/>
      <c r="AA47" s="462"/>
      <c r="AB47" s="463"/>
      <c r="AC47" s="463"/>
      <c r="AD47" s="464"/>
      <c r="AE47" s="462"/>
      <c r="AF47" s="463"/>
      <c r="AG47" s="463"/>
      <c r="AH47" s="464"/>
      <c r="AI47" s="338" t="s">
        <v>349</v>
      </c>
      <c r="AJ47" s="460" t="s">
        <v>516</v>
      </c>
      <c r="AK47" s="461"/>
    </row>
    <row r="48" spans="1:37" ht="14.25" customHeight="1" x14ac:dyDescent="0.15">
      <c r="B48" s="425"/>
      <c r="C48" s="395"/>
      <c r="D48" s="340"/>
      <c r="E48" s="471" t="s">
        <v>524</v>
      </c>
      <c r="F48" s="472"/>
      <c r="G48" s="472"/>
      <c r="H48" s="472"/>
      <c r="I48" s="472"/>
      <c r="J48" s="472"/>
      <c r="K48" s="472"/>
      <c r="L48" s="472"/>
      <c r="M48" s="439"/>
      <c r="N48" s="456"/>
      <c r="O48" s="457"/>
      <c r="P48" s="458"/>
      <c r="Q48" s="459"/>
      <c r="R48" s="338" t="s">
        <v>349</v>
      </c>
      <c r="S48" s="460" t="s">
        <v>513</v>
      </c>
      <c r="T48" s="460"/>
      <c r="U48" s="339" t="s">
        <v>349</v>
      </c>
      <c r="V48" s="460" t="s">
        <v>514</v>
      </c>
      <c r="W48" s="460"/>
      <c r="X48" s="339" t="s">
        <v>349</v>
      </c>
      <c r="Y48" s="460" t="s">
        <v>515</v>
      </c>
      <c r="Z48" s="461"/>
      <c r="AA48" s="462"/>
      <c r="AB48" s="463"/>
      <c r="AC48" s="463"/>
      <c r="AD48" s="464"/>
      <c r="AE48" s="462"/>
      <c r="AF48" s="463"/>
      <c r="AG48" s="463"/>
      <c r="AH48" s="464"/>
      <c r="AI48" s="338" t="s">
        <v>349</v>
      </c>
      <c r="AJ48" s="460" t="s">
        <v>516</v>
      </c>
      <c r="AK48" s="461"/>
    </row>
    <row r="49" spans="2:37" ht="14.25" customHeight="1" thickBot="1" x14ac:dyDescent="0.2">
      <c r="B49" s="425"/>
      <c r="C49" s="395"/>
      <c r="D49" s="340"/>
      <c r="E49" s="473" t="s">
        <v>525</v>
      </c>
      <c r="F49" s="474"/>
      <c r="G49" s="474"/>
      <c r="H49" s="474"/>
      <c r="I49" s="474"/>
      <c r="J49" s="474"/>
      <c r="K49" s="474"/>
      <c r="L49" s="474"/>
      <c r="M49" s="439"/>
      <c r="N49" s="456"/>
      <c r="O49" s="457"/>
      <c r="P49" s="458"/>
      <c r="Q49" s="459"/>
      <c r="R49" s="338" t="s">
        <v>349</v>
      </c>
      <c r="S49" s="460" t="s">
        <v>513</v>
      </c>
      <c r="T49" s="460"/>
      <c r="U49" s="339" t="s">
        <v>349</v>
      </c>
      <c r="V49" s="460" t="s">
        <v>514</v>
      </c>
      <c r="W49" s="460"/>
      <c r="X49" s="339" t="s">
        <v>349</v>
      </c>
      <c r="Y49" s="460" t="s">
        <v>515</v>
      </c>
      <c r="Z49" s="461"/>
      <c r="AA49" s="462"/>
      <c r="AB49" s="463"/>
      <c r="AC49" s="463"/>
      <c r="AD49" s="464"/>
      <c r="AE49" s="462"/>
      <c r="AF49" s="463"/>
      <c r="AG49" s="463"/>
      <c r="AH49" s="464"/>
      <c r="AI49" s="338" t="s">
        <v>349</v>
      </c>
      <c r="AJ49" s="460" t="s">
        <v>516</v>
      </c>
      <c r="AK49" s="461"/>
    </row>
    <row r="50" spans="2:37" ht="14.25" customHeight="1" thickTop="1" x14ac:dyDescent="0.15">
      <c r="B50" s="425"/>
      <c r="C50" s="395"/>
      <c r="D50" s="341"/>
      <c r="E50" s="475" t="s">
        <v>526</v>
      </c>
      <c r="F50" s="475"/>
      <c r="G50" s="475"/>
      <c r="H50" s="475"/>
      <c r="I50" s="475"/>
      <c r="J50" s="475"/>
      <c r="K50" s="475"/>
      <c r="L50" s="475"/>
      <c r="M50" s="439"/>
      <c r="N50" s="456"/>
      <c r="O50" s="457"/>
      <c r="P50" s="458"/>
      <c r="Q50" s="459"/>
      <c r="R50" s="338" t="s">
        <v>349</v>
      </c>
      <c r="S50" s="460" t="s">
        <v>513</v>
      </c>
      <c r="T50" s="460"/>
      <c r="U50" s="339" t="s">
        <v>349</v>
      </c>
      <c r="V50" s="460" t="s">
        <v>514</v>
      </c>
      <c r="W50" s="460"/>
      <c r="X50" s="339" t="s">
        <v>349</v>
      </c>
      <c r="Y50" s="460" t="s">
        <v>515</v>
      </c>
      <c r="Z50" s="461"/>
      <c r="AA50" s="462"/>
      <c r="AB50" s="463"/>
      <c r="AC50" s="463"/>
      <c r="AD50" s="464"/>
      <c r="AE50" s="462"/>
      <c r="AF50" s="463"/>
      <c r="AG50" s="463"/>
      <c r="AH50" s="464"/>
      <c r="AI50" s="338" t="s">
        <v>349</v>
      </c>
      <c r="AJ50" s="460" t="s">
        <v>516</v>
      </c>
      <c r="AK50" s="461"/>
    </row>
    <row r="51" spans="2:37" ht="14.25" customHeight="1" x14ac:dyDescent="0.15">
      <c r="B51" s="425"/>
      <c r="C51" s="395"/>
      <c r="D51" s="337"/>
      <c r="E51" s="466" t="s">
        <v>527</v>
      </c>
      <c r="F51" s="467"/>
      <c r="G51" s="467"/>
      <c r="H51" s="467"/>
      <c r="I51" s="467"/>
      <c r="J51" s="467"/>
      <c r="K51" s="467"/>
      <c r="L51" s="467"/>
      <c r="M51" s="439"/>
      <c r="N51" s="456"/>
      <c r="O51" s="457"/>
      <c r="P51" s="458"/>
      <c r="Q51" s="459"/>
      <c r="R51" s="338" t="s">
        <v>349</v>
      </c>
      <c r="S51" s="460" t="s">
        <v>513</v>
      </c>
      <c r="T51" s="460"/>
      <c r="U51" s="339" t="s">
        <v>349</v>
      </c>
      <c r="V51" s="460" t="s">
        <v>514</v>
      </c>
      <c r="W51" s="460"/>
      <c r="X51" s="339" t="s">
        <v>349</v>
      </c>
      <c r="Y51" s="460" t="s">
        <v>515</v>
      </c>
      <c r="Z51" s="461"/>
      <c r="AA51" s="462"/>
      <c r="AB51" s="463"/>
      <c r="AC51" s="463"/>
      <c r="AD51" s="464"/>
      <c r="AE51" s="462"/>
      <c r="AF51" s="463"/>
      <c r="AG51" s="463"/>
      <c r="AH51" s="464"/>
      <c r="AI51" s="338" t="s">
        <v>349</v>
      </c>
      <c r="AJ51" s="460" t="s">
        <v>516</v>
      </c>
      <c r="AK51" s="461"/>
    </row>
    <row r="52" spans="2:37" ht="14.25" customHeight="1" x14ac:dyDescent="0.15">
      <c r="B52" s="425"/>
      <c r="C52" s="396"/>
      <c r="D52" s="337"/>
      <c r="E52" s="466" t="s">
        <v>528</v>
      </c>
      <c r="F52" s="467"/>
      <c r="G52" s="467"/>
      <c r="H52" s="467"/>
      <c r="I52" s="467"/>
      <c r="J52" s="467"/>
      <c r="K52" s="467"/>
      <c r="L52" s="467"/>
      <c r="M52" s="439"/>
      <c r="N52" s="456"/>
      <c r="O52" s="457"/>
      <c r="P52" s="458"/>
      <c r="Q52" s="459"/>
      <c r="R52" s="338" t="s">
        <v>349</v>
      </c>
      <c r="S52" s="460" t="s">
        <v>513</v>
      </c>
      <c r="T52" s="460"/>
      <c r="U52" s="339" t="s">
        <v>349</v>
      </c>
      <c r="V52" s="460" t="s">
        <v>514</v>
      </c>
      <c r="W52" s="460"/>
      <c r="X52" s="339" t="s">
        <v>349</v>
      </c>
      <c r="Y52" s="460" t="s">
        <v>515</v>
      </c>
      <c r="Z52" s="461"/>
      <c r="AA52" s="462"/>
      <c r="AB52" s="463"/>
      <c r="AC52" s="463"/>
      <c r="AD52" s="464"/>
      <c r="AE52" s="462"/>
      <c r="AF52" s="463"/>
      <c r="AG52" s="463"/>
      <c r="AH52" s="464"/>
      <c r="AI52" s="338" t="s">
        <v>349</v>
      </c>
      <c r="AJ52" s="460" t="s">
        <v>516</v>
      </c>
      <c r="AK52" s="461"/>
    </row>
    <row r="53" spans="2:37" ht="14.25" customHeight="1" x14ac:dyDescent="0.15">
      <c r="B53" s="342"/>
      <c r="C53" s="419" t="s">
        <v>529</v>
      </c>
      <c r="D53" s="420"/>
      <c r="E53" s="420"/>
      <c r="F53" s="420"/>
      <c r="G53" s="420"/>
      <c r="H53" s="420"/>
      <c r="I53" s="420"/>
      <c r="J53" s="420"/>
      <c r="K53" s="420"/>
      <c r="L53" s="420"/>
      <c r="M53" s="439" t="s">
        <v>540</v>
      </c>
      <c r="N53" s="456"/>
      <c r="O53" s="457"/>
      <c r="P53" s="458"/>
      <c r="Q53" s="459"/>
      <c r="R53" s="338" t="s">
        <v>349</v>
      </c>
      <c r="S53" s="460" t="s">
        <v>513</v>
      </c>
      <c r="T53" s="460"/>
      <c r="U53" s="339" t="s">
        <v>349</v>
      </c>
      <c r="V53" s="460" t="s">
        <v>514</v>
      </c>
      <c r="W53" s="460"/>
      <c r="X53" s="339" t="s">
        <v>349</v>
      </c>
      <c r="Y53" s="460" t="s">
        <v>515</v>
      </c>
      <c r="Z53" s="461"/>
      <c r="AA53" s="462"/>
      <c r="AB53" s="463"/>
      <c r="AC53" s="463"/>
      <c r="AD53" s="464"/>
      <c r="AE53" s="462"/>
      <c r="AF53" s="463"/>
      <c r="AG53" s="463"/>
      <c r="AH53" s="464"/>
      <c r="AI53" s="476"/>
      <c r="AJ53" s="477"/>
      <c r="AK53" s="478"/>
    </row>
    <row r="54" spans="2:37" ht="14.25" customHeight="1" x14ac:dyDescent="0.15">
      <c r="B54" s="342"/>
      <c r="C54" s="419" t="s">
        <v>530</v>
      </c>
      <c r="D54" s="420"/>
      <c r="E54" s="420"/>
      <c r="F54" s="420"/>
      <c r="G54" s="420"/>
      <c r="H54" s="420"/>
      <c r="I54" s="420"/>
      <c r="J54" s="420"/>
      <c r="K54" s="420"/>
      <c r="L54" s="420"/>
      <c r="M54" s="439"/>
      <c r="N54" s="456"/>
      <c r="O54" s="457"/>
      <c r="P54" s="458"/>
      <c r="Q54" s="459"/>
      <c r="R54" s="338" t="s">
        <v>349</v>
      </c>
      <c r="S54" s="460" t="s">
        <v>513</v>
      </c>
      <c r="T54" s="460"/>
      <c r="U54" s="339" t="s">
        <v>349</v>
      </c>
      <c r="V54" s="460" t="s">
        <v>514</v>
      </c>
      <c r="W54" s="460"/>
      <c r="X54" s="339" t="s">
        <v>349</v>
      </c>
      <c r="Y54" s="460" t="s">
        <v>515</v>
      </c>
      <c r="Z54" s="461"/>
      <c r="AA54" s="462"/>
      <c r="AB54" s="463"/>
      <c r="AC54" s="463"/>
      <c r="AD54" s="464"/>
      <c r="AE54" s="462"/>
      <c r="AF54" s="463"/>
      <c r="AG54" s="463"/>
      <c r="AH54" s="464"/>
      <c r="AI54" s="476"/>
      <c r="AJ54" s="477"/>
      <c r="AK54" s="478"/>
    </row>
    <row r="55" spans="2:37" ht="14.25" customHeight="1" x14ac:dyDescent="0.15">
      <c r="B55" s="479" t="s">
        <v>531</v>
      </c>
      <c r="C55" s="468"/>
      <c r="D55" s="468"/>
      <c r="E55" s="468"/>
      <c r="F55" s="468"/>
      <c r="G55" s="468"/>
      <c r="H55" s="468"/>
      <c r="I55" s="468"/>
      <c r="J55" s="468"/>
      <c r="K55" s="480"/>
      <c r="L55" s="343"/>
      <c r="M55" s="344"/>
      <c r="N55" s="344"/>
      <c r="O55" s="344"/>
      <c r="P55" s="344"/>
      <c r="Q55" s="344"/>
      <c r="R55" s="345"/>
      <c r="S55" s="345"/>
      <c r="T55" s="345"/>
      <c r="U55" s="346"/>
      <c r="V55" s="316"/>
      <c r="W55" s="294"/>
      <c r="X55" s="294"/>
      <c r="Y55" s="294"/>
      <c r="Z55" s="294"/>
      <c r="AA55" s="294"/>
      <c r="AB55" s="347"/>
      <c r="AC55" s="347"/>
      <c r="AD55" s="347"/>
      <c r="AJ55" s="336"/>
      <c r="AK55" s="348"/>
    </row>
    <row r="56" spans="2:37" ht="14.25" customHeight="1" x14ac:dyDescent="0.15">
      <c r="B56" s="481" t="s">
        <v>532</v>
      </c>
      <c r="C56" s="481"/>
      <c r="D56" s="481"/>
      <c r="E56" s="481"/>
      <c r="F56" s="481"/>
      <c r="G56" s="481"/>
      <c r="H56" s="481"/>
      <c r="I56" s="481"/>
      <c r="J56" s="481"/>
      <c r="K56" s="482"/>
      <c r="L56" s="483"/>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5"/>
    </row>
    <row r="57" spans="2:37" ht="14.25" customHeight="1" x14ac:dyDescent="0.15">
      <c r="B57" s="486" t="s">
        <v>21</v>
      </c>
      <c r="C57" s="486"/>
      <c r="D57" s="486"/>
      <c r="E57" s="486"/>
      <c r="F57" s="486"/>
      <c r="G57" s="486"/>
      <c r="H57" s="486"/>
      <c r="I57" s="486"/>
      <c r="J57" s="486"/>
      <c r="K57" s="486"/>
      <c r="L57" s="349"/>
      <c r="M57" s="344"/>
      <c r="N57" s="344"/>
      <c r="O57" s="344"/>
      <c r="P57" s="344"/>
      <c r="Q57" s="344"/>
      <c r="R57" s="345"/>
      <c r="S57" s="345"/>
      <c r="T57" s="345"/>
      <c r="U57" s="346"/>
      <c r="V57" s="316" t="s">
        <v>0</v>
      </c>
      <c r="W57" s="294"/>
      <c r="X57" s="294"/>
      <c r="Y57" s="294"/>
      <c r="Z57" s="294"/>
      <c r="AA57" s="294"/>
      <c r="AB57" s="347"/>
      <c r="AC57" s="347"/>
      <c r="AD57" s="347"/>
      <c r="AJ57" s="336"/>
      <c r="AK57" s="348"/>
    </row>
    <row r="58" spans="2:37" ht="14.25" customHeight="1" x14ac:dyDescent="0.15">
      <c r="B58" s="479" t="s">
        <v>49</v>
      </c>
      <c r="C58" s="468"/>
      <c r="D58" s="468"/>
      <c r="E58" s="468"/>
      <c r="F58" s="468"/>
      <c r="G58" s="468"/>
      <c r="H58" s="468"/>
      <c r="I58" s="468"/>
      <c r="J58" s="468"/>
      <c r="K58" s="468"/>
      <c r="L58" s="411"/>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88"/>
    </row>
    <row r="59" spans="2:37" ht="14.25" customHeight="1" x14ac:dyDescent="0.15">
      <c r="B59" s="445" t="s">
        <v>40</v>
      </c>
      <c r="C59" s="446"/>
      <c r="D59" s="446"/>
      <c r="E59" s="446"/>
      <c r="F59" s="446"/>
      <c r="G59" s="446"/>
      <c r="H59" s="446"/>
      <c r="I59" s="446"/>
      <c r="J59" s="446"/>
      <c r="K59" s="446"/>
      <c r="L59" s="489"/>
      <c r="M59" s="489"/>
      <c r="N59" s="489"/>
      <c r="O59" s="350"/>
      <c r="P59" s="351"/>
      <c r="Q59" s="352"/>
      <c r="R59" s="352"/>
      <c r="S59" s="352"/>
      <c r="T59" s="352"/>
      <c r="U59" s="345"/>
      <c r="V59" s="316"/>
      <c r="W59" s="294"/>
      <c r="X59" s="294"/>
      <c r="Y59" s="294"/>
      <c r="Z59" s="294"/>
      <c r="AA59" s="294"/>
      <c r="AB59" s="347"/>
      <c r="AC59" s="347"/>
      <c r="AD59" s="347"/>
      <c r="AJ59" s="336"/>
      <c r="AK59" s="348"/>
    </row>
    <row r="60" spans="2:37" ht="14.25" customHeight="1" x14ac:dyDescent="0.15">
      <c r="B60" s="394" t="s">
        <v>22</v>
      </c>
      <c r="C60" s="416" t="s">
        <v>80</v>
      </c>
      <c r="D60" s="417"/>
      <c r="E60" s="417"/>
      <c r="F60" s="417"/>
      <c r="G60" s="417"/>
      <c r="H60" s="417"/>
      <c r="I60" s="417"/>
      <c r="J60" s="417"/>
      <c r="K60" s="417"/>
      <c r="L60" s="417"/>
      <c r="M60" s="417"/>
      <c r="N60" s="417"/>
      <c r="O60" s="417"/>
      <c r="P60" s="417"/>
      <c r="Q60" s="417"/>
      <c r="R60" s="417"/>
      <c r="S60" s="417"/>
      <c r="T60" s="417"/>
      <c r="U60" s="416" t="s">
        <v>33</v>
      </c>
      <c r="V60" s="417"/>
      <c r="W60" s="417"/>
      <c r="X60" s="417"/>
      <c r="Y60" s="417"/>
      <c r="Z60" s="417"/>
      <c r="AA60" s="417"/>
      <c r="AB60" s="417"/>
      <c r="AC60" s="417"/>
      <c r="AD60" s="417"/>
      <c r="AE60" s="417"/>
      <c r="AF60" s="417"/>
      <c r="AG60" s="417"/>
      <c r="AH60" s="417"/>
      <c r="AI60" s="417"/>
      <c r="AJ60" s="417"/>
      <c r="AK60" s="418"/>
    </row>
    <row r="61" spans="2:37" x14ac:dyDescent="0.15">
      <c r="B61" s="395"/>
      <c r="C61" s="437"/>
      <c r="D61" s="490"/>
      <c r="E61" s="490"/>
      <c r="F61" s="490"/>
      <c r="G61" s="490"/>
      <c r="H61" s="490"/>
      <c r="I61" s="490"/>
      <c r="J61" s="490"/>
      <c r="K61" s="490"/>
      <c r="L61" s="490"/>
      <c r="M61" s="490"/>
      <c r="N61" s="490"/>
      <c r="O61" s="490"/>
      <c r="P61" s="490"/>
      <c r="Q61" s="490"/>
      <c r="R61" s="490"/>
      <c r="S61" s="490"/>
      <c r="T61" s="490"/>
      <c r="U61" s="437"/>
      <c r="V61" s="490"/>
      <c r="W61" s="490"/>
      <c r="X61" s="490"/>
      <c r="Y61" s="490"/>
      <c r="Z61" s="490"/>
      <c r="AA61" s="490"/>
      <c r="AB61" s="490"/>
      <c r="AC61" s="490"/>
      <c r="AD61" s="490"/>
      <c r="AE61" s="490"/>
      <c r="AF61" s="490"/>
      <c r="AG61" s="490"/>
      <c r="AH61" s="490"/>
      <c r="AI61" s="490"/>
      <c r="AJ61" s="490"/>
      <c r="AK61" s="494"/>
    </row>
    <row r="62" spans="2:37" x14ac:dyDescent="0.15">
      <c r="B62" s="395"/>
      <c r="C62" s="491"/>
      <c r="D62" s="438"/>
      <c r="E62" s="438"/>
      <c r="F62" s="438"/>
      <c r="G62" s="438"/>
      <c r="H62" s="438"/>
      <c r="I62" s="438"/>
      <c r="J62" s="438"/>
      <c r="K62" s="438"/>
      <c r="L62" s="438"/>
      <c r="M62" s="438"/>
      <c r="N62" s="438"/>
      <c r="O62" s="438"/>
      <c r="P62" s="438"/>
      <c r="Q62" s="438"/>
      <c r="R62" s="438"/>
      <c r="S62" s="438"/>
      <c r="T62" s="438"/>
      <c r="U62" s="491"/>
      <c r="V62" s="438"/>
      <c r="W62" s="438"/>
      <c r="X62" s="438"/>
      <c r="Y62" s="438"/>
      <c r="Z62" s="438"/>
      <c r="AA62" s="438"/>
      <c r="AB62" s="438"/>
      <c r="AC62" s="438"/>
      <c r="AD62" s="438"/>
      <c r="AE62" s="438"/>
      <c r="AF62" s="438"/>
      <c r="AG62" s="438"/>
      <c r="AH62" s="438"/>
      <c r="AI62" s="438"/>
      <c r="AJ62" s="438"/>
      <c r="AK62" s="495"/>
    </row>
    <row r="63" spans="2:37" x14ac:dyDescent="0.15">
      <c r="B63" s="395"/>
      <c r="C63" s="491"/>
      <c r="D63" s="438"/>
      <c r="E63" s="438"/>
      <c r="F63" s="438"/>
      <c r="G63" s="438"/>
      <c r="H63" s="438"/>
      <c r="I63" s="438"/>
      <c r="J63" s="438"/>
      <c r="K63" s="438"/>
      <c r="L63" s="438"/>
      <c r="M63" s="438"/>
      <c r="N63" s="438"/>
      <c r="O63" s="438"/>
      <c r="P63" s="438"/>
      <c r="Q63" s="438"/>
      <c r="R63" s="438"/>
      <c r="S63" s="438"/>
      <c r="T63" s="438"/>
      <c r="U63" s="491"/>
      <c r="V63" s="438"/>
      <c r="W63" s="438"/>
      <c r="X63" s="438"/>
      <c r="Y63" s="438"/>
      <c r="Z63" s="438"/>
      <c r="AA63" s="438"/>
      <c r="AB63" s="438"/>
      <c r="AC63" s="438"/>
      <c r="AD63" s="438"/>
      <c r="AE63" s="438"/>
      <c r="AF63" s="438"/>
      <c r="AG63" s="438"/>
      <c r="AH63" s="438"/>
      <c r="AI63" s="438"/>
      <c r="AJ63" s="438"/>
      <c r="AK63" s="495"/>
    </row>
    <row r="64" spans="2:37" x14ac:dyDescent="0.15">
      <c r="B64" s="396"/>
      <c r="C64" s="492"/>
      <c r="D64" s="493"/>
      <c r="E64" s="493"/>
      <c r="F64" s="493"/>
      <c r="G64" s="493"/>
      <c r="H64" s="493"/>
      <c r="I64" s="493"/>
      <c r="J64" s="493"/>
      <c r="K64" s="493"/>
      <c r="L64" s="493"/>
      <c r="M64" s="493"/>
      <c r="N64" s="493"/>
      <c r="O64" s="493"/>
      <c r="P64" s="493"/>
      <c r="Q64" s="493"/>
      <c r="R64" s="493"/>
      <c r="S64" s="493"/>
      <c r="T64" s="493"/>
      <c r="U64" s="492"/>
      <c r="V64" s="493"/>
      <c r="W64" s="493"/>
      <c r="X64" s="493"/>
      <c r="Y64" s="493"/>
      <c r="Z64" s="493"/>
      <c r="AA64" s="493"/>
      <c r="AB64" s="493"/>
      <c r="AC64" s="493"/>
      <c r="AD64" s="493"/>
      <c r="AE64" s="493"/>
      <c r="AF64" s="493"/>
      <c r="AG64" s="493"/>
      <c r="AH64" s="493"/>
      <c r="AI64" s="493"/>
      <c r="AJ64" s="493"/>
      <c r="AK64" s="496"/>
    </row>
    <row r="65" spans="2:37" ht="14.25" customHeight="1" x14ac:dyDescent="0.15">
      <c r="B65" s="379" t="s">
        <v>23</v>
      </c>
      <c r="C65" s="380"/>
      <c r="D65" s="380"/>
      <c r="E65" s="380"/>
      <c r="F65" s="381"/>
      <c r="G65" s="486" t="s">
        <v>24</v>
      </c>
      <c r="H65" s="486"/>
      <c r="I65" s="486"/>
      <c r="J65" s="486"/>
      <c r="K65" s="486"/>
      <c r="L65" s="486"/>
      <c r="M65" s="486"/>
      <c r="N65" s="486"/>
      <c r="O65" s="486"/>
      <c r="P65" s="486"/>
      <c r="Q65" s="486"/>
      <c r="R65" s="486"/>
      <c r="S65" s="486"/>
      <c r="T65" s="486"/>
      <c r="U65" s="487"/>
      <c r="V65" s="487"/>
      <c r="W65" s="487"/>
      <c r="X65" s="487"/>
      <c r="Y65" s="487"/>
      <c r="Z65" s="487"/>
      <c r="AA65" s="487"/>
      <c r="AB65" s="487"/>
      <c r="AC65" s="487"/>
      <c r="AD65" s="487"/>
      <c r="AE65" s="487"/>
      <c r="AF65" s="487"/>
      <c r="AG65" s="487"/>
      <c r="AH65" s="487"/>
      <c r="AI65" s="487"/>
      <c r="AJ65" s="487"/>
      <c r="AK65" s="487"/>
    </row>
    <row r="67" spans="2:37" x14ac:dyDescent="0.15">
      <c r="B67" s="336" t="s">
        <v>52</v>
      </c>
    </row>
    <row r="68" spans="2:37" x14ac:dyDescent="0.15">
      <c r="B68" s="336" t="s">
        <v>89</v>
      </c>
    </row>
    <row r="69" spans="2:37" x14ac:dyDescent="0.15">
      <c r="B69" s="336" t="s">
        <v>90</v>
      </c>
    </row>
    <row r="70" spans="2:37" x14ac:dyDescent="0.15">
      <c r="B70" s="336" t="s">
        <v>533</v>
      </c>
    </row>
    <row r="71" spans="2:37" x14ac:dyDescent="0.15">
      <c r="B71" s="336" t="s">
        <v>58</v>
      </c>
    </row>
    <row r="72" spans="2:37" x14ac:dyDescent="0.15">
      <c r="B72" s="336" t="s">
        <v>534</v>
      </c>
    </row>
    <row r="73" spans="2:37" x14ac:dyDescent="0.15">
      <c r="B73" s="336" t="s">
        <v>535</v>
      </c>
    </row>
    <row r="74" spans="2:37" x14ac:dyDescent="0.15">
      <c r="B74" s="336"/>
      <c r="E74" s="327" t="s">
        <v>536</v>
      </c>
    </row>
    <row r="75" spans="2:37" x14ac:dyDescent="0.15">
      <c r="B75" s="336" t="s">
        <v>537</v>
      </c>
    </row>
    <row r="76" spans="2:37" x14ac:dyDescent="0.15">
      <c r="B76" s="336" t="s">
        <v>538</v>
      </c>
    </row>
    <row r="77" spans="2:37" x14ac:dyDescent="0.15">
      <c r="E77" s="336" t="s">
        <v>539</v>
      </c>
    </row>
    <row r="88" spans="2:2" ht="12.75" customHeight="1" x14ac:dyDescent="0.15">
      <c r="B88" s="353"/>
    </row>
    <row r="89" spans="2:2" ht="12.75" customHeight="1" x14ac:dyDescent="0.15">
      <c r="B89" s="353" t="s">
        <v>35</v>
      </c>
    </row>
    <row r="90" spans="2:2" ht="12.75" customHeight="1" x14ac:dyDescent="0.15">
      <c r="B90" s="353" t="s">
        <v>25</v>
      </c>
    </row>
    <row r="91" spans="2:2" ht="12.75" customHeight="1" x14ac:dyDescent="0.15">
      <c r="B91" s="353" t="s">
        <v>26</v>
      </c>
    </row>
    <row r="92" spans="2:2" ht="12.75" customHeight="1" x14ac:dyDescent="0.15">
      <c r="B92" s="353" t="s">
        <v>36</v>
      </c>
    </row>
    <row r="93" spans="2:2" ht="12.75" customHeight="1" x14ac:dyDescent="0.15">
      <c r="B93" s="353" t="s">
        <v>27</v>
      </c>
    </row>
    <row r="94" spans="2:2" ht="12.75" customHeight="1" x14ac:dyDescent="0.15">
      <c r="B94" s="353" t="s">
        <v>37</v>
      </c>
    </row>
    <row r="95" spans="2:2" ht="12.75" customHeight="1" x14ac:dyDescent="0.15">
      <c r="B95" s="353" t="s">
        <v>38</v>
      </c>
    </row>
    <row r="96" spans="2:2" ht="12.75" customHeight="1" x14ac:dyDescent="0.15">
      <c r="B96" s="353" t="s">
        <v>39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54"/>
    </row>
    <row r="180" spans="1:1" x14ac:dyDescent="0.15">
      <c r="A180" s="355"/>
    </row>
    <row r="231" spans="1:1" x14ac:dyDescent="0.15">
      <c r="A231" s="355"/>
    </row>
    <row r="280" spans="1:1" x14ac:dyDescent="0.15">
      <c r="A280" s="355"/>
    </row>
    <row r="307" spans="1:1" x14ac:dyDescent="0.15">
      <c r="A307" s="354"/>
    </row>
    <row r="357" spans="1:1" x14ac:dyDescent="0.15">
      <c r="A357" s="355"/>
    </row>
    <row r="381" spans="1:1" x14ac:dyDescent="0.15">
      <c r="A381" s="354"/>
    </row>
    <row r="409" spans="1:1" x14ac:dyDescent="0.15">
      <c r="A409" s="354"/>
    </row>
    <row r="437" spans="1:1" x14ac:dyDescent="0.15">
      <c r="A437" s="354"/>
    </row>
    <row r="461" spans="1:1" x14ac:dyDescent="0.15">
      <c r="A461" s="354"/>
    </row>
    <row r="490" spans="1:1" x14ac:dyDescent="0.15">
      <c r="A490" s="354"/>
    </row>
    <row r="519" spans="1:1" x14ac:dyDescent="0.15">
      <c r="A519" s="354"/>
    </row>
    <row r="568" spans="1:1" x14ac:dyDescent="0.15">
      <c r="A568" s="355"/>
    </row>
    <row r="599" spans="1:1" x14ac:dyDescent="0.15">
      <c r="A599" s="355"/>
    </row>
    <row r="643" spans="1:1" x14ac:dyDescent="0.15">
      <c r="A643" s="355"/>
    </row>
    <row r="679" spans="1:1" x14ac:dyDescent="0.15">
      <c r="A679" s="354"/>
    </row>
    <row r="718" spans="1:1" x14ac:dyDescent="0.15">
      <c r="A718" s="355"/>
    </row>
    <row r="747" spans="1:1" x14ac:dyDescent="0.15">
      <c r="A747" s="355"/>
    </row>
    <row r="786" spans="1:1" x14ac:dyDescent="0.15">
      <c r="A786" s="355"/>
    </row>
    <row r="825" spans="1:1" x14ac:dyDescent="0.15">
      <c r="A825" s="355"/>
    </row>
    <row r="853" spans="1:1" x14ac:dyDescent="0.15">
      <c r="A853" s="355"/>
    </row>
    <row r="893" spans="1:1" x14ac:dyDescent="0.15">
      <c r="A893" s="355"/>
    </row>
    <row r="933" spans="1:1" x14ac:dyDescent="0.15">
      <c r="A933" s="355"/>
    </row>
    <row r="962" spans="1:1" x14ac:dyDescent="0.15">
      <c r="A962" s="355"/>
    </row>
  </sheetData>
  <mergeCells count="253">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AG20:AK20"/>
    <mergeCell ref="C21:L23"/>
    <mergeCell ref="M21:P21"/>
    <mergeCell ref="Q21:S21"/>
    <mergeCell ref="U21:W21"/>
    <mergeCell ref="Y21:AK21"/>
    <mergeCell ref="M22:P22"/>
    <mergeCell ref="R22:U22"/>
    <mergeCell ref="V22:W22"/>
    <mergeCell ref="X22:AK22"/>
    <mergeCell ref="M23:AK23"/>
    <mergeCell ref="M17:AK17"/>
    <mergeCell ref="AB9:AK9"/>
    <mergeCell ref="B13:B23"/>
    <mergeCell ref="C13:L13"/>
    <mergeCell ref="M13:AK13"/>
    <mergeCell ref="C14:L14"/>
    <mergeCell ref="M14:AK14"/>
    <mergeCell ref="C15:L17"/>
    <mergeCell ref="M15:P15"/>
    <mergeCell ref="Q15:S15"/>
    <mergeCell ref="U15:W15"/>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M3:AN4"/>
    <mergeCell ref="AB3:AF3"/>
    <mergeCell ref="AG3:AK3"/>
    <mergeCell ref="B5:AK5"/>
    <mergeCell ref="B6:AK6"/>
    <mergeCell ref="AF7:AG7"/>
    <mergeCell ref="B8:J8"/>
    <mergeCell ref="Y15:AK15"/>
    <mergeCell ref="M16:P16"/>
    <mergeCell ref="R16:U16"/>
    <mergeCell ref="V16:W16"/>
    <mergeCell ref="X16:AK16"/>
  </mergeCells>
  <phoneticPr fontId="2"/>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1FA676C0-B860-4F5E-BFF3-4DC42A5B036E}">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C3BAEEAE-A439-4F41-A281-D7FA3DF6E30A}">
      <formula1>"□,■"</formula1>
    </dataValidation>
  </dataValidations>
  <hyperlinks>
    <hyperlink ref="AM3" location="添付書類一覧!A1" display="添付書類一覧に戻る" xr:uid="{8E5DCEC6-C2B7-45D2-AF32-83726B167C89}"/>
  </hyperlink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J21"/>
  <sheetViews>
    <sheetView view="pageBreakPreview" zoomScale="60" zoomScaleNormal="55" workbookViewId="0">
      <selection activeCell="AI5" sqref="AI5:AJ6"/>
    </sheetView>
  </sheetViews>
  <sheetFormatPr defaultRowHeight="20.25" customHeight="1" x14ac:dyDescent="0.15"/>
  <cols>
    <col min="1" max="1" width="4.25" style="12" customWidth="1"/>
    <col min="2" max="2" width="4" style="1" bestFit="1" customWidth="1"/>
    <col min="3" max="3" width="41.625" style="1" customWidth="1"/>
    <col min="4" max="4" width="7.625" style="1" customWidth="1"/>
    <col min="5" max="5" width="33.875" style="1" customWidth="1"/>
    <col min="6" max="6" width="6.5" style="1" customWidth="1"/>
    <col min="7" max="7" width="13.625" style="1" customWidth="1"/>
    <col min="8" max="8" width="34.75" style="1" customWidth="1"/>
    <col min="9" max="21" width="4.875" style="1" customWidth="1"/>
    <col min="22" max="22" width="9" style="1"/>
    <col min="23" max="23" width="9.375" style="245" customWidth="1"/>
    <col min="24" max="35" width="9" style="1"/>
    <col min="36" max="36" width="27.75" style="1" customWidth="1"/>
    <col min="37" max="16384" width="9" style="1"/>
  </cols>
  <sheetData>
    <row r="1" spans="1:36" ht="20.25" customHeight="1" x14ac:dyDescent="0.15">
      <c r="A1" s="248"/>
      <c r="B1" s="248"/>
      <c r="C1" s="249"/>
      <c r="D1" s="531"/>
      <c r="E1" s="531"/>
      <c r="F1" s="531"/>
      <c r="G1" s="531"/>
      <c r="H1" s="249"/>
      <c r="I1" s="531"/>
      <c r="J1" s="531"/>
      <c r="K1" s="531"/>
      <c r="L1" s="531"/>
      <c r="M1" s="531"/>
      <c r="N1" s="531"/>
      <c r="O1" s="531"/>
      <c r="P1" s="531"/>
      <c r="Q1" s="531"/>
      <c r="R1" s="531"/>
      <c r="S1" s="531"/>
      <c r="T1" s="531"/>
      <c r="U1" s="531"/>
      <c r="V1" s="531"/>
      <c r="W1" s="531"/>
      <c r="X1" s="531"/>
      <c r="Y1" s="531"/>
      <c r="Z1" s="531"/>
      <c r="AA1" s="531"/>
      <c r="AB1" s="531"/>
      <c r="AC1" s="531"/>
      <c r="AD1" s="531"/>
      <c r="AE1" s="531"/>
      <c r="AF1" s="531"/>
    </row>
    <row r="2" spans="1:36" ht="20.25" customHeight="1" x14ac:dyDescent="0.15">
      <c r="A2" s="250" t="s">
        <v>344</v>
      </c>
      <c r="B2" s="250"/>
      <c r="C2" s="249"/>
      <c r="D2" s="531"/>
      <c r="E2" s="531"/>
      <c r="F2" s="531"/>
      <c r="G2" s="531"/>
      <c r="H2" s="249"/>
      <c r="I2" s="531"/>
      <c r="J2" s="531"/>
      <c r="K2" s="531"/>
      <c r="L2" s="531"/>
      <c r="M2" s="531"/>
      <c r="N2" s="531"/>
      <c r="O2" s="531"/>
      <c r="P2" s="531"/>
      <c r="Q2" s="531"/>
      <c r="R2" s="531"/>
      <c r="S2" s="531"/>
      <c r="T2" s="531"/>
      <c r="U2" s="531"/>
      <c r="V2" s="531"/>
      <c r="W2" s="531"/>
      <c r="X2" s="531"/>
      <c r="Y2" s="531"/>
      <c r="Z2" s="531"/>
      <c r="AA2" s="531"/>
      <c r="AB2" s="531"/>
      <c r="AC2" s="531"/>
      <c r="AD2" s="531"/>
      <c r="AE2" s="531"/>
      <c r="AF2" s="531"/>
    </row>
    <row r="3" spans="1:36" ht="20.25" customHeight="1" x14ac:dyDescent="0.15">
      <c r="A3" s="571" t="s">
        <v>345</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6" ht="20.25" customHeight="1" thickBot="1" x14ac:dyDescent="0.2">
      <c r="A4" s="248"/>
      <c r="B4" s="248"/>
      <c r="C4" s="249"/>
      <c r="D4" s="531"/>
      <c r="E4" s="531"/>
      <c r="F4" s="531"/>
      <c r="G4" s="531"/>
      <c r="H4" s="249"/>
      <c r="I4" s="531"/>
      <c r="J4" s="531"/>
      <c r="K4" s="531"/>
      <c r="L4" s="531"/>
      <c r="M4" s="531"/>
      <c r="N4" s="531"/>
      <c r="O4" s="531"/>
      <c r="P4" s="531"/>
      <c r="Q4" s="531"/>
      <c r="R4" s="531"/>
      <c r="S4" s="572"/>
      <c r="T4" s="572"/>
      <c r="U4" s="572"/>
      <c r="V4" s="572"/>
      <c r="W4" s="572"/>
      <c r="X4" s="572"/>
      <c r="Y4" s="572"/>
      <c r="Z4" s="572"/>
      <c r="AA4" s="572"/>
      <c r="AB4" s="572"/>
      <c r="AC4" s="572"/>
      <c r="AD4" s="572"/>
      <c r="AE4" s="572"/>
      <c r="AF4" s="572"/>
    </row>
    <row r="5" spans="1:36" ht="30" customHeight="1" thickTop="1" x14ac:dyDescent="0.15">
      <c r="A5" s="248"/>
      <c r="B5" s="248"/>
      <c r="C5" s="249"/>
      <c r="D5" s="531"/>
      <c r="E5" s="531"/>
      <c r="F5" s="531"/>
      <c r="G5" s="531"/>
      <c r="H5" s="249"/>
      <c r="I5" s="531"/>
      <c r="J5" s="531"/>
      <c r="K5" s="531"/>
      <c r="L5" s="531"/>
      <c r="M5" s="531"/>
      <c r="N5" s="531"/>
      <c r="O5" s="531"/>
      <c r="P5" s="531"/>
      <c r="Q5" s="531"/>
      <c r="R5" s="515"/>
      <c r="S5" s="568" t="s">
        <v>82</v>
      </c>
      <c r="T5" s="569"/>
      <c r="U5" s="569"/>
      <c r="V5" s="569"/>
      <c r="W5" s="252"/>
      <c r="X5" s="252"/>
      <c r="Y5" s="252"/>
      <c r="Z5" s="252"/>
      <c r="AA5" s="252"/>
      <c r="AB5" s="252"/>
      <c r="AC5" s="252"/>
      <c r="AD5" s="252"/>
      <c r="AE5" s="252"/>
      <c r="AF5" s="253"/>
      <c r="AI5" s="375" t="s">
        <v>337</v>
      </c>
      <c r="AJ5" s="376"/>
    </row>
    <row r="6" spans="1:36" ht="20.25" customHeight="1" thickBot="1" x14ac:dyDescent="0.2">
      <c r="A6" s="248"/>
      <c r="B6" s="248"/>
      <c r="C6" s="249"/>
      <c r="D6" s="572"/>
      <c r="E6" s="572"/>
      <c r="F6" s="572"/>
      <c r="G6" s="572"/>
      <c r="H6" s="249"/>
      <c r="I6" s="572"/>
      <c r="J6" s="572"/>
      <c r="K6" s="572"/>
      <c r="L6" s="572"/>
      <c r="M6" s="572"/>
      <c r="N6" s="572"/>
      <c r="O6" s="572"/>
      <c r="P6" s="572"/>
      <c r="Q6" s="572"/>
      <c r="R6" s="572"/>
      <c r="S6" s="567"/>
      <c r="T6" s="567"/>
      <c r="U6" s="567"/>
      <c r="V6" s="567"/>
      <c r="W6" s="567"/>
      <c r="X6" s="567"/>
      <c r="Y6" s="567"/>
      <c r="Z6" s="567"/>
      <c r="AA6" s="567"/>
      <c r="AB6" s="567"/>
      <c r="AC6" s="567"/>
      <c r="AD6" s="567"/>
      <c r="AE6" s="567"/>
      <c r="AF6" s="567"/>
      <c r="AI6" s="377"/>
      <c r="AJ6" s="378"/>
    </row>
    <row r="7" spans="1:36" ht="17.25" customHeight="1" thickTop="1" x14ac:dyDescent="0.15">
      <c r="A7" s="568" t="s">
        <v>346</v>
      </c>
      <c r="B7" s="569"/>
      <c r="C7" s="570"/>
      <c r="D7" s="568" t="s">
        <v>1</v>
      </c>
      <c r="E7" s="570"/>
      <c r="F7" s="568" t="s">
        <v>83</v>
      </c>
      <c r="G7" s="570"/>
      <c r="H7" s="568" t="s">
        <v>347</v>
      </c>
      <c r="I7" s="569"/>
      <c r="J7" s="569"/>
      <c r="K7" s="569"/>
      <c r="L7" s="569"/>
      <c r="M7" s="569"/>
      <c r="N7" s="569"/>
      <c r="O7" s="569"/>
      <c r="P7" s="569"/>
      <c r="Q7" s="569"/>
      <c r="R7" s="569"/>
      <c r="S7" s="569"/>
      <c r="T7" s="569"/>
      <c r="U7" s="569"/>
      <c r="V7" s="569"/>
      <c r="W7" s="569"/>
      <c r="X7" s="570"/>
      <c r="Y7" s="568" t="s">
        <v>348</v>
      </c>
      <c r="Z7" s="569"/>
      <c r="AA7" s="569"/>
      <c r="AB7" s="570"/>
      <c r="AC7" s="568" t="s">
        <v>84</v>
      </c>
      <c r="AD7" s="569"/>
      <c r="AE7" s="569"/>
      <c r="AF7" s="570"/>
    </row>
    <row r="8" spans="1:36" ht="20.25" customHeight="1" x14ac:dyDescent="0.15">
      <c r="A8" s="559" t="s">
        <v>85</v>
      </c>
      <c r="B8" s="560"/>
      <c r="C8" s="561"/>
      <c r="D8" s="559"/>
      <c r="E8" s="561"/>
      <c r="F8" s="559"/>
      <c r="G8" s="561"/>
      <c r="H8" s="565" t="s">
        <v>86</v>
      </c>
      <c r="I8" s="251" t="s">
        <v>349</v>
      </c>
      <c r="J8" s="533" t="s">
        <v>350</v>
      </c>
      <c r="K8" s="533"/>
      <c r="L8" s="256"/>
      <c r="M8" s="251" t="s">
        <v>349</v>
      </c>
      <c r="N8" s="533" t="s">
        <v>351</v>
      </c>
      <c r="O8" s="533"/>
      <c r="P8" s="256"/>
      <c r="Q8" s="251" t="s">
        <v>349</v>
      </c>
      <c r="R8" s="533" t="s">
        <v>352</v>
      </c>
      <c r="S8" s="533"/>
      <c r="T8" s="256"/>
      <c r="U8" s="251" t="s">
        <v>349</v>
      </c>
      <c r="V8" s="533" t="s">
        <v>353</v>
      </c>
      <c r="W8" s="533"/>
      <c r="X8" s="257"/>
      <c r="Y8" s="534"/>
      <c r="Z8" s="535"/>
      <c r="AA8" s="535"/>
      <c r="AB8" s="536"/>
      <c r="AC8" s="534"/>
      <c r="AD8" s="535"/>
      <c r="AE8" s="535"/>
      <c r="AF8" s="536"/>
    </row>
    <row r="9" spans="1:36" ht="20.25" customHeight="1" x14ac:dyDescent="0.15">
      <c r="A9" s="562"/>
      <c r="B9" s="563"/>
      <c r="C9" s="564"/>
      <c r="D9" s="562"/>
      <c r="E9" s="564"/>
      <c r="F9" s="562"/>
      <c r="G9" s="564"/>
      <c r="H9" s="566"/>
      <c r="I9" s="258" t="s">
        <v>349</v>
      </c>
      <c r="J9" s="558" t="s">
        <v>354</v>
      </c>
      <c r="K9" s="558"/>
      <c r="L9" s="259"/>
      <c r="M9" s="251" t="s">
        <v>349</v>
      </c>
      <c r="N9" s="558" t="s">
        <v>355</v>
      </c>
      <c r="O9" s="558"/>
      <c r="P9" s="259"/>
      <c r="Q9" s="251" t="s">
        <v>349</v>
      </c>
      <c r="R9" s="558" t="s">
        <v>356</v>
      </c>
      <c r="S9" s="558"/>
      <c r="T9" s="259"/>
      <c r="U9" s="251" t="s">
        <v>349</v>
      </c>
      <c r="V9" s="558" t="s">
        <v>357</v>
      </c>
      <c r="W9" s="558"/>
      <c r="X9" s="260"/>
      <c r="Y9" s="555"/>
      <c r="Z9" s="556"/>
      <c r="AA9" s="556"/>
      <c r="AB9" s="557"/>
      <c r="AC9" s="555"/>
      <c r="AD9" s="556"/>
      <c r="AE9" s="556"/>
      <c r="AF9" s="557"/>
    </row>
    <row r="10" spans="1:36" ht="18.75" customHeight="1" x14ac:dyDescent="0.15">
      <c r="A10" s="548"/>
      <c r="B10" s="549"/>
      <c r="C10" s="261"/>
      <c r="D10" s="550"/>
      <c r="E10" s="551"/>
      <c r="F10" s="262"/>
      <c r="G10" s="263"/>
      <c r="H10" s="552" t="s">
        <v>439</v>
      </c>
      <c r="I10" s="527" t="s">
        <v>349</v>
      </c>
      <c r="J10" s="530" t="s">
        <v>358</v>
      </c>
      <c r="K10" s="530"/>
      <c r="L10" s="545" t="s">
        <v>349</v>
      </c>
      <c r="M10" s="530" t="s">
        <v>359</v>
      </c>
      <c r="N10" s="530"/>
      <c r="O10" s="530"/>
      <c r="P10" s="532"/>
      <c r="Q10" s="532"/>
      <c r="R10" s="532"/>
      <c r="S10" s="532"/>
      <c r="T10" s="532"/>
      <c r="U10" s="532"/>
      <c r="V10" s="532"/>
      <c r="W10" s="532"/>
      <c r="X10" s="265"/>
      <c r="Y10" s="264" t="s">
        <v>349</v>
      </c>
      <c r="Z10" s="533" t="s">
        <v>360</v>
      </c>
      <c r="AA10" s="533"/>
      <c r="AB10" s="266"/>
      <c r="AC10" s="534"/>
      <c r="AD10" s="535"/>
      <c r="AE10" s="535"/>
      <c r="AF10" s="536"/>
    </row>
    <row r="11" spans="1:36" ht="13.5" x14ac:dyDescent="0.15">
      <c r="A11" s="512"/>
      <c r="B11" s="513"/>
      <c r="C11" s="267"/>
      <c r="D11" s="514"/>
      <c r="E11" s="515"/>
      <c r="F11" s="268"/>
      <c r="G11" s="269"/>
      <c r="H11" s="553"/>
      <c r="I11" s="528"/>
      <c r="J11" s="531"/>
      <c r="K11" s="531"/>
      <c r="L11" s="546"/>
      <c r="M11" s="531"/>
      <c r="N11" s="531"/>
      <c r="O11" s="531"/>
      <c r="P11" s="543"/>
      <c r="Q11" s="543"/>
      <c r="R11" s="543"/>
      <c r="S11" s="543"/>
      <c r="T11" s="543"/>
      <c r="U11" s="543"/>
      <c r="V11" s="543"/>
      <c r="W11" s="543"/>
      <c r="X11" s="288"/>
      <c r="Y11" s="258" t="s">
        <v>349</v>
      </c>
      <c r="Z11" s="544" t="s">
        <v>361</v>
      </c>
      <c r="AA11" s="544"/>
      <c r="AB11" s="271"/>
      <c r="AC11" s="537"/>
      <c r="AD11" s="538"/>
      <c r="AE11" s="538"/>
      <c r="AF11" s="539"/>
    </row>
    <row r="12" spans="1:36" ht="13.5" x14ac:dyDescent="0.15">
      <c r="A12" s="512"/>
      <c r="B12" s="513"/>
      <c r="C12" s="267"/>
      <c r="D12" s="514"/>
      <c r="E12" s="515"/>
      <c r="F12" s="268"/>
      <c r="G12" s="269"/>
      <c r="H12" s="554"/>
      <c r="I12" s="529"/>
      <c r="J12" s="520"/>
      <c r="K12" s="520"/>
      <c r="L12" s="547"/>
      <c r="M12" s="520"/>
      <c r="N12" s="520"/>
      <c r="O12" s="520"/>
      <c r="P12" s="517"/>
      <c r="Q12" s="517"/>
      <c r="R12" s="517"/>
      <c r="S12" s="517"/>
      <c r="T12" s="517"/>
      <c r="U12" s="517"/>
      <c r="V12" s="517"/>
      <c r="W12" s="517"/>
      <c r="X12" s="272"/>
      <c r="Y12" s="258"/>
      <c r="Z12" s="544"/>
      <c r="AA12" s="544"/>
      <c r="AB12" s="271"/>
      <c r="AC12" s="537"/>
      <c r="AD12" s="538"/>
      <c r="AE12" s="538"/>
      <c r="AF12" s="539"/>
    </row>
    <row r="13" spans="1:36" ht="19.5" customHeight="1" x14ac:dyDescent="0.15">
      <c r="A13" s="512"/>
      <c r="B13" s="513"/>
      <c r="C13" s="267"/>
      <c r="D13" s="514"/>
      <c r="E13" s="515"/>
      <c r="F13" s="268"/>
      <c r="G13" s="270"/>
      <c r="H13" s="273" t="s">
        <v>87</v>
      </c>
      <c r="I13" s="274" t="s">
        <v>349</v>
      </c>
      <c r="J13" s="516" t="s">
        <v>358</v>
      </c>
      <c r="K13" s="516"/>
      <c r="L13" s="275" t="s">
        <v>349</v>
      </c>
      <c r="M13" s="516" t="s">
        <v>359</v>
      </c>
      <c r="N13" s="516"/>
      <c r="O13" s="509"/>
      <c r="P13" s="509"/>
      <c r="Q13" s="509"/>
      <c r="R13" s="509"/>
      <c r="S13" s="509"/>
      <c r="T13" s="509"/>
      <c r="U13" s="509"/>
      <c r="V13" s="509"/>
      <c r="W13" s="509"/>
      <c r="X13" s="509"/>
      <c r="Y13" s="511"/>
      <c r="Z13" s="497"/>
      <c r="AA13" s="497"/>
      <c r="AB13" s="498"/>
      <c r="AC13" s="537"/>
      <c r="AD13" s="538"/>
      <c r="AE13" s="538"/>
      <c r="AF13" s="539"/>
    </row>
    <row r="14" spans="1:36" ht="19.5" customHeight="1" x14ac:dyDescent="0.15">
      <c r="A14" s="258" t="s">
        <v>349</v>
      </c>
      <c r="B14" s="277">
        <v>43</v>
      </c>
      <c r="C14" s="267" t="s">
        <v>362</v>
      </c>
      <c r="D14" s="514"/>
      <c r="E14" s="515"/>
      <c r="F14" s="268"/>
      <c r="G14" s="270"/>
      <c r="H14" s="278" t="s">
        <v>363</v>
      </c>
      <c r="I14" s="523" t="s">
        <v>349</v>
      </c>
      <c r="J14" s="519" t="s">
        <v>365</v>
      </c>
      <c r="K14" s="519"/>
      <c r="L14" s="519"/>
      <c r="M14" s="525" t="s">
        <v>349</v>
      </c>
      <c r="N14" s="519" t="s">
        <v>366</v>
      </c>
      <c r="O14" s="519"/>
      <c r="P14" s="519"/>
      <c r="Q14" s="521"/>
      <c r="R14" s="521"/>
      <c r="S14" s="521"/>
      <c r="T14" s="521"/>
      <c r="U14" s="521"/>
      <c r="V14" s="521"/>
      <c r="W14" s="521"/>
      <c r="X14" s="521"/>
      <c r="Y14" s="511"/>
      <c r="Z14" s="497"/>
      <c r="AA14" s="497"/>
      <c r="AB14" s="498"/>
      <c r="AC14" s="537"/>
      <c r="AD14" s="538"/>
      <c r="AE14" s="538"/>
      <c r="AF14" s="539"/>
    </row>
    <row r="15" spans="1:36" ht="19.5" customHeight="1" x14ac:dyDescent="0.15">
      <c r="A15" s="512"/>
      <c r="B15" s="513"/>
      <c r="C15" s="267"/>
      <c r="D15" s="514"/>
      <c r="E15" s="515"/>
      <c r="F15" s="268"/>
      <c r="G15" s="270"/>
      <c r="H15" s="279" t="s">
        <v>364</v>
      </c>
      <c r="I15" s="524"/>
      <c r="J15" s="520"/>
      <c r="K15" s="520"/>
      <c r="L15" s="520"/>
      <c r="M15" s="526"/>
      <c r="N15" s="520"/>
      <c r="O15" s="520"/>
      <c r="P15" s="520"/>
      <c r="Q15" s="517"/>
      <c r="R15" s="517"/>
      <c r="S15" s="517"/>
      <c r="T15" s="517"/>
      <c r="U15" s="517"/>
      <c r="V15" s="517"/>
      <c r="W15" s="517"/>
      <c r="X15" s="517"/>
      <c r="Y15" s="511"/>
      <c r="Z15" s="497"/>
      <c r="AA15" s="497"/>
      <c r="AB15" s="498"/>
      <c r="AC15" s="537"/>
      <c r="AD15" s="538"/>
      <c r="AE15" s="538"/>
      <c r="AF15" s="539"/>
    </row>
    <row r="16" spans="1:36" ht="19.5" customHeight="1" x14ac:dyDescent="0.15">
      <c r="A16" s="512"/>
      <c r="B16" s="513"/>
      <c r="C16" s="267"/>
      <c r="D16" s="514"/>
      <c r="E16" s="515"/>
      <c r="F16" s="268"/>
      <c r="G16" s="270"/>
      <c r="H16" s="278" t="s">
        <v>363</v>
      </c>
      <c r="I16" s="523" t="s">
        <v>349</v>
      </c>
      <c r="J16" s="519" t="s">
        <v>365</v>
      </c>
      <c r="K16" s="519"/>
      <c r="L16" s="519"/>
      <c r="M16" s="525" t="s">
        <v>349</v>
      </c>
      <c r="N16" s="519" t="s">
        <v>366</v>
      </c>
      <c r="O16" s="519"/>
      <c r="P16" s="519"/>
      <c r="Q16" s="521"/>
      <c r="R16" s="521"/>
      <c r="S16" s="521"/>
      <c r="T16" s="521"/>
      <c r="U16" s="521"/>
      <c r="V16" s="521"/>
      <c r="W16" s="521"/>
      <c r="X16" s="522"/>
      <c r="Y16" s="511"/>
      <c r="Z16" s="497"/>
      <c r="AA16" s="497"/>
      <c r="AB16" s="498"/>
      <c r="AC16" s="537"/>
      <c r="AD16" s="538"/>
      <c r="AE16" s="538"/>
      <c r="AF16" s="539"/>
    </row>
    <row r="17" spans="1:32" ht="20.25" customHeight="1" x14ac:dyDescent="0.15">
      <c r="A17" s="512"/>
      <c r="B17" s="513"/>
      <c r="C17" s="267"/>
      <c r="D17" s="514"/>
      <c r="E17" s="515"/>
      <c r="F17" s="268"/>
      <c r="G17" s="270"/>
      <c r="H17" s="279" t="s">
        <v>367</v>
      </c>
      <c r="I17" s="524"/>
      <c r="J17" s="520"/>
      <c r="K17" s="520"/>
      <c r="L17" s="520"/>
      <c r="M17" s="526"/>
      <c r="N17" s="520"/>
      <c r="O17" s="520"/>
      <c r="P17" s="520"/>
      <c r="Q17" s="517"/>
      <c r="R17" s="517"/>
      <c r="S17" s="517"/>
      <c r="T17" s="517"/>
      <c r="U17" s="517"/>
      <c r="V17" s="517"/>
      <c r="W17" s="517"/>
      <c r="X17" s="518"/>
      <c r="Y17" s="511"/>
      <c r="Z17" s="497"/>
      <c r="AA17" s="497"/>
      <c r="AB17" s="498"/>
      <c r="AC17" s="537"/>
      <c r="AD17" s="538"/>
      <c r="AE17" s="538"/>
      <c r="AF17" s="539"/>
    </row>
    <row r="18" spans="1:32" ht="20.25" customHeight="1" x14ac:dyDescent="0.15">
      <c r="A18" s="512"/>
      <c r="B18" s="513"/>
      <c r="C18" s="267"/>
      <c r="D18" s="514"/>
      <c r="E18" s="515"/>
      <c r="F18" s="268"/>
      <c r="G18" s="270"/>
      <c r="H18" s="273" t="s">
        <v>368</v>
      </c>
      <c r="I18" s="274" t="s">
        <v>349</v>
      </c>
      <c r="J18" s="516" t="s">
        <v>358</v>
      </c>
      <c r="K18" s="516"/>
      <c r="L18" s="275" t="s">
        <v>349</v>
      </c>
      <c r="M18" s="516" t="s">
        <v>359</v>
      </c>
      <c r="N18" s="516"/>
      <c r="O18" s="509"/>
      <c r="P18" s="509"/>
      <c r="Q18" s="509"/>
      <c r="R18" s="509"/>
      <c r="S18" s="509"/>
      <c r="T18" s="509"/>
      <c r="U18" s="509"/>
      <c r="V18" s="509"/>
      <c r="W18" s="509"/>
      <c r="X18" s="510"/>
      <c r="Y18" s="511"/>
      <c r="Z18" s="497"/>
      <c r="AA18" s="497"/>
      <c r="AB18" s="498"/>
      <c r="AC18" s="537"/>
      <c r="AD18" s="538"/>
      <c r="AE18" s="538"/>
      <c r="AF18" s="539"/>
    </row>
    <row r="19" spans="1:32" ht="20.25" customHeight="1" x14ac:dyDescent="0.15">
      <c r="A19" s="512"/>
      <c r="B19" s="513"/>
      <c r="C19" s="267"/>
      <c r="D19" s="514"/>
      <c r="E19" s="515"/>
      <c r="F19" s="268"/>
      <c r="G19" s="270"/>
      <c r="H19" s="273" t="s">
        <v>369</v>
      </c>
      <c r="I19" s="274" t="s">
        <v>349</v>
      </c>
      <c r="J19" s="516" t="s">
        <v>358</v>
      </c>
      <c r="K19" s="516"/>
      <c r="L19" s="275" t="s">
        <v>349</v>
      </c>
      <c r="M19" s="516" t="s">
        <v>370</v>
      </c>
      <c r="N19" s="516"/>
      <c r="O19" s="275" t="s">
        <v>349</v>
      </c>
      <c r="P19" s="516" t="s">
        <v>371</v>
      </c>
      <c r="Q19" s="516"/>
      <c r="R19" s="275" t="s">
        <v>349</v>
      </c>
      <c r="S19" s="516" t="s">
        <v>372</v>
      </c>
      <c r="T19" s="516"/>
      <c r="U19" s="275" t="s">
        <v>349</v>
      </c>
      <c r="V19" s="516" t="s">
        <v>373</v>
      </c>
      <c r="W19" s="516"/>
      <c r="X19" s="280"/>
      <c r="Y19" s="511"/>
      <c r="Z19" s="497"/>
      <c r="AA19" s="497"/>
      <c r="AB19" s="498"/>
      <c r="AC19" s="537"/>
      <c r="AD19" s="538"/>
      <c r="AE19" s="538"/>
      <c r="AF19" s="539"/>
    </row>
    <row r="20" spans="1:32" ht="20.25" customHeight="1" x14ac:dyDescent="0.15">
      <c r="A20" s="512"/>
      <c r="B20" s="513"/>
      <c r="C20" s="267"/>
      <c r="D20" s="514"/>
      <c r="E20" s="515"/>
      <c r="F20" s="268"/>
      <c r="G20" s="270"/>
      <c r="H20" s="281" t="s">
        <v>374</v>
      </c>
      <c r="I20" s="274" t="s">
        <v>349</v>
      </c>
      <c r="J20" s="516" t="s">
        <v>358</v>
      </c>
      <c r="K20" s="516"/>
      <c r="L20" s="275" t="s">
        <v>349</v>
      </c>
      <c r="M20" s="516" t="s">
        <v>359</v>
      </c>
      <c r="N20" s="516"/>
      <c r="O20" s="509"/>
      <c r="P20" s="509"/>
      <c r="Q20" s="509"/>
      <c r="R20" s="509"/>
      <c r="S20" s="509"/>
      <c r="T20" s="509"/>
      <c r="U20" s="509"/>
      <c r="V20" s="509"/>
      <c r="W20" s="509"/>
      <c r="X20" s="510"/>
      <c r="Y20" s="511"/>
      <c r="Z20" s="497"/>
      <c r="AA20" s="497"/>
      <c r="AB20" s="498"/>
      <c r="AC20" s="537"/>
      <c r="AD20" s="538"/>
      <c r="AE20" s="538"/>
      <c r="AF20" s="539"/>
    </row>
    <row r="21" spans="1:32" ht="20.25" customHeight="1" x14ac:dyDescent="0.15">
      <c r="A21" s="499"/>
      <c r="B21" s="500"/>
      <c r="C21" s="282"/>
      <c r="D21" s="501"/>
      <c r="E21" s="502"/>
      <c r="F21" s="283"/>
      <c r="G21" s="284"/>
      <c r="H21" s="285" t="s">
        <v>375</v>
      </c>
      <c r="I21" s="286" t="s">
        <v>349</v>
      </c>
      <c r="J21" s="503" t="s">
        <v>358</v>
      </c>
      <c r="K21" s="503"/>
      <c r="L21" s="287" t="s">
        <v>349</v>
      </c>
      <c r="M21" s="503" t="s">
        <v>359</v>
      </c>
      <c r="N21" s="503"/>
      <c r="O21" s="504"/>
      <c r="P21" s="504"/>
      <c r="Q21" s="504"/>
      <c r="R21" s="504"/>
      <c r="S21" s="504"/>
      <c r="T21" s="504"/>
      <c r="U21" s="504"/>
      <c r="V21" s="504"/>
      <c r="W21" s="504"/>
      <c r="X21" s="505"/>
      <c r="Y21" s="506"/>
      <c r="Z21" s="507"/>
      <c r="AA21" s="507"/>
      <c r="AB21" s="508"/>
      <c r="AC21" s="540"/>
      <c r="AD21" s="541"/>
      <c r="AE21" s="541"/>
      <c r="AF21" s="542"/>
    </row>
  </sheetData>
  <mergeCells count="205">
    <mergeCell ref="M1:N1"/>
    <mergeCell ref="D6:E6"/>
    <mergeCell ref="F6:G6"/>
    <mergeCell ref="I6:J6"/>
    <mergeCell ref="K6:L6"/>
    <mergeCell ref="M6:N6"/>
    <mergeCell ref="O6:P6"/>
    <mergeCell ref="Q6:R6"/>
    <mergeCell ref="Y1:Z1"/>
    <mergeCell ref="D5:E5"/>
    <mergeCell ref="F5:G5"/>
    <mergeCell ref="I5:J5"/>
    <mergeCell ref="K5:L5"/>
    <mergeCell ref="M5:N5"/>
    <mergeCell ref="O5:P5"/>
    <mergeCell ref="Q5:R5"/>
    <mergeCell ref="S5:V5"/>
    <mergeCell ref="AA1:AB1"/>
    <mergeCell ref="AC1:AD1"/>
    <mergeCell ref="AE1:AF1"/>
    <mergeCell ref="D2:E2"/>
    <mergeCell ref="F2:G2"/>
    <mergeCell ref="I2:J2"/>
    <mergeCell ref="K2:L2"/>
    <mergeCell ref="M2:N2"/>
    <mergeCell ref="O2:P2"/>
    <mergeCell ref="Q2:R2"/>
    <mergeCell ref="S2:T2"/>
    <mergeCell ref="U2:V2"/>
    <mergeCell ref="W2:X2"/>
    <mergeCell ref="Y2:Z2"/>
    <mergeCell ref="O1:P1"/>
    <mergeCell ref="Q1:R1"/>
    <mergeCell ref="S1:T1"/>
    <mergeCell ref="U1:V1"/>
    <mergeCell ref="W1:X1"/>
    <mergeCell ref="D1:E1"/>
    <mergeCell ref="F1:G1"/>
    <mergeCell ref="I1:J1"/>
    <mergeCell ref="K1:L1"/>
    <mergeCell ref="AA2:AB2"/>
    <mergeCell ref="AC2:AD2"/>
    <mergeCell ref="AE2:AF2"/>
    <mergeCell ref="A3:AF3"/>
    <mergeCell ref="D4:E4"/>
    <mergeCell ref="F4:G4"/>
    <mergeCell ref="I4:J4"/>
    <mergeCell ref="K4:L4"/>
    <mergeCell ref="M4:N4"/>
    <mergeCell ref="O4:P4"/>
    <mergeCell ref="Q4:R4"/>
    <mergeCell ref="S4:T4"/>
    <mergeCell ref="U4:V4"/>
    <mergeCell ref="W4:X4"/>
    <mergeCell ref="Y4:Z4"/>
    <mergeCell ref="AA4:AB4"/>
    <mergeCell ref="AC4:AD4"/>
    <mergeCell ref="AE4:AF4"/>
    <mergeCell ref="AC6:AD6"/>
    <mergeCell ref="AE6:AF6"/>
    <mergeCell ref="A7:C7"/>
    <mergeCell ref="D7:E7"/>
    <mergeCell ref="F7:G7"/>
    <mergeCell ref="H7:X7"/>
    <mergeCell ref="Y7:AB7"/>
    <mergeCell ref="AC7:AF7"/>
    <mergeCell ref="S6:T6"/>
    <mergeCell ref="U6:V6"/>
    <mergeCell ref="W6:X6"/>
    <mergeCell ref="Y6:Z6"/>
    <mergeCell ref="AA6:AB6"/>
    <mergeCell ref="N8:O8"/>
    <mergeCell ref="R8:S8"/>
    <mergeCell ref="V8:W8"/>
    <mergeCell ref="Y8:AB9"/>
    <mergeCell ref="AC8:AF9"/>
    <mergeCell ref="N9:O9"/>
    <mergeCell ref="R9:S9"/>
    <mergeCell ref="V9:W9"/>
    <mergeCell ref="A8:C9"/>
    <mergeCell ref="D8:E9"/>
    <mergeCell ref="F8:G9"/>
    <mergeCell ref="H8:H9"/>
    <mergeCell ref="J8:K8"/>
    <mergeCell ref="J9:K9"/>
    <mergeCell ref="AC10:AF21"/>
    <mergeCell ref="A11:B11"/>
    <mergeCell ref="D11:E11"/>
    <mergeCell ref="P11:Q11"/>
    <mergeCell ref="R11:S11"/>
    <mergeCell ref="T11:U11"/>
    <mergeCell ref="V11:W11"/>
    <mergeCell ref="Z11:AA11"/>
    <mergeCell ref="A12:B12"/>
    <mergeCell ref="D12:E12"/>
    <mergeCell ref="P12:Q12"/>
    <mergeCell ref="R12:S12"/>
    <mergeCell ref="T12:U12"/>
    <mergeCell ref="V12:W12"/>
    <mergeCell ref="L10:L12"/>
    <mergeCell ref="M10:O12"/>
    <mergeCell ref="P10:Q10"/>
    <mergeCell ref="R10:S10"/>
    <mergeCell ref="T10:U10"/>
    <mergeCell ref="A10:B10"/>
    <mergeCell ref="D10:E10"/>
    <mergeCell ref="H10:H12"/>
    <mergeCell ref="Z12:AA12"/>
    <mergeCell ref="A13:B13"/>
    <mergeCell ref="D13:E13"/>
    <mergeCell ref="J13:K13"/>
    <mergeCell ref="M13:N13"/>
    <mergeCell ref="O13:P13"/>
    <mergeCell ref="Q13:R13"/>
    <mergeCell ref="S13:T13"/>
    <mergeCell ref="U13:V13"/>
    <mergeCell ref="W13:X13"/>
    <mergeCell ref="Y13:Z13"/>
    <mergeCell ref="AA13:AB13"/>
    <mergeCell ref="I10:I12"/>
    <mergeCell ref="J10:K12"/>
    <mergeCell ref="V10:W10"/>
    <mergeCell ref="Z10:AA10"/>
    <mergeCell ref="AA14:AB14"/>
    <mergeCell ref="A15:B15"/>
    <mergeCell ref="D15:E15"/>
    <mergeCell ref="Q15:R15"/>
    <mergeCell ref="S15:T15"/>
    <mergeCell ref="U15:V15"/>
    <mergeCell ref="W15:X15"/>
    <mergeCell ref="Y15:Z15"/>
    <mergeCell ref="AA15:AB15"/>
    <mergeCell ref="Q14:R14"/>
    <mergeCell ref="S14:T14"/>
    <mergeCell ref="U14:V14"/>
    <mergeCell ref="W14:X14"/>
    <mergeCell ref="Y14:Z14"/>
    <mergeCell ref="D14:E14"/>
    <mergeCell ref="I14:I15"/>
    <mergeCell ref="J14:L15"/>
    <mergeCell ref="M14:M15"/>
    <mergeCell ref="N14:P15"/>
    <mergeCell ref="Y16:Z16"/>
    <mergeCell ref="AA16:AB16"/>
    <mergeCell ref="A17:B17"/>
    <mergeCell ref="D17:E17"/>
    <mergeCell ref="Q17:R17"/>
    <mergeCell ref="S17:T17"/>
    <mergeCell ref="U17:V17"/>
    <mergeCell ref="W17:X17"/>
    <mergeCell ref="Y17:Z17"/>
    <mergeCell ref="AA17:AB17"/>
    <mergeCell ref="N16:P17"/>
    <mergeCell ref="Q16:R16"/>
    <mergeCell ref="S16:T16"/>
    <mergeCell ref="U16:V16"/>
    <mergeCell ref="W16:X16"/>
    <mergeCell ref="A16:B16"/>
    <mergeCell ref="D16:E16"/>
    <mergeCell ref="I16:I17"/>
    <mergeCell ref="J16:L17"/>
    <mergeCell ref="M16:M17"/>
    <mergeCell ref="Q18:R18"/>
    <mergeCell ref="S18:T18"/>
    <mergeCell ref="U18:V18"/>
    <mergeCell ref="W18:X18"/>
    <mergeCell ref="Y18:Z18"/>
    <mergeCell ref="A18:B18"/>
    <mergeCell ref="D18:E18"/>
    <mergeCell ref="J18:K18"/>
    <mergeCell ref="M18:N18"/>
    <mergeCell ref="O18:P18"/>
    <mergeCell ref="A19:B19"/>
    <mergeCell ref="D19:E19"/>
    <mergeCell ref="J19:K19"/>
    <mergeCell ref="M19:N19"/>
    <mergeCell ref="P19:Q19"/>
    <mergeCell ref="S19:T19"/>
    <mergeCell ref="V19:W19"/>
    <mergeCell ref="Y19:Z19"/>
    <mergeCell ref="AA19:AB19"/>
    <mergeCell ref="AI5:AJ6"/>
    <mergeCell ref="AA20:AB20"/>
    <mergeCell ref="A21:B21"/>
    <mergeCell ref="D21:E21"/>
    <mergeCell ref="J21:K21"/>
    <mergeCell ref="M21:N21"/>
    <mergeCell ref="O21:P21"/>
    <mergeCell ref="Q21:R21"/>
    <mergeCell ref="S21:T21"/>
    <mergeCell ref="U21:V21"/>
    <mergeCell ref="W21:X21"/>
    <mergeCell ref="Y21:Z21"/>
    <mergeCell ref="AA21:AB21"/>
    <mergeCell ref="Q20:R20"/>
    <mergeCell ref="S20:T20"/>
    <mergeCell ref="U20:V20"/>
    <mergeCell ref="W20:X20"/>
    <mergeCell ref="Y20:Z20"/>
    <mergeCell ref="A20:B20"/>
    <mergeCell ref="D20:E20"/>
    <mergeCell ref="J20:K20"/>
    <mergeCell ref="M20:N20"/>
    <mergeCell ref="O20:P20"/>
    <mergeCell ref="AA18:AB18"/>
  </mergeCells>
  <phoneticPr fontId="2"/>
  <hyperlinks>
    <hyperlink ref="AI5" location="添付書類一覧!A1" display="添付書類一覧に戻る" xr:uid="{D0A2475C-DA02-4891-9289-068D22869EB8}"/>
  </hyperlinks>
  <printOptions horizontalCentered="1"/>
  <pageMargins left="0.23622047244094491" right="0.23622047244094491" top="0.74803149606299213" bottom="0.74803149606299213" header="0.31496062992125984" footer="0.31496062992125984"/>
  <pageSetup paperSize="9" scale="47"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S76"/>
  <sheetViews>
    <sheetView view="pageBreakPreview" zoomScale="85" zoomScaleNormal="75" zoomScaleSheetLayoutView="85" workbookViewId="0">
      <selection activeCell="E39" sqref="E3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25.875" style="245" customWidth="1"/>
    <col min="14" max="15" width="9" style="1"/>
    <col min="16" max="16" width="23" style="1" customWidth="1"/>
    <col min="17" max="16384" width="9" style="1"/>
  </cols>
  <sheetData>
    <row r="1" spans="1:19" ht="20.25" customHeight="1" x14ac:dyDescent="0.15">
      <c r="A1" s="289"/>
      <c r="B1" s="290" t="s">
        <v>376</v>
      </c>
      <c r="C1" s="289"/>
      <c r="D1" s="289"/>
      <c r="E1" s="289"/>
      <c r="F1" s="289"/>
      <c r="G1" s="289"/>
      <c r="H1" s="579"/>
      <c r="I1" s="579"/>
      <c r="J1" s="579"/>
      <c r="K1" s="579"/>
      <c r="L1" s="531"/>
      <c r="M1" s="531"/>
      <c r="N1" s="531"/>
      <c r="O1" s="531"/>
      <c r="P1" s="531"/>
      <c r="Q1" s="531"/>
      <c r="R1" s="249"/>
      <c r="S1" s="249"/>
    </row>
    <row r="2" spans="1:19" ht="20.25" customHeight="1" x14ac:dyDescent="0.15">
      <c r="A2" s="248"/>
      <c r="B2" s="249"/>
      <c r="C2" s="249"/>
      <c r="D2" s="249"/>
      <c r="E2" s="249"/>
      <c r="F2" s="249"/>
      <c r="G2" s="249"/>
      <c r="H2" s="531"/>
      <c r="I2" s="531"/>
      <c r="J2" s="531"/>
      <c r="K2" s="531"/>
      <c r="L2" s="531"/>
      <c r="M2" s="531"/>
      <c r="N2" s="531"/>
      <c r="O2" s="531"/>
      <c r="P2" s="531"/>
      <c r="Q2" s="531"/>
      <c r="R2" s="249"/>
      <c r="S2" s="249"/>
    </row>
    <row r="3" spans="1:19" s="88" customFormat="1" ht="20.25" customHeight="1" x14ac:dyDescent="0.15">
      <c r="A3" s="291"/>
      <c r="B3" s="255" t="s">
        <v>377</v>
      </c>
      <c r="C3" s="292"/>
      <c r="D3" s="292"/>
      <c r="E3" s="292"/>
      <c r="F3" s="292"/>
      <c r="G3" s="292"/>
      <c r="H3" s="575"/>
      <c r="I3" s="575"/>
      <c r="J3" s="575"/>
      <c r="K3" s="575"/>
      <c r="L3" s="531"/>
      <c r="M3" s="531"/>
      <c r="N3" s="531"/>
      <c r="O3" s="531"/>
      <c r="P3" s="531"/>
      <c r="Q3" s="531"/>
      <c r="R3" s="249"/>
      <c r="S3" s="249"/>
    </row>
    <row r="4" spans="1:19" ht="20.25" customHeight="1" x14ac:dyDescent="0.15">
      <c r="A4" s="291"/>
      <c r="B4" s="255" t="s">
        <v>97</v>
      </c>
      <c r="C4" s="292"/>
      <c r="D4" s="292"/>
      <c r="E4" s="292"/>
      <c r="F4" s="292"/>
      <c r="G4" s="292"/>
      <c r="H4" s="575"/>
      <c r="I4" s="575"/>
      <c r="J4" s="575"/>
      <c r="K4" s="575"/>
      <c r="L4" s="531"/>
      <c r="M4" s="531"/>
      <c r="N4" s="531"/>
      <c r="O4" s="531"/>
      <c r="P4" s="531"/>
      <c r="Q4" s="531"/>
      <c r="R4" s="249"/>
      <c r="S4" s="249"/>
    </row>
    <row r="5" spans="1:19" ht="20.25" customHeight="1" x14ac:dyDescent="0.15">
      <c r="A5" s="291"/>
      <c r="B5" s="255" t="s">
        <v>378</v>
      </c>
      <c r="C5" s="292"/>
      <c r="D5" s="292"/>
      <c r="E5" s="292"/>
      <c r="F5" s="292"/>
      <c r="G5" s="292"/>
      <c r="H5" s="575"/>
      <c r="I5" s="575"/>
      <c r="J5" s="575"/>
      <c r="K5" s="575"/>
      <c r="L5" s="531"/>
      <c r="M5" s="531"/>
      <c r="N5" s="531"/>
      <c r="O5" s="531"/>
      <c r="P5" s="531"/>
      <c r="Q5" s="531"/>
      <c r="R5" s="249"/>
      <c r="S5" s="249"/>
    </row>
    <row r="6" spans="1:19" ht="20.25" customHeight="1" x14ac:dyDescent="0.15">
      <c r="A6" s="291"/>
      <c r="B6" s="255" t="s">
        <v>379</v>
      </c>
      <c r="C6" s="292"/>
      <c r="D6" s="292"/>
      <c r="E6" s="292"/>
      <c r="F6" s="292"/>
      <c r="G6" s="292"/>
      <c r="H6" s="575"/>
      <c r="I6" s="575"/>
      <c r="J6" s="575"/>
      <c r="K6" s="575"/>
      <c r="L6" s="531"/>
      <c r="M6" s="531"/>
      <c r="N6" s="531"/>
      <c r="O6" s="531"/>
      <c r="P6" s="531"/>
      <c r="Q6" s="531"/>
      <c r="R6" s="249"/>
      <c r="S6" s="249"/>
    </row>
    <row r="7" spans="1:19" ht="20.25" customHeight="1" x14ac:dyDescent="0.15">
      <c r="A7" s="291"/>
      <c r="B7" s="255" t="s">
        <v>380</v>
      </c>
      <c r="C7" s="292"/>
      <c r="D7" s="292"/>
      <c r="E7" s="292"/>
      <c r="F7" s="292"/>
      <c r="G7" s="292"/>
      <c r="H7" s="575"/>
      <c r="I7" s="575"/>
      <c r="J7" s="575"/>
      <c r="K7" s="575"/>
      <c r="L7" s="531"/>
      <c r="M7" s="531"/>
      <c r="N7" s="531"/>
      <c r="O7" s="531"/>
      <c r="P7" s="531"/>
      <c r="Q7" s="531"/>
      <c r="R7" s="249"/>
      <c r="S7" s="249"/>
    </row>
    <row r="8" spans="1:19" ht="20.25" customHeight="1" x14ac:dyDescent="0.15">
      <c r="A8" s="291"/>
      <c r="B8" s="255" t="s">
        <v>381</v>
      </c>
      <c r="C8" s="292"/>
      <c r="D8" s="292"/>
      <c r="E8" s="292"/>
      <c r="F8" s="292"/>
      <c r="G8" s="292"/>
      <c r="H8" s="575"/>
      <c r="I8" s="575"/>
      <c r="J8" s="575"/>
      <c r="K8" s="575"/>
      <c r="L8" s="531"/>
      <c r="M8" s="531"/>
      <c r="N8" s="531"/>
      <c r="O8" s="531"/>
      <c r="P8" s="531"/>
      <c r="Q8" s="531"/>
      <c r="R8" s="249"/>
      <c r="S8" s="249"/>
    </row>
    <row r="9" spans="1:19" ht="20.25" customHeight="1" x14ac:dyDescent="0.15">
      <c r="A9" s="291"/>
      <c r="B9" s="255" t="s">
        <v>382</v>
      </c>
      <c r="C9" s="255"/>
      <c r="D9" s="255"/>
      <c r="E9" s="255"/>
      <c r="F9" s="255"/>
      <c r="G9" s="255"/>
      <c r="H9" s="544"/>
      <c r="I9" s="544"/>
      <c r="J9" s="544"/>
      <c r="K9" s="544"/>
      <c r="L9" s="531"/>
      <c r="M9" s="531"/>
      <c r="N9" s="531"/>
      <c r="O9" s="531"/>
      <c r="P9" s="531"/>
      <c r="Q9" s="531"/>
      <c r="R9" s="249"/>
      <c r="S9" s="249"/>
    </row>
    <row r="10" spans="1:19" ht="20.25" customHeight="1" x14ac:dyDescent="0.15">
      <c r="A10" s="291"/>
      <c r="B10" s="255" t="s">
        <v>383</v>
      </c>
      <c r="C10" s="292"/>
      <c r="D10" s="292"/>
      <c r="E10" s="292"/>
      <c r="F10" s="292"/>
      <c r="G10" s="292"/>
      <c r="H10" s="575"/>
      <c r="I10" s="575"/>
      <c r="J10" s="575"/>
      <c r="K10" s="575"/>
      <c r="L10" s="531"/>
      <c r="M10" s="531"/>
      <c r="N10" s="531"/>
      <c r="O10" s="531"/>
      <c r="P10" s="531"/>
      <c r="Q10" s="531"/>
      <c r="R10" s="249"/>
      <c r="S10" s="249"/>
    </row>
    <row r="11" spans="1:19" ht="20.25" customHeight="1" x14ac:dyDescent="0.15">
      <c r="A11" s="291"/>
      <c r="B11" s="255" t="s">
        <v>384</v>
      </c>
      <c r="C11" s="292"/>
      <c r="D11" s="292"/>
      <c r="E11" s="292"/>
      <c r="F11" s="292"/>
      <c r="G11" s="292"/>
      <c r="H11" s="575"/>
      <c r="I11" s="575"/>
      <c r="J11" s="575"/>
      <c r="K11" s="575"/>
      <c r="L11" s="531"/>
      <c r="M11" s="531"/>
      <c r="N11" s="531"/>
      <c r="O11" s="531"/>
      <c r="P11" s="531"/>
      <c r="Q11" s="531"/>
      <c r="R11" s="249"/>
      <c r="S11" s="249"/>
    </row>
    <row r="12" spans="1:19" ht="20.25" customHeight="1" x14ac:dyDescent="0.15">
      <c r="A12" s="291"/>
      <c r="B12" s="255" t="s">
        <v>385</v>
      </c>
      <c r="C12" s="292"/>
      <c r="D12" s="292"/>
      <c r="E12" s="292"/>
      <c r="F12" s="292"/>
      <c r="G12" s="292"/>
      <c r="H12" s="575"/>
      <c r="I12" s="575"/>
      <c r="J12" s="575"/>
      <c r="K12" s="575"/>
      <c r="L12" s="531"/>
      <c r="M12" s="531"/>
      <c r="N12" s="531"/>
      <c r="O12" s="531"/>
      <c r="P12" s="531"/>
      <c r="Q12" s="531"/>
      <c r="R12" s="249"/>
      <c r="S12" s="249"/>
    </row>
    <row r="13" spans="1:19" ht="20.25" customHeight="1" x14ac:dyDescent="0.15">
      <c r="A13" s="289"/>
      <c r="B13" s="255" t="s">
        <v>386</v>
      </c>
      <c r="C13" s="289"/>
      <c r="D13" s="289"/>
      <c r="E13" s="289"/>
      <c r="F13" s="289"/>
      <c r="G13" s="289"/>
      <c r="H13" s="579"/>
      <c r="I13" s="579"/>
      <c r="J13" s="579"/>
      <c r="K13" s="579"/>
      <c r="L13" s="531"/>
      <c r="M13" s="531"/>
      <c r="N13" s="531"/>
      <c r="O13" s="531"/>
      <c r="P13" s="531"/>
      <c r="Q13" s="531"/>
      <c r="R13" s="249"/>
      <c r="S13" s="249"/>
    </row>
    <row r="14" spans="1:19" ht="20.25" customHeight="1" x14ac:dyDescent="0.15">
      <c r="A14" s="579"/>
      <c r="B14" s="574" t="s">
        <v>387</v>
      </c>
      <c r="C14" s="574"/>
      <c r="D14" s="574"/>
      <c r="E14" s="574"/>
      <c r="F14" s="574"/>
      <c r="G14" s="574"/>
      <c r="H14" s="574"/>
      <c r="I14" s="574"/>
      <c r="J14" s="574"/>
      <c r="K14" s="574"/>
      <c r="L14" s="531"/>
      <c r="M14" s="531"/>
      <c r="N14" s="531"/>
      <c r="O14" s="531"/>
      <c r="P14" s="531"/>
      <c r="Q14" s="531"/>
      <c r="R14" s="531"/>
      <c r="S14" s="531"/>
    </row>
    <row r="15" spans="1:19" ht="20.25" customHeight="1" x14ac:dyDescent="0.15">
      <c r="A15" s="579"/>
      <c r="B15" s="574" t="s">
        <v>388</v>
      </c>
      <c r="C15" s="574"/>
      <c r="D15" s="574"/>
      <c r="E15" s="574"/>
      <c r="F15" s="574"/>
      <c r="G15" s="574"/>
      <c r="H15" s="574"/>
      <c r="I15" s="574"/>
      <c r="J15" s="574"/>
      <c r="K15" s="574"/>
      <c r="L15" s="531"/>
      <c r="M15" s="531"/>
      <c r="N15" s="531"/>
      <c r="O15" s="531"/>
      <c r="P15" s="531"/>
      <c r="Q15" s="531"/>
      <c r="R15" s="531"/>
      <c r="S15" s="531"/>
    </row>
    <row r="16" spans="1:19" ht="20.25" customHeight="1" x14ac:dyDescent="0.15">
      <c r="A16" s="579"/>
      <c r="B16" s="574" t="s">
        <v>389</v>
      </c>
      <c r="C16" s="574"/>
      <c r="D16" s="574"/>
      <c r="E16" s="574"/>
      <c r="F16" s="574"/>
      <c r="G16" s="574"/>
      <c r="H16" s="574"/>
      <c r="I16" s="574"/>
      <c r="J16" s="574"/>
      <c r="K16" s="574"/>
      <c r="L16" s="531"/>
      <c r="M16" s="531"/>
      <c r="N16" s="531"/>
      <c r="O16" s="531"/>
      <c r="P16" s="531"/>
      <c r="Q16" s="531"/>
      <c r="R16" s="531"/>
      <c r="S16" s="531"/>
    </row>
    <row r="17" spans="1:19" ht="20.25" customHeight="1" x14ac:dyDescent="0.15">
      <c r="A17" s="289"/>
      <c r="B17" s="574" t="s">
        <v>390</v>
      </c>
      <c r="C17" s="574"/>
      <c r="D17" s="574"/>
      <c r="E17" s="574"/>
      <c r="F17" s="574"/>
      <c r="G17" s="574"/>
      <c r="H17" s="531"/>
      <c r="I17" s="531"/>
      <c r="J17" s="531"/>
      <c r="K17" s="531"/>
      <c r="L17" s="531"/>
      <c r="M17" s="531"/>
      <c r="N17" s="531"/>
      <c r="O17" s="531"/>
      <c r="P17" s="531"/>
      <c r="Q17" s="531"/>
      <c r="R17" s="249"/>
      <c r="S17" s="249"/>
    </row>
    <row r="18" spans="1:19" ht="20.25" customHeight="1" x14ac:dyDescent="0.15">
      <c r="A18" s="289"/>
      <c r="B18" s="255" t="s">
        <v>391</v>
      </c>
      <c r="C18" s="289"/>
      <c r="D18" s="289"/>
      <c r="E18" s="289"/>
      <c r="F18" s="289"/>
      <c r="G18" s="289"/>
      <c r="H18" s="579"/>
      <c r="I18" s="579"/>
      <c r="J18" s="579"/>
      <c r="K18" s="579"/>
      <c r="L18" s="531"/>
      <c r="M18" s="531"/>
      <c r="N18" s="531"/>
      <c r="O18" s="531"/>
      <c r="P18" s="531"/>
      <c r="Q18" s="531"/>
      <c r="R18" s="249"/>
      <c r="S18" s="249"/>
    </row>
    <row r="19" spans="1:19" ht="20.25" customHeight="1" x14ac:dyDescent="0.15">
      <c r="A19" s="289"/>
      <c r="B19" s="255" t="s">
        <v>392</v>
      </c>
      <c r="C19" s="289"/>
      <c r="D19" s="289"/>
      <c r="E19" s="289"/>
      <c r="F19" s="289"/>
      <c r="G19" s="289"/>
      <c r="H19" s="579"/>
      <c r="I19" s="579"/>
      <c r="J19" s="579"/>
      <c r="K19" s="579"/>
      <c r="L19" s="531"/>
      <c r="M19" s="531"/>
      <c r="N19" s="531"/>
      <c r="O19" s="531"/>
      <c r="P19" s="531"/>
      <c r="Q19" s="531"/>
      <c r="R19" s="249"/>
      <c r="S19" s="249"/>
    </row>
    <row r="20" spans="1:19" ht="20.25" customHeight="1" x14ac:dyDescent="0.15">
      <c r="A20" s="289"/>
      <c r="B20" s="255" t="s">
        <v>393</v>
      </c>
      <c r="C20" s="289"/>
      <c r="D20" s="289"/>
      <c r="E20" s="289"/>
      <c r="F20" s="289"/>
      <c r="G20" s="289"/>
      <c r="H20" s="579"/>
      <c r="I20" s="579"/>
      <c r="J20" s="579"/>
      <c r="K20" s="579"/>
      <c r="L20" s="531"/>
      <c r="M20" s="531"/>
      <c r="N20" s="531"/>
      <c r="O20" s="531"/>
      <c r="P20" s="531"/>
      <c r="Q20" s="531"/>
      <c r="R20" s="249"/>
      <c r="S20" s="249"/>
    </row>
    <row r="21" spans="1:19" s="88" customFormat="1" ht="20.25" customHeight="1" x14ac:dyDescent="0.15">
      <c r="A21" s="289"/>
      <c r="B21" s="255" t="s">
        <v>394</v>
      </c>
      <c r="C21" s="289"/>
      <c r="D21" s="289"/>
      <c r="E21" s="289"/>
      <c r="F21" s="289"/>
      <c r="G21" s="289"/>
      <c r="H21" s="579"/>
      <c r="I21" s="579"/>
      <c r="J21" s="579"/>
      <c r="K21" s="579"/>
      <c r="L21" s="531"/>
      <c r="M21" s="531"/>
      <c r="N21" s="531"/>
      <c r="O21" s="531"/>
      <c r="P21" s="531"/>
      <c r="Q21" s="531"/>
      <c r="R21" s="249"/>
      <c r="S21" s="249"/>
    </row>
    <row r="22" spans="1:19" s="88" customFormat="1" ht="20.25" customHeight="1" x14ac:dyDescent="0.15">
      <c r="A22" s="289"/>
      <c r="B22" s="255" t="s">
        <v>98</v>
      </c>
      <c r="C22" s="289"/>
      <c r="D22" s="289"/>
      <c r="E22" s="289"/>
      <c r="F22" s="289"/>
      <c r="G22" s="289"/>
      <c r="H22" s="531"/>
      <c r="I22" s="531"/>
      <c r="J22" s="531"/>
      <c r="K22" s="531"/>
      <c r="L22" s="531"/>
      <c r="M22" s="531"/>
      <c r="N22" s="531"/>
      <c r="O22" s="531"/>
      <c r="P22" s="531"/>
      <c r="Q22" s="531"/>
      <c r="R22" s="249"/>
      <c r="S22" s="249"/>
    </row>
    <row r="23" spans="1:19" ht="20.25" customHeight="1" x14ac:dyDescent="0.15">
      <c r="A23" s="289"/>
      <c r="B23" s="255" t="s">
        <v>395</v>
      </c>
      <c r="C23" s="289"/>
      <c r="D23" s="289"/>
      <c r="E23" s="289"/>
      <c r="F23" s="289"/>
      <c r="G23" s="289"/>
      <c r="H23" s="531"/>
      <c r="I23" s="531"/>
      <c r="J23" s="531"/>
      <c r="K23" s="531"/>
      <c r="L23" s="531"/>
      <c r="M23" s="531"/>
      <c r="N23" s="531"/>
      <c r="O23" s="531"/>
      <c r="P23" s="531"/>
      <c r="Q23" s="531"/>
      <c r="R23" s="249"/>
      <c r="S23" s="249"/>
    </row>
    <row r="24" spans="1:19" ht="20.25" customHeight="1" x14ac:dyDescent="0.15">
      <c r="A24" s="289"/>
      <c r="B24" s="255" t="s">
        <v>396</v>
      </c>
      <c r="C24" s="289"/>
      <c r="D24" s="289"/>
      <c r="E24" s="289"/>
      <c r="F24" s="289"/>
      <c r="G24" s="289"/>
      <c r="H24" s="531"/>
      <c r="I24" s="531"/>
      <c r="J24" s="531"/>
      <c r="K24" s="531"/>
      <c r="L24" s="531"/>
      <c r="M24" s="531"/>
      <c r="N24" s="531"/>
      <c r="O24" s="531"/>
      <c r="P24" s="531"/>
      <c r="Q24" s="531"/>
      <c r="R24" s="249"/>
      <c r="S24" s="249"/>
    </row>
    <row r="25" spans="1:19" s="85" customFormat="1" ht="19.5" customHeight="1" x14ac:dyDescent="0.15">
      <c r="A25" s="289"/>
      <c r="B25" s="255" t="s">
        <v>397</v>
      </c>
      <c r="C25" s="289"/>
      <c r="D25" s="289"/>
      <c r="E25" s="289"/>
      <c r="F25" s="289"/>
      <c r="G25" s="289"/>
      <c r="H25" s="531"/>
      <c r="I25" s="531"/>
      <c r="J25" s="531"/>
      <c r="K25" s="531"/>
      <c r="L25" s="531"/>
      <c r="M25" s="531"/>
      <c r="N25" s="531"/>
      <c r="O25" s="531"/>
      <c r="P25" s="531"/>
      <c r="Q25" s="531"/>
      <c r="R25" s="249"/>
      <c r="S25" s="249"/>
    </row>
    <row r="26" spans="1:19" s="85" customFormat="1" ht="19.5" customHeight="1" x14ac:dyDescent="0.15">
      <c r="A26" s="289"/>
      <c r="B26" s="255" t="s">
        <v>398</v>
      </c>
      <c r="C26" s="289"/>
      <c r="D26" s="289"/>
      <c r="E26" s="289"/>
      <c r="F26" s="289"/>
      <c r="G26" s="289"/>
      <c r="H26" s="531"/>
      <c r="I26" s="531"/>
      <c r="J26" s="531"/>
      <c r="K26" s="531"/>
      <c r="L26" s="531"/>
      <c r="M26" s="531"/>
      <c r="N26" s="531"/>
      <c r="O26" s="531"/>
      <c r="P26" s="531"/>
      <c r="Q26" s="531"/>
      <c r="R26" s="249"/>
      <c r="S26" s="249"/>
    </row>
    <row r="27" spans="1:19" s="89" customFormat="1" ht="19.5" customHeight="1" x14ac:dyDescent="0.15">
      <c r="A27" s="289"/>
      <c r="B27" s="255" t="s">
        <v>399</v>
      </c>
      <c r="C27" s="289"/>
      <c r="D27" s="289"/>
      <c r="E27" s="289"/>
      <c r="F27" s="289"/>
      <c r="G27" s="289"/>
      <c r="H27" s="531"/>
      <c r="I27" s="531"/>
      <c r="J27" s="531"/>
      <c r="K27" s="531"/>
      <c r="L27" s="531"/>
      <c r="M27" s="531"/>
      <c r="N27" s="531"/>
      <c r="O27" s="531"/>
      <c r="P27" s="531"/>
      <c r="Q27" s="531"/>
      <c r="R27" s="249"/>
      <c r="S27" s="249"/>
    </row>
    <row r="28" spans="1:19" s="89" customFormat="1" ht="19.5" customHeight="1" x14ac:dyDescent="0.15">
      <c r="A28" s="289"/>
      <c r="B28" s="255" t="s">
        <v>400</v>
      </c>
      <c r="C28" s="289"/>
      <c r="D28" s="289"/>
      <c r="E28" s="289"/>
      <c r="F28" s="255"/>
      <c r="G28" s="255"/>
      <c r="H28" s="531"/>
      <c r="I28" s="531"/>
      <c r="J28" s="531"/>
      <c r="K28" s="531"/>
      <c r="L28" s="531"/>
      <c r="M28" s="531"/>
      <c r="N28" s="531"/>
      <c r="O28" s="531"/>
      <c r="P28" s="531"/>
      <c r="Q28" s="531"/>
      <c r="R28" s="249"/>
      <c r="S28" s="254"/>
    </row>
    <row r="29" spans="1:19" s="87" customFormat="1" ht="20.25" customHeight="1" x14ac:dyDescent="0.15">
      <c r="A29" s="289"/>
      <c r="B29" s="255" t="s">
        <v>401</v>
      </c>
      <c r="C29" s="289"/>
      <c r="D29" s="289"/>
      <c r="E29" s="289"/>
      <c r="F29" s="289"/>
      <c r="G29" s="289"/>
      <c r="H29" s="531"/>
      <c r="I29" s="531"/>
      <c r="J29" s="531"/>
      <c r="K29" s="531"/>
      <c r="L29" s="531"/>
      <c r="M29" s="531"/>
      <c r="N29" s="531"/>
      <c r="O29" s="531"/>
      <c r="P29" s="531"/>
      <c r="Q29" s="531"/>
      <c r="R29" s="249"/>
      <c r="S29" s="254"/>
    </row>
    <row r="30" spans="1:19" ht="20.25" customHeight="1" x14ac:dyDescent="0.15">
      <c r="A30" s="289"/>
      <c r="B30" s="255" t="s">
        <v>402</v>
      </c>
      <c r="C30" s="289"/>
      <c r="D30" s="289"/>
      <c r="E30" s="289"/>
      <c r="F30" s="289"/>
      <c r="G30" s="289"/>
      <c r="H30" s="531"/>
      <c r="I30" s="531"/>
      <c r="J30" s="531"/>
      <c r="K30" s="531"/>
      <c r="L30" s="531"/>
      <c r="M30" s="531"/>
      <c r="N30" s="531"/>
      <c r="O30" s="531"/>
      <c r="P30" s="531"/>
      <c r="Q30" s="531"/>
      <c r="R30" s="249"/>
      <c r="S30" s="254"/>
    </row>
    <row r="31" spans="1:19" ht="20.25" customHeight="1" x14ac:dyDescent="0.15">
      <c r="A31" s="251"/>
      <c r="B31" s="255" t="s">
        <v>403</v>
      </c>
      <c r="C31" s="254"/>
      <c r="D31" s="254"/>
      <c r="E31" s="254"/>
      <c r="F31" s="254"/>
      <c r="G31" s="254"/>
      <c r="H31" s="573"/>
      <c r="I31" s="573"/>
      <c r="J31" s="573"/>
      <c r="K31" s="573"/>
      <c r="L31" s="573"/>
      <c r="M31" s="573"/>
      <c r="N31" s="573"/>
      <c r="O31" s="573"/>
      <c r="P31" s="573"/>
      <c r="Q31" s="573"/>
      <c r="R31" s="254"/>
      <c r="S31" s="254"/>
    </row>
    <row r="32" spans="1:19" ht="20.25" customHeight="1" x14ac:dyDescent="0.15">
      <c r="A32" s="251"/>
      <c r="B32" s="255" t="s">
        <v>404</v>
      </c>
      <c r="C32" s="254"/>
      <c r="D32" s="254"/>
      <c r="E32" s="254"/>
      <c r="F32" s="254"/>
      <c r="G32" s="254"/>
      <c r="H32" s="573"/>
      <c r="I32" s="573"/>
      <c r="J32" s="573"/>
      <c r="K32" s="573"/>
      <c r="L32" s="573"/>
      <c r="M32" s="573"/>
      <c r="N32" s="573"/>
      <c r="O32" s="573"/>
      <c r="P32" s="573"/>
      <c r="Q32" s="573"/>
      <c r="R32" s="254"/>
      <c r="S32" s="254"/>
    </row>
    <row r="33" spans="1:19" ht="20.25" customHeight="1" x14ac:dyDescent="0.15">
      <c r="A33" s="251"/>
      <c r="B33" s="255" t="s">
        <v>405</v>
      </c>
      <c r="C33" s="254"/>
      <c r="D33" s="254"/>
      <c r="E33" s="254"/>
      <c r="F33" s="254"/>
      <c r="G33" s="254"/>
      <c r="H33" s="573"/>
      <c r="I33" s="573"/>
      <c r="J33" s="573"/>
      <c r="K33" s="573"/>
      <c r="L33" s="573"/>
      <c r="M33" s="573"/>
      <c r="N33" s="573"/>
      <c r="O33" s="573"/>
      <c r="P33" s="573"/>
      <c r="Q33" s="573"/>
      <c r="R33" s="254"/>
      <c r="S33" s="254"/>
    </row>
    <row r="34" spans="1:19" s="86" customFormat="1" ht="20.25" customHeight="1" x14ac:dyDescent="0.15">
      <c r="A34" s="251"/>
      <c r="B34" s="531" t="s">
        <v>406</v>
      </c>
      <c r="C34" s="531"/>
      <c r="D34" s="531"/>
      <c r="E34" s="531"/>
      <c r="F34" s="531"/>
      <c r="G34" s="531"/>
      <c r="H34" s="573"/>
      <c r="I34" s="573"/>
      <c r="J34" s="573"/>
      <c r="K34" s="573"/>
      <c r="L34" s="573"/>
      <c r="M34" s="573"/>
      <c r="N34" s="573"/>
      <c r="O34" s="573"/>
      <c r="P34" s="573"/>
      <c r="Q34" s="573"/>
      <c r="R34" s="254"/>
      <c r="S34" s="254"/>
    </row>
    <row r="35" spans="1:19" s="86" customFormat="1" ht="20.25" customHeight="1" x14ac:dyDescent="0.15">
      <c r="A35" s="251"/>
      <c r="B35" s="255" t="s">
        <v>407</v>
      </c>
      <c r="C35" s="254"/>
      <c r="D35" s="254"/>
      <c r="E35" s="254"/>
      <c r="F35" s="254"/>
      <c r="G35" s="254"/>
      <c r="H35" s="573"/>
      <c r="I35" s="573"/>
      <c r="J35" s="573"/>
      <c r="K35" s="573"/>
      <c r="L35" s="573"/>
      <c r="M35" s="573"/>
      <c r="N35" s="573"/>
      <c r="O35" s="573"/>
      <c r="P35" s="573"/>
      <c r="Q35" s="573"/>
      <c r="R35" s="254"/>
      <c r="S35" s="254"/>
    </row>
    <row r="36" spans="1:19" s="86" customFormat="1" ht="20.25" customHeight="1" x14ac:dyDescent="0.15">
      <c r="A36" s="546"/>
      <c r="B36" s="574" t="s">
        <v>408</v>
      </c>
      <c r="C36" s="574"/>
      <c r="D36" s="574"/>
      <c r="E36" s="574"/>
      <c r="F36" s="574"/>
      <c r="G36" s="574"/>
      <c r="H36" s="574"/>
      <c r="I36" s="574"/>
      <c r="J36" s="574"/>
      <c r="K36" s="574"/>
      <c r="L36" s="578"/>
      <c r="M36" s="578"/>
      <c r="N36" s="578"/>
      <c r="O36" s="578"/>
      <c r="P36" s="573"/>
      <c r="Q36" s="573"/>
      <c r="R36" s="573"/>
      <c r="S36" s="573"/>
    </row>
    <row r="37" spans="1:19" s="86" customFormat="1" ht="20.25" customHeight="1" x14ac:dyDescent="0.15">
      <c r="A37" s="546"/>
      <c r="B37" s="574" t="s">
        <v>409</v>
      </c>
      <c r="C37" s="574"/>
      <c r="D37" s="574"/>
      <c r="E37" s="574"/>
      <c r="F37" s="574"/>
      <c r="G37" s="574"/>
      <c r="H37" s="574"/>
      <c r="I37" s="574"/>
      <c r="J37" s="574"/>
      <c r="K37" s="574"/>
      <c r="L37" s="578"/>
      <c r="M37" s="578"/>
      <c r="N37" s="578"/>
      <c r="O37" s="578"/>
      <c r="P37" s="573"/>
      <c r="Q37" s="573"/>
      <c r="R37" s="573"/>
      <c r="S37" s="573"/>
    </row>
    <row r="38" spans="1:19" s="86" customFormat="1" ht="20.25" customHeight="1" x14ac:dyDescent="0.15">
      <c r="A38" s="251"/>
      <c r="B38" s="255" t="s">
        <v>410</v>
      </c>
      <c r="C38" s="254"/>
      <c r="D38" s="254"/>
      <c r="E38" s="254"/>
      <c r="F38" s="254"/>
      <c r="G38" s="254"/>
      <c r="H38" s="573"/>
      <c r="I38" s="573"/>
      <c r="J38" s="573"/>
      <c r="K38" s="573"/>
      <c r="L38" s="573"/>
      <c r="M38" s="573"/>
      <c r="N38" s="573"/>
      <c r="O38" s="573"/>
      <c r="P38" s="573"/>
      <c r="Q38" s="573"/>
      <c r="R38" s="254"/>
      <c r="S38" s="254"/>
    </row>
    <row r="39" spans="1:19" s="86" customFormat="1" ht="20.25" customHeight="1" x14ac:dyDescent="0.15">
      <c r="A39" s="251"/>
      <c r="B39" s="255" t="s">
        <v>411</v>
      </c>
      <c r="C39" s="254"/>
      <c r="D39" s="254"/>
      <c r="E39" s="254"/>
      <c r="F39" s="254"/>
      <c r="G39" s="254"/>
      <c r="H39" s="573"/>
      <c r="I39" s="573"/>
      <c r="J39" s="573"/>
      <c r="K39" s="573"/>
      <c r="L39" s="573"/>
      <c r="M39" s="573"/>
      <c r="N39" s="573"/>
      <c r="O39" s="573"/>
      <c r="P39" s="573"/>
      <c r="Q39" s="573"/>
      <c r="R39" s="254"/>
      <c r="S39" s="254"/>
    </row>
    <row r="40" spans="1:19" s="86" customFormat="1" ht="20.25" customHeight="1" x14ac:dyDescent="0.15">
      <c r="A40" s="249"/>
      <c r="B40" s="255" t="s">
        <v>412</v>
      </c>
      <c r="C40" s="289"/>
      <c r="D40" s="289"/>
      <c r="E40" s="289"/>
      <c r="F40" s="289"/>
      <c r="G40" s="289"/>
      <c r="H40" s="531"/>
      <c r="I40" s="531"/>
      <c r="J40" s="531"/>
      <c r="K40" s="531"/>
      <c r="L40" s="531"/>
      <c r="M40" s="531"/>
      <c r="N40" s="531"/>
      <c r="O40" s="531"/>
      <c r="P40" s="531"/>
      <c r="Q40" s="531"/>
      <c r="R40" s="249"/>
      <c r="S40" s="254"/>
    </row>
    <row r="41" spans="1:19" s="86" customFormat="1" ht="20.25" customHeight="1" x14ac:dyDescent="0.15">
      <c r="A41" s="249"/>
      <c r="B41" s="255" t="s">
        <v>413</v>
      </c>
      <c r="C41" s="289"/>
      <c r="D41" s="289"/>
      <c r="E41" s="289"/>
      <c r="F41" s="289"/>
      <c r="G41" s="289"/>
      <c r="H41" s="531"/>
      <c r="I41" s="531"/>
      <c r="J41" s="531"/>
      <c r="K41" s="531"/>
      <c r="L41" s="531"/>
      <c r="M41" s="531"/>
      <c r="N41" s="531"/>
      <c r="O41" s="531"/>
      <c r="P41" s="531"/>
      <c r="Q41" s="531"/>
      <c r="R41" s="249"/>
      <c r="S41" s="254"/>
    </row>
    <row r="42" spans="1:19" s="90" customFormat="1" ht="20.25" customHeight="1" x14ac:dyDescent="0.15">
      <c r="A42" s="249"/>
      <c r="B42" s="255" t="s">
        <v>414</v>
      </c>
      <c r="C42" s="289"/>
      <c r="D42" s="289"/>
      <c r="E42" s="289"/>
      <c r="F42" s="289"/>
      <c r="G42" s="289"/>
      <c r="H42" s="531"/>
      <c r="I42" s="531"/>
      <c r="J42" s="531"/>
      <c r="K42" s="531"/>
      <c r="L42" s="531"/>
      <c r="M42" s="531"/>
      <c r="N42" s="531"/>
      <c r="O42" s="531"/>
      <c r="P42" s="531"/>
      <c r="Q42" s="531"/>
      <c r="R42" s="249"/>
      <c r="S42" s="249"/>
    </row>
    <row r="43" spans="1:19" s="86" customFormat="1" ht="20.25" customHeight="1" x14ac:dyDescent="0.15">
      <c r="A43" s="249"/>
      <c r="B43" s="255" t="s">
        <v>99</v>
      </c>
      <c r="C43" s="289"/>
      <c r="D43" s="289"/>
      <c r="E43" s="289"/>
      <c r="F43" s="289"/>
      <c r="G43" s="289"/>
      <c r="H43" s="531"/>
      <c r="I43" s="531"/>
      <c r="J43" s="531"/>
      <c r="K43" s="531"/>
      <c r="L43" s="531"/>
      <c r="M43" s="531"/>
      <c r="N43" s="531"/>
      <c r="O43" s="531"/>
      <c r="P43" s="531"/>
      <c r="Q43" s="531"/>
      <c r="R43" s="249"/>
      <c r="S43" s="249"/>
    </row>
    <row r="44" spans="1:19" s="86" customFormat="1" ht="20.25" customHeight="1" x14ac:dyDescent="0.15">
      <c r="A44" s="276"/>
      <c r="B44" s="255" t="s">
        <v>415</v>
      </c>
      <c r="C44" s="276"/>
      <c r="D44" s="276"/>
      <c r="E44" s="276"/>
      <c r="F44" s="276"/>
      <c r="G44" s="276"/>
      <c r="H44" s="497"/>
      <c r="I44" s="497"/>
      <c r="J44" s="497"/>
      <c r="K44" s="497"/>
      <c r="L44" s="497"/>
      <c r="M44" s="497"/>
      <c r="N44" s="497"/>
      <c r="O44" s="497"/>
      <c r="P44" s="497"/>
      <c r="Q44" s="497"/>
      <c r="R44" s="276"/>
      <c r="S44" s="276"/>
    </row>
    <row r="45" spans="1:19" s="86" customFormat="1" ht="20.25" customHeight="1" x14ac:dyDescent="0.15">
      <c r="A45" s="276"/>
      <c r="B45" s="255" t="s">
        <v>100</v>
      </c>
      <c r="C45" s="276"/>
      <c r="D45" s="276"/>
      <c r="E45" s="276"/>
      <c r="F45" s="276"/>
      <c r="G45" s="276"/>
      <c r="H45" s="497"/>
      <c r="I45" s="497"/>
      <c r="J45" s="497"/>
      <c r="K45" s="497"/>
      <c r="L45" s="497"/>
      <c r="M45" s="497"/>
      <c r="N45" s="497"/>
      <c r="O45" s="497"/>
      <c r="P45" s="497"/>
      <c r="Q45" s="497"/>
      <c r="R45" s="276"/>
      <c r="S45" s="276"/>
    </row>
    <row r="46" spans="1:19" s="86" customFormat="1" ht="20.25" customHeight="1" x14ac:dyDescent="0.15">
      <c r="A46" s="497"/>
      <c r="B46" s="497"/>
      <c r="C46" s="276"/>
      <c r="D46" s="276"/>
      <c r="E46" s="276"/>
      <c r="F46" s="276"/>
      <c r="G46" s="276"/>
      <c r="H46" s="497"/>
      <c r="I46" s="497"/>
      <c r="J46" s="497"/>
      <c r="K46" s="497"/>
      <c r="L46" s="497"/>
      <c r="M46" s="497"/>
      <c r="N46" s="497"/>
      <c r="O46" s="497"/>
      <c r="P46" s="497"/>
      <c r="Q46" s="497"/>
      <c r="R46" s="276"/>
      <c r="S46" s="276"/>
    </row>
    <row r="47" spans="1:19" s="90" customFormat="1" ht="39.75" customHeight="1" x14ac:dyDescent="0.15">
      <c r="A47" s="276"/>
      <c r="B47" s="255" t="s">
        <v>416</v>
      </c>
      <c r="C47" s="276"/>
      <c r="D47" s="276"/>
      <c r="E47" s="276"/>
      <c r="F47" s="276"/>
      <c r="G47" s="276"/>
      <c r="H47" s="497"/>
      <c r="I47" s="497"/>
      <c r="J47" s="497"/>
      <c r="K47" s="497"/>
      <c r="L47" s="497"/>
      <c r="M47" s="497"/>
      <c r="N47" s="497"/>
      <c r="O47" s="497"/>
      <c r="P47" s="497"/>
      <c r="Q47" s="497"/>
      <c r="R47" s="276"/>
      <c r="S47" s="276"/>
    </row>
    <row r="48" spans="1:19" s="90" customFormat="1" ht="20.25" customHeight="1" x14ac:dyDescent="0.15">
      <c r="A48" s="276"/>
      <c r="B48" s="255" t="s">
        <v>417</v>
      </c>
      <c r="C48" s="276"/>
      <c r="D48" s="276"/>
      <c r="E48" s="276"/>
      <c r="F48" s="276"/>
      <c r="G48" s="276"/>
      <c r="H48" s="497"/>
      <c r="I48" s="497"/>
      <c r="J48" s="497"/>
      <c r="K48" s="497"/>
      <c r="L48" s="497"/>
      <c r="M48" s="497"/>
      <c r="N48" s="497"/>
      <c r="O48" s="497"/>
      <c r="P48" s="497"/>
      <c r="Q48" s="497"/>
      <c r="R48" s="276"/>
      <c r="S48" s="276"/>
    </row>
    <row r="49" spans="1:19" s="90" customFormat="1" ht="20.25" customHeight="1" x14ac:dyDescent="0.15">
      <c r="A49" s="276"/>
      <c r="B49" s="255" t="s">
        <v>101</v>
      </c>
      <c r="C49" s="276"/>
      <c r="D49" s="276"/>
      <c r="E49" s="276"/>
      <c r="F49" s="276"/>
      <c r="G49" s="276"/>
      <c r="H49" s="497"/>
      <c r="I49" s="497"/>
      <c r="J49" s="497"/>
      <c r="K49" s="497"/>
      <c r="L49" s="497"/>
      <c r="M49" s="497"/>
      <c r="N49" s="497"/>
      <c r="O49" s="497"/>
      <c r="P49" s="497"/>
      <c r="Q49" s="497"/>
      <c r="R49" s="276"/>
      <c r="S49" s="276"/>
    </row>
    <row r="50" spans="1:19" s="90" customFormat="1" ht="20.25" customHeight="1" x14ac:dyDescent="0.15">
      <c r="A50" s="276"/>
      <c r="B50" s="255" t="s">
        <v>102</v>
      </c>
      <c r="C50" s="276"/>
      <c r="D50" s="276"/>
      <c r="E50" s="276"/>
      <c r="F50" s="276"/>
      <c r="G50" s="276"/>
      <c r="H50" s="497"/>
      <c r="I50" s="497"/>
      <c r="J50" s="497"/>
      <c r="K50" s="497"/>
      <c r="L50" s="497"/>
      <c r="M50" s="497"/>
      <c r="N50" s="497"/>
      <c r="O50" s="497"/>
      <c r="P50" s="497"/>
      <c r="Q50" s="497"/>
      <c r="R50" s="276"/>
      <c r="S50" s="276"/>
    </row>
    <row r="51" spans="1:19" s="90" customFormat="1" ht="35.25" customHeight="1" x14ac:dyDescent="0.15">
      <c r="A51" s="276"/>
      <c r="B51" s="255" t="s">
        <v>103</v>
      </c>
      <c r="C51" s="276"/>
      <c r="D51" s="276"/>
      <c r="E51" s="276"/>
      <c r="F51" s="276"/>
      <c r="G51" s="276"/>
      <c r="H51" s="497"/>
      <c r="I51" s="497"/>
      <c r="J51" s="497"/>
      <c r="K51" s="497"/>
      <c r="L51" s="497"/>
      <c r="M51" s="497"/>
      <c r="N51" s="497"/>
      <c r="O51" s="497"/>
      <c r="P51" s="497"/>
      <c r="Q51" s="497"/>
      <c r="R51" s="276"/>
      <c r="S51" s="276"/>
    </row>
    <row r="52" spans="1:19" s="90" customFormat="1" ht="20.25" customHeight="1" x14ac:dyDescent="0.15">
      <c r="A52" s="276"/>
      <c r="B52" s="255" t="s">
        <v>418</v>
      </c>
      <c r="C52" s="276"/>
      <c r="D52" s="276"/>
      <c r="E52" s="276"/>
      <c r="F52" s="276"/>
      <c r="G52" s="276"/>
      <c r="H52" s="497"/>
      <c r="I52" s="497"/>
      <c r="J52" s="497"/>
      <c r="K52" s="497"/>
      <c r="L52" s="497"/>
      <c r="M52" s="497"/>
      <c r="N52" s="497"/>
      <c r="O52" s="497"/>
      <c r="P52" s="497"/>
      <c r="Q52" s="497"/>
      <c r="R52" s="276"/>
      <c r="S52" s="276"/>
    </row>
    <row r="53" spans="1:19" s="90" customFormat="1" ht="20.25" customHeight="1" x14ac:dyDescent="0.15">
      <c r="A53" s="497"/>
      <c r="B53" s="497"/>
      <c r="C53" s="276"/>
      <c r="D53" s="276"/>
      <c r="E53" s="276"/>
      <c r="F53" s="276"/>
      <c r="G53" s="276"/>
      <c r="H53" s="497"/>
      <c r="I53" s="497"/>
      <c r="J53" s="497"/>
      <c r="K53" s="497"/>
      <c r="L53" s="497"/>
      <c r="M53" s="497"/>
      <c r="N53" s="497"/>
      <c r="O53" s="497"/>
      <c r="P53" s="497"/>
      <c r="Q53" s="497"/>
      <c r="R53" s="276"/>
      <c r="S53" s="276"/>
    </row>
    <row r="54" spans="1:19" s="88" customFormat="1" ht="20.25" customHeight="1" x14ac:dyDescent="0.15">
      <c r="A54" s="276"/>
      <c r="B54" s="255" t="s">
        <v>419</v>
      </c>
      <c r="C54" s="276"/>
      <c r="D54" s="276"/>
      <c r="E54" s="276"/>
      <c r="F54" s="276"/>
      <c r="G54" s="276"/>
      <c r="H54" s="497"/>
      <c r="I54" s="497"/>
      <c r="J54" s="497"/>
      <c r="K54" s="497"/>
      <c r="L54" s="497"/>
      <c r="M54" s="497"/>
      <c r="N54" s="497"/>
      <c r="O54" s="497"/>
      <c r="P54" s="497"/>
      <c r="Q54" s="497"/>
      <c r="R54" s="276"/>
      <c r="S54" s="276"/>
    </row>
    <row r="55" spans="1:19" s="90" customFormat="1" ht="20.25" customHeight="1" x14ac:dyDescent="0.15">
      <c r="A55" s="276"/>
      <c r="B55" s="255" t="s">
        <v>106</v>
      </c>
      <c r="C55" s="276"/>
      <c r="D55" s="276"/>
      <c r="E55" s="276"/>
      <c r="F55" s="276"/>
      <c r="G55" s="276"/>
      <c r="H55" s="497"/>
      <c r="I55" s="497"/>
      <c r="J55" s="497"/>
      <c r="K55" s="497"/>
      <c r="L55" s="497"/>
      <c r="M55" s="497"/>
      <c r="N55" s="497"/>
      <c r="O55" s="497"/>
      <c r="P55" s="497"/>
      <c r="Q55" s="497"/>
      <c r="R55" s="276"/>
      <c r="S55" s="276"/>
    </row>
    <row r="56" spans="1:19" s="86" customFormat="1" ht="20.25" customHeight="1" x14ac:dyDescent="0.15">
      <c r="A56" s="276"/>
      <c r="B56" s="255" t="s">
        <v>104</v>
      </c>
      <c r="C56" s="276"/>
      <c r="D56" s="276"/>
      <c r="E56" s="276"/>
      <c r="F56" s="276"/>
      <c r="G56" s="276"/>
      <c r="H56" s="497"/>
      <c r="I56" s="497"/>
      <c r="J56" s="497"/>
      <c r="K56" s="497"/>
      <c r="L56" s="497"/>
      <c r="M56" s="497"/>
      <c r="N56" s="497"/>
      <c r="O56" s="497"/>
      <c r="P56" s="497"/>
      <c r="Q56" s="497"/>
      <c r="R56" s="276"/>
      <c r="S56" s="276"/>
    </row>
    <row r="57" spans="1:19" s="87" customFormat="1" ht="20.25" customHeight="1" x14ac:dyDescent="0.15">
      <c r="A57" s="497"/>
      <c r="B57" s="576" t="s">
        <v>420</v>
      </c>
      <c r="C57" s="576"/>
      <c r="D57" s="576"/>
      <c r="E57" s="576"/>
      <c r="F57" s="576"/>
      <c r="G57" s="576"/>
      <c r="H57" s="576"/>
      <c r="I57" s="576"/>
      <c r="J57" s="576"/>
      <c r="K57" s="576"/>
      <c r="L57" s="576"/>
      <c r="M57" s="576"/>
      <c r="N57" s="576"/>
      <c r="O57" s="576"/>
      <c r="P57" s="576"/>
      <c r="Q57" s="576"/>
      <c r="R57" s="497"/>
      <c r="S57" s="577"/>
    </row>
    <row r="58" spans="1:19" s="87" customFormat="1" ht="20.25" customHeight="1" x14ac:dyDescent="0.15">
      <c r="A58" s="497"/>
      <c r="B58" s="576" t="s">
        <v>421</v>
      </c>
      <c r="C58" s="576"/>
      <c r="D58" s="576"/>
      <c r="E58" s="576"/>
      <c r="F58" s="576"/>
      <c r="G58" s="576"/>
      <c r="H58" s="576"/>
      <c r="I58" s="576"/>
      <c r="J58" s="576"/>
      <c r="K58" s="576"/>
      <c r="L58" s="576"/>
      <c r="M58" s="576"/>
      <c r="N58" s="576"/>
      <c r="O58" s="576"/>
      <c r="P58" s="576"/>
      <c r="Q58" s="576"/>
      <c r="R58" s="497"/>
      <c r="S58" s="577"/>
    </row>
    <row r="59" spans="1:19" s="87" customFormat="1" ht="20.25" customHeight="1" x14ac:dyDescent="0.15">
      <c r="A59" s="276"/>
      <c r="B59" s="574" t="s">
        <v>422</v>
      </c>
      <c r="C59" s="574"/>
      <c r="D59" s="574"/>
      <c r="E59" s="574"/>
      <c r="F59" s="574"/>
      <c r="G59" s="574"/>
      <c r="H59" s="497"/>
      <c r="I59" s="497"/>
      <c r="J59" s="497"/>
      <c r="K59" s="497"/>
      <c r="L59" s="497"/>
      <c r="M59" s="497"/>
      <c r="N59" s="497"/>
      <c r="O59" s="497"/>
      <c r="P59" s="497"/>
      <c r="Q59" s="497"/>
      <c r="R59" s="276"/>
      <c r="S59" s="293"/>
    </row>
    <row r="60" spans="1:19" ht="20.25" customHeight="1" x14ac:dyDescent="0.15">
      <c r="A60" s="276"/>
      <c r="B60" s="255" t="s">
        <v>423</v>
      </c>
      <c r="C60" s="254"/>
      <c r="D60" s="254"/>
      <c r="E60" s="254"/>
      <c r="F60" s="276"/>
      <c r="G60" s="276"/>
      <c r="H60" s="497"/>
      <c r="I60" s="497"/>
      <c r="J60" s="497"/>
      <c r="K60" s="497"/>
      <c r="L60" s="497"/>
      <c r="M60" s="497"/>
      <c r="N60" s="497"/>
      <c r="O60" s="497"/>
      <c r="P60" s="497"/>
      <c r="Q60" s="497"/>
      <c r="R60" s="276"/>
      <c r="S60" s="293"/>
    </row>
    <row r="61" spans="1:19" ht="20.25" customHeight="1" x14ac:dyDescent="0.15">
      <c r="A61" s="276"/>
      <c r="B61" s="255" t="s">
        <v>424</v>
      </c>
      <c r="C61" s="254"/>
      <c r="D61" s="254"/>
      <c r="E61" s="254"/>
      <c r="F61" s="276"/>
      <c r="G61" s="276"/>
      <c r="H61" s="497"/>
      <c r="I61" s="497"/>
      <c r="J61" s="497"/>
      <c r="K61" s="497"/>
      <c r="L61" s="497"/>
      <c r="M61" s="497"/>
      <c r="N61" s="497"/>
      <c r="O61" s="497"/>
      <c r="P61" s="497"/>
      <c r="Q61" s="497"/>
      <c r="R61" s="276"/>
      <c r="S61" s="293"/>
    </row>
    <row r="62" spans="1:19" ht="20.25" customHeight="1" x14ac:dyDescent="0.15">
      <c r="A62" s="497"/>
      <c r="B62" s="576" t="s">
        <v>425</v>
      </c>
      <c r="C62" s="576"/>
      <c r="D62" s="576"/>
      <c r="E62" s="576"/>
      <c r="F62" s="576"/>
      <c r="G62" s="576"/>
      <c r="H62" s="576"/>
      <c r="I62" s="576"/>
      <c r="J62" s="576"/>
      <c r="K62" s="576"/>
      <c r="L62" s="576"/>
      <c r="M62" s="576"/>
      <c r="N62" s="576"/>
      <c r="O62" s="576"/>
      <c r="P62" s="576"/>
      <c r="Q62" s="576"/>
      <c r="R62" s="497"/>
      <c r="S62" s="577"/>
    </row>
    <row r="63" spans="1:19" ht="20.25" customHeight="1" x14ac:dyDescent="0.15">
      <c r="A63" s="497"/>
      <c r="B63" s="576" t="s">
        <v>426</v>
      </c>
      <c r="C63" s="576"/>
      <c r="D63" s="576"/>
      <c r="E63" s="576"/>
      <c r="F63" s="576"/>
      <c r="G63" s="576"/>
      <c r="H63" s="576"/>
      <c r="I63" s="576"/>
      <c r="J63" s="576"/>
      <c r="K63" s="576"/>
      <c r="L63" s="576"/>
      <c r="M63" s="576"/>
      <c r="N63" s="576"/>
      <c r="O63" s="576"/>
      <c r="P63" s="576"/>
      <c r="Q63" s="576"/>
      <c r="R63" s="497"/>
      <c r="S63" s="577"/>
    </row>
    <row r="64" spans="1:19" ht="20.25" customHeight="1" x14ac:dyDescent="0.15">
      <c r="A64" s="276"/>
      <c r="B64" s="531" t="s">
        <v>427</v>
      </c>
      <c r="C64" s="531"/>
      <c r="D64" s="531"/>
      <c r="E64" s="531"/>
      <c r="F64" s="531"/>
      <c r="G64" s="531"/>
      <c r="H64" s="531"/>
      <c r="I64" s="531"/>
      <c r="J64" s="531"/>
      <c r="K64" s="531"/>
      <c r="L64" s="531"/>
      <c r="M64" s="531"/>
      <c r="N64" s="497"/>
      <c r="O64" s="497"/>
      <c r="P64" s="497"/>
      <c r="Q64" s="497"/>
      <c r="R64" s="276"/>
      <c r="S64" s="293"/>
    </row>
    <row r="65" spans="1:19" ht="20.25" customHeight="1" x14ac:dyDescent="0.15">
      <c r="A65" s="276"/>
      <c r="B65" s="574" t="s">
        <v>428</v>
      </c>
      <c r="C65" s="574"/>
      <c r="D65" s="574"/>
      <c r="E65" s="574"/>
      <c r="F65" s="574"/>
      <c r="G65" s="574"/>
      <c r="H65" s="497"/>
      <c r="I65" s="497"/>
      <c r="J65" s="497"/>
      <c r="K65" s="497"/>
      <c r="L65" s="497"/>
      <c r="M65" s="497"/>
      <c r="N65" s="497"/>
      <c r="O65" s="497"/>
      <c r="P65" s="497"/>
      <c r="Q65" s="497"/>
      <c r="R65" s="276"/>
      <c r="S65" s="293"/>
    </row>
    <row r="66" spans="1:19" ht="20.25" customHeight="1" x14ac:dyDescent="0.15">
      <c r="A66" s="291"/>
      <c r="B66" s="255" t="s">
        <v>429</v>
      </c>
      <c r="C66" s="292"/>
      <c r="D66" s="292"/>
      <c r="E66" s="292"/>
      <c r="F66" s="292"/>
      <c r="G66" s="292"/>
      <c r="H66" s="575"/>
      <c r="I66" s="575"/>
      <c r="J66" s="575"/>
      <c r="K66" s="575"/>
      <c r="L66" s="531"/>
      <c r="M66" s="531"/>
      <c r="N66" s="531"/>
      <c r="O66" s="531"/>
      <c r="P66" s="531"/>
      <c r="Q66" s="531"/>
      <c r="R66" s="249"/>
      <c r="S66" s="249"/>
    </row>
    <row r="67" spans="1:19" ht="20.25" customHeight="1" x14ac:dyDescent="0.15">
      <c r="A67" s="276"/>
      <c r="B67" s="574" t="s">
        <v>430</v>
      </c>
      <c r="C67" s="574"/>
      <c r="D67" s="574"/>
      <c r="E67" s="574"/>
      <c r="F67" s="574"/>
      <c r="G67" s="574"/>
      <c r="H67" s="497"/>
      <c r="I67" s="497"/>
      <c r="J67" s="497"/>
      <c r="K67" s="497"/>
      <c r="L67" s="497"/>
      <c r="M67" s="497"/>
      <c r="N67" s="497"/>
      <c r="O67" s="497"/>
      <c r="P67" s="497"/>
      <c r="Q67" s="497"/>
      <c r="R67" s="276"/>
      <c r="S67" s="293"/>
    </row>
    <row r="68" spans="1:19" ht="20.25" customHeight="1" x14ac:dyDescent="0.15">
      <c r="A68" s="276"/>
      <c r="B68" s="574" t="s">
        <v>431</v>
      </c>
      <c r="C68" s="574"/>
      <c r="D68" s="574"/>
      <c r="E68" s="574"/>
      <c r="F68" s="574"/>
      <c r="G68" s="574"/>
      <c r="H68" s="497"/>
      <c r="I68" s="497"/>
      <c r="J68" s="497"/>
      <c r="K68" s="497"/>
      <c r="L68" s="497"/>
      <c r="M68" s="497"/>
      <c r="N68" s="497"/>
      <c r="O68" s="497"/>
      <c r="P68" s="497"/>
      <c r="Q68" s="497"/>
      <c r="R68" s="276"/>
      <c r="S68" s="293"/>
    </row>
    <row r="69" spans="1:19" ht="20.25" customHeight="1" x14ac:dyDescent="0.15">
      <c r="A69" s="276"/>
      <c r="B69" s="574" t="s">
        <v>432</v>
      </c>
      <c r="C69" s="574"/>
      <c r="D69" s="574"/>
      <c r="E69" s="574"/>
      <c r="F69" s="574"/>
      <c r="G69" s="574"/>
      <c r="H69" s="497"/>
      <c r="I69" s="497"/>
      <c r="J69" s="497"/>
      <c r="K69" s="497"/>
      <c r="L69" s="497"/>
      <c r="M69" s="497"/>
      <c r="N69" s="497"/>
      <c r="O69" s="497"/>
      <c r="P69" s="497"/>
      <c r="Q69" s="497"/>
      <c r="R69" s="276"/>
      <c r="S69" s="293"/>
    </row>
    <row r="70" spans="1:19" ht="20.25" customHeight="1" x14ac:dyDescent="0.15">
      <c r="A70" s="276"/>
      <c r="B70" s="574" t="s">
        <v>433</v>
      </c>
      <c r="C70" s="574"/>
      <c r="D70" s="574"/>
      <c r="E70" s="574"/>
      <c r="F70" s="574"/>
      <c r="G70" s="574"/>
      <c r="H70" s="497"/>
      <c r="I70" s="497"/>
      <c r="J70" s="497"/>
      <c r="K70" s="497"/>
      <c r="L70" s="497"/>
      <c r="M70" s="497"/>
      <c r="N70" s="497"/>
      <c r="O70" s="497"/>
      <c r="P70" s="497"/>
      <c r="Q70" s="497"/>
      <c r="R70" s="276"/>
      <c r="S70" s="293"/>
    </row>
    <row r="71" spans="1:19" ht="20.25" customHeight="1" x14ac:dyDescent="0.15">
      <c r="A71" s="276"/>
      <c r="B71" s="574" t="s">
        <v>434</v>
      </c>
      <c r="C71" s="574"/>
      <c r="D71" s="574"/>
      <c r="E71" s="574"/>
      <c r="F71" s="574"/>
      <c r="G71" s="574"/>
      <c r="H71" s="574"/>
      <c r="I71" s="574"/>
      <c r="J71" s="574"/>
      <c r="K71" s="574"/>
      <c r="L71" s="574"/>
      <c r="M71" s="574"/>
      <c r="N71" s="574"/>
      <c r="O71" s="574"/>
      <c r="P71" s="574"/>
      <c r="Q71" s="574"/>
      <c r="R71" s="276"/>
      <c r="S71" s="293"/>
    </row>
    <row r="72" spans="1:19" ht="20.25" customHeight="1" x14ac:dyDescent="0.15">
      <c r="A72" s="276"/>
      <c r="B72" s="574" t="s">
        <v>435</v>
      </c>
      <c r="C72" s="574"/>
      <c r="D72" s="574"/>
      <c r="E72" s="574"/>
      <c r="F72" s="574"/>
      <c r="G72" s="574"/>
      <c r="H72" s="574"/>
      <c r="I72" s="574"/>
      <c r="J72" s="574"/>
      <c r="K72" s="574"/>
      <c r="L72" s="574"/>
      <c r="M72" s="574"/>
      <c r="N72" s="574"/>
      <c r="O72" s="574"/>
      <c r="P72" s="574"/>
      <c r="Q72" s="574"/>
      <c r="R72" s="276"/>
      <c r="S72" s="293"/>
    </row>
    <row r="73" spans="1:19" ht="20.25" customHeight="1" x14ac:dyDescent="0.15">
      <c r="A73" s="276"/>
      <c r="B73" s="574" t="s">
        <v>436</v>
      </c>
      <c r="C73" s="574"/>
      <c r="D73" s="574"/>
      <c r="E73" s="574"/>
      <c r="F73" s="574"/>
      <c r="G73" s="574"/>
      <c r="H73" s="574"/>
      <c r="I73" s="574"/>
      <c r="J73" s="574"/>
      <c r="K73" s="574"/>
      <c r="L73" s="574"/>
      <c r="M73" s="574"/>
      <c r="N73" s="574"/>
      <c r="O73" s="574"/>
      <c r="P73" s="574"/>
      <c r="Q73" s="574"/>
      <c r="R73" s="276"/>
      <c r="S73" s="293"/>
    </row>
    <row r="74" spans="1:19" ht="20.25" customHeight="1" x14ac:dyDescent="0.15">
      <c r="A74" s="276"/>
      <c r="B74" s="255" t="s">
        <v>437</v>
      </c>
      <c r="C74" s="276"/>
      <c r="D74" s="276"/>
      <c r="E74" s="276"/>
      <c r="F74" s="276"/>
      <c r="G74" s="276"/>
      <c r="H74" s="497"/>
      <c r="I74" s="497"/>
      <c r="J74" s="497"/>
      <c r="K74" s="497"/>
      <c r="L74" s="497"/>
      <c r="M74" s="497"/>
      <c r="N74" s="497"/>
      <c r="O74" s="497"/>
      <c r="P74" s="497"/>
      <c r="Q74" s="497"/>
      <c r="R74" s="276"/>
      <c r="S74" s="276"/>
    </row>
    <row r="75" spans="1:19" ht="20.25" customHeight="1" x14ac:dyDescent="0.15">
      <c r="A75" s="251"/>
      <c r="B75" s="255" t="s">
        <v>105</v>
      </c>
      <c r="C75" s="276"/>
      <c r="D75" s="276"/>
      <c r="E75" s="276"/>
      <c r="F75" s="254"/>
      <c r="G75" s="254"/>
      <c r="H75" s="573"/>
      <c r="I75" s="573"/>
      <c r="J75" s="573"/>
      <c r="K75" s="573"/>
      <c r="L75" s="573"/>
      <c r="M75" s="573"/>
      <c r="N75" s="573"/>
      <c r="O75" s="573"/>
      <c r="P75" s="573"/>
      <c r="Q75" s="573"/>
      <c r="R75" s="254"/>
      <c r="S75" s="254"/>
    </row>
    <row r="76" spans="1:19" ht="20.25" customHeight="1" x14ac:dyDescent="0.15">
      <c r="A76" s="251"/>
      <c r="B76" s="255" t="s">
        <v>438</v>
      </c>
      <c r="C76" s="276"/>
      <c r="D76" s="276"/>
      <c r="E76" s="276"/>
      <c r="F76" s="254"/>
      <c r="G76" s="254"/>
      <c r="H76" s="573"/>
      <c r="I76" s="573"/>
      <c r="J76" s="573"/>
      <c r="K76" s="573"/>
      <c r="L76" s="573"/>
      <c r="M76" s="573"/>
      <c r="N76" s="573"/>
      <c r="O76" s="573"/>
      <c r="P76" s="573"/>
      <c r="Q76" s="573"/>
      <c r="R76" s="254"/>
      <c r="S76" s="254"/>
    </row>
  </sheetData>
  <mergeCells count="360">
    <mergeCell ref="H3:I3"/>
    <mergeCell ref="J3:K3"/>
    <mergeCell ref="L3:M3"/>
    <mergeCell ref="N3:O3"/>
    <mergeCell ref="P3:Q3"/>
    <mergeCell ref="H4:I4"/>
    <mergeCell ref="J4:K4"/>
    <mergeCell ref="L4:M4"/>
    <mergeCell ref="N4:O4"/>
    <mergeCell ref="H2:I2"/>
    <mergeCell ref="J2:K2"/>
    <mergeCell ref="L2:M2"/>
    <mergeCell ref="N2:O2"/>
    <mergeCell ref="P2:Q2"/>
    <mergeCell ref="H1:I1"/>
    <mergeCell ref="J1:K1"/>
    <mergeCell ref="L1:M1"/>
    <mergeCell ref="N1:O1"/>
    <mergeCell ref="P1:Q1"/>
    <mergeCell ref="H6:I6"/>
    <mergeCell ref="J6:K6"/>
    <mergeCell ref="L6:M6"/>
    <mergeCell ref="N6:O6"/>
    <mergeCell ref="P6:Q6"/>
    <mergeCell ref="P4:Q4"/>
    <mergeCell ref="H5:I5"/>
    <mergeCell ref="J5:K5"/>
    <mergeCell ref="L5:M5"/>
    <mergeCell ref="N5:O5"/>
    <mergeCell ref="P5:Q5"/>
    <mergeCell ref="H8:I8"/>
    <mergeCell ref="J8:K8"/>
    <mergeCell ref="L8:M8"/>
    <mergeCell ref="N8:O8"/>
    <mergeCell ref="P8:Q8"/>
    <mergeCell ref="H7:I7"/>
    <mergeCell ref="J7:K7"/>
    <mergeCell ref="L7:M7"/>
    <mergeCell ref="N7:O7"/>
    <mergeCell ref="P7:Q7"/>
    <mergeCell ref="H10:I10"/>
    <mergeCell ref="J10:K10"/>
    <mergeCell ref="L10:M10"/>
    <mergeCell ref="N10:O10"/>
    <mergeCell ref="P10:Q10"/>
    <mergeCell ref="H9:I9"/>
    <mergeCell ref="J9:K9"/>
    <mergeCell ref="L9:M9"/>
    <mergeCell ref="N9:O9"/>
    <mergeCell ref="P9:Q9"/>
    <mergeCell ref="P13:Q13"/>
    <mergeCell ref="H12:I12"/>
    <mergeCell ref="J12:K12"/>
    <mergeCell ref="L12:M12"/>
    <mergeCell ref="N12:O12"/>
    <mergeCell ref="P12:Q12"/>
    <mergeCell ref="H11:I11"/>
    <mergeCell ref="J11:K11"/>
    <mergeCell ref="L11:M11"/>
    <mergeCell ref="N11:O11"/>
    <mergeCell ref="P11:Q11"/>
    <mergeCell ref="A14:A16"/>
    <mergeCell ref="B14:K14"/>
    <mergeCell ref="B15:K15"/>
    <mergeCell ref="B16:K16"/>
    <mergeCell ref="L14:M16"/>
    <mergeCell ref="H13:I13"/>
    <mergeCell ref="J13:K13"/>
    <mergeCell ref="L13:M13"/>
    <mergeCell ref="N13:O13"/>
    <mergeCell ref="N14:O16"/>
    <mergeCell ref="P14:Q16"/>
    <mergeCell ref="R14:R16"/>
    <mergeCell ref="S14:S16"/>
    <mergeCell ref="B17:G17"/>
    <mergeCell ref="H17:I17"/>
    <mergeCell ref="J17:K17"/>
    <mergeCell ref="L17:M17"/>
    <mergeCell ref="N17:O17"/>
    <mergeCell ref="P17:Q17"/>
    <mergeCell ref="H19:I19"/>
    <mergeCell ref="J19:K19"/>
    <mergeCell ref="L19:M19"/>
    <mergeCell ref="N19:O19"/>
    <mergeCell ref="P19:Q19"/>
    <mergeCell ref="H18:I18"/>
    <mergeCell ref="J18:K18"/>
    <mergeCell ref="L18:M18"/>
    <mergeCell ref="N18:O18"/>
    <mergeCell ref="P18:Q18"/>
    <mergeCell ref="H21:I21"/>
    <mergeCell ref="J21:K21"/>
    <mergeCell ref="L21:M21"/>
    <mergeCell ref="N21:O21"/>
    <mergeCell ref="P21:Q21"/>
    <mergeCell ref="H20:I20"/>
    <mergeCell ref="J20:K20"/>
    <mergeCell ref="L20:M20"/>
    <mergeCell ref="N20:O20"/>
    <mergeCell ref="P20:Q20"/>
    <mergeCell ref="H23:I23"/>
    <mergeCell ref="J23:K23"/>
    <mergeCell ref="L23:M23"/>
    <mergeCell ref="N23:O23"/>
    <mergeCell ref="P23:Q23"/>
    <mergeCell ref="H22:I22"/>
    <mergeCell ref="J22:K22"/>
    <mergeCell ref="L22:M22"/>
    <mergeCell ref="N22:O22"/>
    <mergeCell ref="P22:Q22"/>
    <mergeCell ref="H25:I25"/>
    <mergeCell ref="J25:K25"/>
    <mergeCell ref="L25:M25"/>
    <mergeCell ref="N25:O25"/>
    <mergeCell ref="P25:Q25"/>
    <mergeCell ref="H24:I24"/>
    <mergeCell ref="J24:K24"/>
    <mergeCell ref="L24:M24"/>
    <mergeCell ref="N24:O24"/>
    <mergeCell ref="P24:Q24"/>
    <mergeCell ref="H27:I27"/>
    <mergeCell ref="J27:K27"/>
    <mergeCell ref="L27:M27"/>
    <mergeCell ref="N27:O27"/>
    <mergeCell ref="P27:Q27"/>
    <mergeCell ref="H26:I26"/>
    <mergeCell ref="J26:K26"/>
    <mergeCell ref="L26:M26"/>
    <mergeCell ref="N26:O26"/>
    <mergeCell ref="P26:Q26"/>
    <mergeCell ref="H29:I29"/>
    <mergeCell ref="J29:K29"/>
    <mergeCell ref="L29:M29"/>
    <mergeCell ref="N29:O29"/>
    <mergeCell ref="P29:Q29"/>
    <mergeCell ref="H28:I28"/>
    <mergeCell ref="J28:K28"/>
    <mergeCell ref="L28:M28"/>
    <mergeCell ref="N28:O28"/>
    <mergeCell ref="P28:Q28"/>
    <mergeCell ref="H31:I31"/>
    <mergeCell ref="J31:K31"/>
    <mergeCell ref="L31:M31"/>
    <mergeCell ref="N31:O31"/>
    <mergeCell ref="P31:Q31"/>
    <mergeCell ref="H30:I30"/>
    <mergeCell ref="J30:K30"/>
    <mergeCell ref="L30:M30"/>
    <mergeCell ref="N30:O30"/>
    <mergeCell ref="P30:Q30"/>
    <mergeCell ref="H33:I33"/>
    <mergeCell ref="J33:K33"/>
    <mergeCell ref="L33:M33"/>
    <mergeCell ref="N33:O33"/>
    <mergeCell ref="P33:Q33"/>
    <mergeCell ref="H32:I32"/>
    <mergeCell ref="J32:K32"/>
    <mergeCell ref="L32:M32"/>
    <mergeCell ref="N32:O32"/>
    <mergeCell ref="P32:Q32"/>
    <mergeCell ref="P34:Q34"/>
    <mergeCell ref="H35:I35"/>
    <mergeCell ref="J35:K35"/>
    <mergeCell ref="L35:M35"/>
    <mergeCell ref="N35:O35"/>
    <mergeCell ref="P35:Q35"/>
    <mergeCell ref="B34:G34"/>
    <mergeCell ref="H34:I34"/>
    <mergeCell ref="J34:K34"/>
    <mergeCell ref="L34:M34"/>
    <mergeCell ref="N34:O34"/>
    <mergeCell ref="N36:N37"/>
    <mergeCell ref="O36:O37"/>
    <mergeCell ref="P36:Q37"/>
    <mergeCell ref="R36:R37"/>
    <mergeCell ref="S36:S37"/>
    <mergeCell ref="A36:A37"/>
    <mergeCell ref="B36:K36"/>
    <mergeCell ref="B37:K37"/>
    <mergeCell ref="L36:L37"/>
    <mergeCell ref="M36:M37"/>
    <mergeCell ref="H39:I39"/>
    <mergeCell ref="J39:K39"/>
    <mergeCell ref="L39:M39"/>
    <mergeCell ref="N39:O39"/>
    <mergeCell ref="P39:Q39"/>
    <mergeCell ref="H38:I38"/>
    <mergeCell ref="J38:K38"/>
    <mergeCell ref="L38:M38"/>
    <mergeCell ref="N38:O38"/>
    <mergeCell ref="P38:Q38"/>
    <mergeCell ref="H41:I41"/>
    <mergeCell ref="J41:K41"/>
    <mergeCell ref="L41:M41"/>
    <mergeCell ref="N41:O41"/>
    <mergeCell ref="P41:Q41"/>
    <mergeCell ref="H40:I40"/>
    <mergeCell ref="J40:K40"/>
    <mergeCell ref="L40:M40"/>
    <mergeCell ref="N40:O40"/>
    <mergeCell ref="P40:Q40"/>
    <mergeCell ref="H43:I43"/>
    <mergeCell ref="J43:K43"/>
    <mergeCell ref="L43:M43"/>
    <mergeCell ref="N43:O43"/>
    <mergeCell ref="P43:Q43"/>
    <mergeCell ref="H42:I42"/>
    <mergeCell ref="J42:K42"/>
    <mergeCell ref="L42:M42"/>
    <mergeCell ref="N42:O42"/>
    <mergeCell ref="P42:Q42"/>
    <mergeCell ref="H45:I45"/>
    <mergeCell ref="J45:K45"/>
    <mergeCell ref="L45:M45"/>
    <mergeCell ref="N45:O45"/>
    <mergeCell ref="P45:Q45"/>
    <mergeCell ref="H44:I44"/>
    <mergeCell ref="J44:K44"/>
    <mergeCell ref="L44:M44"/>
    <mergeCell ref="N44:O44"/>
    <mergeCell ref="P44:Q44"/>
    <mergeCell ref="P46:Q46"/>
    <mergeCell ref="H47:I47"/>
    <mergeCell ref="J47:K47"/>
    <mergeCell ref="L47:M47"/>
    <mergeCell ref="N47:O47"/>
    <mergeCell ref="P47:Q47"/>
    <mergeCell ref="A46:B46"/>
    <mergeCell ref="H46:I46"/>
    <mergeCell ref="J46:K46"/>
    <mergeCell ref="L46:M46"/>
    <mergeCell ref="N46:O46"/>
    <mergeCell ref="H49:I49"/>
    <mergeCell ref="J49:K49"/>
    <mergeCell ref="L49:M49"/>
    <mergeCell ref="N49:O49"/>
    <mergeCell ref="P49:Q49"/>
    <mergeCell ref="H48:I48"/>
    <mergeCell ref="J48:K48"/>
    <mergeCell ref="L48:M48"/>
    <mergeCell ref="N48:O48"/>
    <mergeCell ref="P48:Q48"/>
    <mergeCell ref="P52:Q52"/>
    <mergeCell ref="H51:I51"/>
    <mergeCell ref="J51:K51"/>
    <mergeCell ref="L51:M51"/>
    <mergeCell ref="N51:O51"/>
    <mergeCell ref="P51:Q51"/>
    <mergeCell ref="H50:I50"/>
    <mergeCell ref="J50:K50"/>
    <mergeCell ref="L50:M50"/>
    <mergeCell ref="N50:O50"/>
    <mergeCell ref="P50:Q50"/>
    <mergeCell ref="A53:B53"/>
    <mergeCell ref="H53:I53"/>
    <mergeCell ref="J53:K53"/>
    <mergeCell ref="L53:M53"/>
    <mergeCell ref="N53:O53"/>
    <mergeCell ref="H52:I52"/>
    <mergeCell ref="J52:K52"/>
    <mergeCell ref="L52:M52"/>
    <mergeCell ref="N52:O52"/>
    <mergeCell ref="H55:I55"/>
    <mergeCell ref="J55:K55"/>
    <mergeCell ref="L55:M55"/>
    <mergeCell ref="N55:O55"/>
    <mergeCell ref="P55:Q55"/>
    <mergeCell ref="P53:Q53"/>
    <mergeCell ref="H54:I54"/>
    <mergeCell ref="J54:K54"/>
    <mergeCell ref="L54:M54"/>
    <mergeCell ref="N54:O54"/>
    <mergeCell ref="P54:Q54"/>
    <mergeCell ref="A57:A58"/>
    <mergeCell ref="B57:Q57"/>
    <mergeCell ref="B58:Q58"/>
    <mergeCell ref="R57:R58"/>
    <mergeCell ref="S57:S58"/>
    <mergeCell ref="H56:I56"/>
    <mergeCell ref="J56:K56"/>
    <mergeCell ref="L56:M56"/>
    <mergeCell ref="N56:O56"/>
    <mergeCell ref="P56:Q56"/>
    <mergeCell ref="P59:Q59"/>
    <mergeCell ref="H60:I60"/>
    <mergeCell ref="J60:K60"/>
    <mergeCell ref="L60:M60"/>
    <mergeCell ref="N60:O60"/>
    <mergeCell ref="P60:Q60"/>
    <mergeCell ref="B59:G59"/>
    <mergeCell ref="H59:I59"/>
    <mergeCell ref="J59:K59"/>
    <mergeCell ref="L59:M59"/>
    <mergeCell ref="N59:O59"/>
    <mergeCell ref="A62:A63"/>
    <mergeCell ref="B62:Q62"/>
    <mergeCell ref="B63:Q63"/>
    <mergeCell ref="R62:R63"/>
    <mergeCell ref="S62:S63"/>
    <mergeCell ref="H61:I61"/>
    <mergeCell ref="J61:K61"/>
    <mergeCell ref="L61:M61"/>
    <mergeCell ref="N61:O61"/>
    <mergeCell ref="P61:Q61"/>
    <mergeCell ref="H66:I66"/>
    <mergeCell ref="J66:K66"/>
    <mergeCell ref="L66:M66"/>
    <mergeCell ref="N66:O66"/>
    <mergeCell ref="P66:Q66"/>
    <mergeCell ref="B64:M64"/>
    <mergeCell ref="N64:O64"/>
    <mergeCell ref="P64:Q64"/>
    <mergeCell ref="B65:G65"/>
    <mergeCell ref="H65:I65"/>
    <mergeCell ref="J65:K65"/>
    <mergeCell ref="L65:M65"/>
    <mergeCell ref="N65:O65"/>
    <mergeCell ref="P65:Q65"/>
    <mergeCell ref="P67:Q67"/>
    <mergeCell ref="B68:G68"/>
    <mergeCell ref="H68:I68"/>
    <mergeCell ref="J68:K68"/>
    <mergeCell ref="L68:M68"/>
    <mergeCell ref="N68:O68"/>
    <mergeCell ref="P68:Q68"/>
    <mergeCell ref="B67:G67"/>
    <mergeCell ref="H67:I67"/>
    <mergeCell ref="J67:K67"/>
    <mergeCell ref="L67:M67"/>
    <mergeCell ref="N67:O67"/>
    <mergeCell ref="B71:Q71"/>
    <mergeCell ref="B72:Q72"/>
    <mergeCell ref="B73:Q73"/>
    <mergeCell ref="H74:I74"/>
    <mergeCell ref="J74:K74"/>
    <mergeCell ref="L74:M74"/>
    <mergeCell ref="N74:O74"/>
    <mergeCell ref="P74:Q74"/>
    <mergeCell ref="P69:Q69"/>
    <mergeCell ref="B70:G70"/>
    <mergeCell ref="H70:I70"/>
    <mergeCell ref="J70:K70"/>
    <mergeCell ref="L70:M70"/>
    <mergeCell ref="N70:O70"/>
    <mergeCell ref="P70:Q70"/>
    <mergeCell ref="B69:G69"/>
    <mergeCell ref="H69:I69"/>
    <mergeCell ref="J69:K69"/>
    <mergeCell ref="L69:M69"/>
    <mergeCell ref="N69:O69"/>
    <mergeCell ref="H76:I76"/>
    <mergeCell ref="J76:K76"/>
    <mergeCell ref="L76:M76"/>
    <mergeCell ref="N76:O76"/>
    <mergeCell ref="P76:Q76"/>
    <mergeCell ref="H75:I75"/>
    <mergeCell ref="J75:K75"/>
    <mergeCell ref="L75:M75"/>
    <mergeCell ref="N75:O75"/>
    <mergeCell ref="P75:Q75"/>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322D-3FED-43B1-8859-E03F7F7E3CBA}">
  <sheetPr>
    <tabColor theme="7" tint="0.79998168889431442"/>
    <pageSetUpPr fitToPage="1"/>
  </sheetPr>
  <dimension ref="A1:BH57"/>
  <sheetViews>
    <sheetView showGridLines="0" view="pageBreakPreview" zoomScale="55" zoomScaleNormal="55" zoomScaleSheetLayoutView="55" workbookViewId="0">
      <selection activeCell="BG3" sqref="BG3:BH4"/>
    </sheetView>
  </sheetViews>
  <sheetFormatPr defaultColWidth="4.5" defaultRowHeight="20.25" customHeight="1" x14ac:dyDescent="0.15"/>
  <cols>
    <col min="1" max="1" width="1.375" style="154" customWidth="1"/>
    <col min="2" max="56" width="5.625" style="154" customWidth="1"/>
    <col min="57" max="58" width="4.5" style="154"/>
    <col min="59" max="59" width="34.125" style="150" customWidth="1"/>
    <col min="60" max="60" width="4.5" style="150"/>
    <col min="61" max="16384" width="4.5" style="154"/>
  </cols>
  <sheetData>
    <row r="1" spans="1:60" s="124" customFormat="1" ht="20.25" customHeight="1" x14ac:dyDescent="0.15">
      <c r="A1" s="119"/>
      <c r="B1" s="119"/>
      <c r="C1" s="120" t="s">
        <v>147</v>
      </c>
      <c r="D1" s="120"/>
      <c r="E1" s="119"/>
      <c r="F1" s="119"/>
      <c r="G1" s="121" t="s">
        <v>148</v>
      </c>
      <c r="H1" s="119"/>
      <c r="I1" s="119"/>
      <c r="J1" s="120"/>
      <c r="K1" s="120"/>
      <c r="L1" s="120"/>
      <c r="M1" s="120"/>
      <c r="N1" s="119"/>
      <c r="O1" s="119"/>
      <c r="P1" s="119"/>
      <c r="Q1" s="119"/>
      <c r="R1" s="119"/>
      <c r="S1" s="119"/>
      <c r="T1" s="119"/>
      <c r="U1" s="119"/>
      <c r="V1" s="119"/>
      <c r="W1" s="119"/>
      <c r="X1" s="119"/>
      <c r="Y1" s="119"/>
      <c r="Z1" s="119"/>
      <c r="AA1" s="119"/>
      <c r="AB1" s="119"/>
      <c r="AC1" s="119"/>
      <c r="AD1" s="119"/>
      <c r="AE1" s="119"/>
      <c r="AF1" s="119"/>
      <c r="AG1" s="119"/>
      <c r="AH1" s="119"/>
      <c r="AI1" s="119"/>
      <c r="AJ1" s="119"/>
      <c r="AK1" s="122" t="s">
        <v>149</v>
      </c>
      <c r="AL1" s="122" t="s">
        <v>150</v>
      </c>
      <c r="AM1" s="689" t="s">
        <v>151</v>
      </c>
      <c r="AN1" s="689"/>
      <c r="AO1" s="689"/>
      <c r="AP1" s="689"/>
      <c r="AQ1" s="689"/>
      <c r="AR1" s="689"/>
      <c r="AS1" s="689"/>
      <c r="AT1" s="689"/>
      <c r="AU1" s="689"/>
      <c r="AV1" s="689"/>
      <c r="AW1" s="689"/>
      <c r="AX1" s="689"/>
      <c r="AY1" s="689"/>
      <c r="AZ1" s="689"/>
      <c r="BA1" s="689"/>
      <c r="BB1" s="123" t="s">
        <v>152</v>
      </c>
      <c r="BC1" s="119"/>
      <c r="BD1" s="119"/>
      <c r="BG1" s="119"/>
      <c r="BH1" s="119"/>
    </row>
    <row r="2" spans="1:60" s="127" customFormat="1" ht="20.25" customHeight="1" thickBot="1" x14ac:dyDescent="0.2">
      <c r="A2" s="125"/>
      <c r="B2" s="125"/>
      <c r="C2" s="125"/>
      <c r="D2" s="121"/>
      <c r="E2" s="125"/>
      <c r="F2" s="125"/>
      <c r="G2" s="125"/>
      <c r="H2" s="121"/>
      <c r="I2" s="122"/>
      <c r="J2" s="122"/>
      <c r="K2" s="122"/>
      <c r="L2" s="122"/>
      <c r="M2" s="122"/>
      <c r="N2" s="125"/>
      <c r="O2" s="125"/>
      <c r="P2" s="125"/>
      <c r="Q2" s="125"/>
      <c r="R2" s="125"/>
      <c r="S2" s="125"/>
      <c r="T2" s="122" t="s">
        <v>153</v>
      </c>
      <c r="U2" s="690">
        <v>6</v>
      </c>
      <c r="V2" s="690"/>
      <c r="W2" s="122" t="s">
        <v>150</v>
      </c>
      <c r="X2" s="691">
        <f>IF(U2=0,"",YEAR(DATE(2018+U2,1,1)))</f>
        <v>2024</v>
      </c>
      <c r="Y2" s="691"/>
      <c r="Z2" s="125" t="s">
        <v>154</v>
      </c>
      <c r="AA2" s="125" t="s">
        <v>155</v>
      </c>
      <c r="AB2" s="690">
        <v>4</v>
      </c>
      <c r="AC2" s="690"/>
      <c r="AD2" s="125" t="s">
        <v>156</v>
      </c>
      <c r="AE2" s="125"/>
      <c r="AF2" s="125"/>
      <c r="AG2" s="125"/>
      <c r="AH2" s="125"/>
      <c r="AI2" s="125"/>
      <c r="AJ2" s="123"/>
      <c r="AK2" s="122" t="s">
        <v>157</v>
      </c>
      <c r="AL2" s="122" t="s">
        <v>150</v>
      </c>
      <c r="AM2" s="690" t="s">
        <v>158</v>
      </c>
      <c r="AN2" s="690"/>
      <c r="AO2" s="690"/>
      <c r="AP2" s="690"/>
      <c r="AQ2" s="690"/>
      <c r="AR2" s="690"/>
      <c r="AS2" s="690"/>
      <c r="AT2" s="690"/>
      <c r="AU2" s="690"/>
      <c r="AV2" s="690"/>
      <c r="AW2" s="690"/>
      <c r="AX2" s="690"/>
      <c r="AY2" s="690"/>
      <c r="AZ2" s="690"/>
      <c r="BA2" s="690"/>
      <c r="BB2" s="123" t="s">
        <v>152</v>
      </c>
      <c r="BC2" s="122"/>
      <c r="BD2" s="122"/>
      <c r="BE2" s="126"/>
      <c r="BG2" s="125"/>
      <c r="BH2" s="125"/>
    </row>
    <row r="3" spans="1:60" s="127" customFormat="1" ht="20.25" customHeight="1" thickTop="1" x14ac:dyDescent="0.15">
      <c r="A3" s="125"/>
      <c r="B3" s="125"/>
      <c r="C3" s="125"/>
      <c r="D3" s="121"/>
      <c r="E3" s="125"/>
      <c r="F3" s="125"/>
      <c r="G3" s="125"/>
      <c r="H3" s="121"/>
      <c r="I3" s="122"/>
      <c r="J3" s="122"/>
      <c r="K3" s="122"/>
      <c r="L3" s="122"/>
      <c r="M3" s="122"/>
      <c r="N3" s="125"/>
      <c r="O3" s="125"/>
      <c r="P3" s="125"/>
      <c r="Q3" s="125"/>
      <c r="R3" s="125"/>
      <c r="S3" s="125"/>
      <c r="T3" s="128"/>
      <c r="U3" s="129"/>
      <c r="V3" s="129"/>
      <c r="W3" s="130"/>
      <c r="X3" s="129"/>
      <c r="Y3" s="129"/>
      <c r="Z3" s="131"/>
      <c r="AA3" s="131"/>
      <c r="AB3" s="129"/>
      <c r="AC3" s="129"/>
      <c r="AD3" s="132"/>
      <c r="AE3" s="125"/>
      <c r="AF3" s="125"/>
      <c r="AG3" s="125"/>
      <c r="AH3" s="125"/>
      <c r="AI3" s="125"/>
      <c r="AJ3" s="123"/>
      <c r="AK3" s="122"/>
      <c r="AL3" s="122"/>
      <c r="AM3" s="133"/>
      <c r="AN3" s="133"/>
      <c r="AO3" s="133"/>
      <c r="AP3" s="133"/>
      <c r="AQ3" s="133"/>
      <c r="AR3" s="133"/>
      <c r="AS3" s="133"/>
      <c r="AT3" s="133"/>
      <c r="AU3" s="133"/>
      <c r="AV3" s="133"/>
      <c r="AW3" s="133"/>
      <c r="AX3" s="133"/>
      <c r="AY3" s="134" t="s">
        <v>159</v>
      </c>
      <c r="AZ3" s="692" t="s">
        <v>160</v>
      </c>
      <c r="BA3" s="692"/>
      <c r="BB3" s="692"/>
      <c r="BC3" s="692"/>
      <c r="BD3" s="122"/>
      <c r="BE3" s="126"/>
      <c r="BG3" s="375" t="s">
        <v>337</v>
      </c>
      <c r="BH3" s="376"/>
    </row>
    <row r="4" spans="1:60" s="127" customFormat="1" ht="20.25" customHeight="1" thickBot="1" x14ac:dyDescent="0.2">
      <c r="A4" s="125"/>
      <c r="B4" s="135"/>
      <c r="C4" s="135"/>
      <c r="D4" s="135"/>
      <c r="E4" s="135"/>
      <c r="F4" s="135"/>
      <c r="G4" s="135"/>
      <c r="H4" s="135"/>
      <c r="I4" s="135"/>
      <c r="J4" s="136"/>
      <c r="K4" s="137"/>
      <c r="L4" s="137"/>
      <c r="M4" s="137"/>
      <c r="N4" s="137"/>
      <c r="O4" s="137"/>
      <c r="P4" s="138"/>
      <c r="Q4" s="137"/>
      <c r="R4" s="137"/>
      <c r="S4" s="125"/>
      <c r="T4" s="125"/>
      <c r="U4" s="125"/>
      <c r="V4" s="125"/>
      <c r="W4" s="125"/>
      <c r="X4" s="125"/>
      <c r="Y4" s="125"/>
      <c r="Z4" s="131"/>
      <c r="AA4" s="131"/>
      <c r="AB4" s="129"/>
      <c r="AC4" s="129"/>
      <c r="AD4" s="132"/>
      <c r="AE4" s="125"/>
      <c r="AF4" s="125"/>
      <c r="AG4" s="125"/>
      <c r="AH4" s="125"/>
      <c r="AI4" s="125"/>
      <c r="AJ4" s="123"/>
      <c r="AK4" s="122"/>
      <c r="AL4" s="122"/>
      <c r="AM4" s="133"/>
      <c r="AN4" s="133"/>
      <c r="AO4" s="133"/>
      <c r="AP4" s="133"/>
      <c r="AQ4" s="133"/>
      <c r="AR4" s="133"/>
      <c r="AS4" s="133"/>
      <c r="AT4" s="133"/>
      <c r="AU4" s="133"/>
      <c r="AV4" s="133"/>
      <c r="AW4" s="133"/>
      <c r="AX4" s="133"/>
      <c r="AY4" s="134" t="s">
        <v>161</v>
      </c>
      <c r="AZ4" s="692" t="s">
        <v>162</v>
      </c>
      <c r="BA4" s="692"/>
      <c r="BB4" s="692"/>
      <c r="BC4" s="692"/>
      <c r="BD4" s="122"/>
      <c r="BE4" s="126"/>
      <c r="BG4" s="377"/>
      <c r="BH4" s="378"/>
    </row>
    <row r="5" spans="1:60" s="127" customFormat="1" ht="20.25" customHeight="1" thickTop="1" thickBot="1" x14ac:dyDescent="0.2">
      <c r="A5" s="125"/>
      <c r="B5" s="139"/>
      <c r="C5" s="139"/>
      <c r="D5" s="139"/>
      <c r="E5" s="139"/>
      <c r="F5" s="139"/>
      <c r="G5" s="139"/>
      <c r="H5" s="139"/>
      <c r="I5" s="139"/>
      <c r="J5" s="137"/>
      <c r="K5" s="140"/>
      <c r="L5" s="141"/>
      <c r="M5" s="141"/>
      <c r="N5" s="141"/>
      <c r="O5" s="141"/>
      <c r="P5" s="139"/>
      <c r="Q5" s="135"/>
      <c r="R5" s="135"/>
      <c r="S5" s="119"/>
      <c r="T5" s="125"/>
      <c r="U5" s="125"/>
      <c r="V5" s="125"/>
      <c r="W5" s="125"/>
      <c r="X5" s="125"/>
      <c r="Y5" s="125"/>
      <c r="Z5" s="131"/>
      <c r="AA5" s="131"/>
      <c r="AB5" s="129"/>
      <c r="AC5" s="129"/>
      <c r="AD5" s="119"/>
      <c r="AE5" s="119"/>
      <c r="AF5" s="119"/>
      <c r="AG5" s="119"/>
      <c r="AH5" s="125"/>
      <c r="AI5" s="125"/>
      <c r="AJ5" s="119" t="s">
        <v>163</v>
      </c>
      <c r="AK5" s="119"/>
      <c r="AL5" s="119"/>
      <c r="AM5" s="119"/>
      <c r="AN5" s="119"/>
      <c r="AO5" s="119"/>
      <c r="AP5" s="119"/>
      <c r="AQ5" s="119"/>
      <c r="AR5" s="135"/>
      <c r="AS5" s="135"/>
      <c r="AT5" s="142"/>
      <c r="AU5" s="119"/>
      <c r="AV5" s="693">
        <v>40</v>
      </c>
      <c r="AW5" s="694"/>
      <c r="AX5" s="142" t="s">
        <v>164</v>
      </c>
      <c r="AY5" s="119"/>
      <c r="AZ5" s="695">
        <v>160</v>
      </c>
      <c r="BA5" s="696"/>
      <c r="BB5" s="142" t="s">
        <v>165</v>
      </c>
      <c r="BC5" s="119"/>
      <c r="BD5" s="125"/>
      <c r="BE5" s="126"/>
      <c r="BG5" s="125"/>
      <c r="BH5" s="125"/>
    </row>
    <row r="6" spans="1:60" s="127" customFormat="1" ht="20.25" customHeight="1" thickTop="1" x14ac:dyDescent="0.15">
      <c r="A6" s="125"/>
      <c r="B6" s="139"/>
      <c r="C6" s="139"/>
      <c r="D6" s="139"/>
      <c r="E6" s="139"/>
      <c r="F6" s="139"/>
      <c r="G6" s="139"/>
      <c r="H6" s="139"/>
      <c r="I6" s="139"/>
      <c r="J6" s="137"/>
      <c r="K6" s="140"/>
      <c r="L6" s="141"/>
      <c r="M6" s="141"/>
      <c r="N6" s="141"/>
      <c r="O6" s="141"/>
      <c r="P6" s="139"/>
      <c r="Q6" s="135"/>
      <c r="R6" s="135"/>
      <c r="S6" s="119"/>
      <c r="T6" s="125"/>
      <c r="U6" s="125"/>
      <c r="V6" s="125"/>
      <c r="W6" s="125"/>
      <c r="X6" s="125"/>
      <c r="Y6" s="125"/>
      <c r="Z6" s="131"/>
      <c r="AA6" s="131"/>
      <c r="AB6" s="129"/>
      <c r="AC6" s="129"/>
      <c r="AD6" s="119"/>
      <c r="AE6" s="119"/>
      <c r="AF6" s="119"/>
      <c r="AG6" s="119"/>
      <c r="AH6" s="125"/>
      <c r="AI6" s="125"/>
      <c r="AJ6" s="119"/>
      <c r="AK6" s="119"/>
      <c r="AL6" s="119"/>
      <c r="AM6" s="119"/>
      <c r="AN6" s="119"/>
      <c r="AO6" s="119"/>
      <c r="AP6" s="119"/>
      <c r="AQ6" s="119" t="s">
        <v>166</v>
      </c>
      <c r="AR6" s="119"/>
      <c r="AS6" s="143"/>
      <c r="AT6" s="143"/>
      <c r="AU6" s="143"/>
      <c r="AV6" s="119"/>
      <c r="AW6" s="119"/>
      <c r="AX6" s="144"/>
      <c r="AY6" s="119"/>
      <c r="AZ6" s="693">
        <v>100</v>
      </c>
      <c r="BA6" s="694"/>
      <c r="BB6" s="142" t="s">
        <v>168</v>
      </c>
      <c r="BC6" s="119"/>
      <c r="BD6" s="125"/>
      <c r="BE6" s="126"/>
      <c r="BG6" s="375" t="s">
        <v>339</v>
      </c>
      <c r="BH6" s="376"/>
    </row>
    <row r="7" spans="1:60" s="127" customFormat="1" ht="20.25" customHeight="1" thickBot="1" x14ac:dyDescent="0.2">
      <c r="A7" s="125"/>
      <c r="B7" s="139"/>
      <c r="C7" s="139"/>
      <c r="D7" s="139"/>
      <c r="E7" s="139"/>
      <c r="F7" s="139"/>
      <c r="G7" s="139"/>
      <c r="H7" s="139"/>
      <c r="I7" s="139"/>
      <c r="J7" s="139"/>
      <c r="K7" s="145"/>
      <c r="L7" s="145"/>
      <c r="M7" s="145"/>
      <c r="N7" s="139"/>
      <c r="O7" s="146"/>
      <c r="P7" s="147"/>
      <c r="Q7" s="147"/>
      <c r="R7" s="148"/>
      <c r="S7" s="143"/>
      <c r="T7" s="125"/>
      <c r="U7" s="125"/>
      <c r="V7" s="125"/>
      <c r="W7" s="125"/>
      <c r="X7" s="125"/>
      <c r="Y7" s="125"/>
      <c r="Z7" s="131"/>
      <c r="AA7" s="131"/>
      <c r="AB7" s="129"/>
      <c r="AC7" s="129"/>
      <c r="AD7" s="142"/>
      <c r="AE7" s="119"/>
      <c r="AF7" s="119"/>
      <c r="AG7" s="119"/>
      <c r="AH7" s="125"/>
      <c r="AI7" s="125"/>
      <c r="AJ7" s="125"/>
      <c r="AK7" s="125"/>
      <c r="AL7" s="119"/>
      <c r="AM7" s="119"/>
      <c r="AN7" s="149"/>
      <c r="AO7" s="144"/>
      <c r="AP7" s="144"/>
      <c r="AQ7" s="143"/>
      <c r="AR7" s="143"/>
      <c r="AS7" s="143"/>
      <c r="AT7" s="143"/>
      <c r="AU7" s="143"/>
      <c r="AV7" s="143"/>
      <c r="AW7" s="119" t="s">
        <v>169</v>
      </c>
      <c r="AX7" s="119"/>
      <c r="AY7" s="119"/>
      <c r="AZ7" s="697">
        <f>DAY(EOMONTH(DATE(X2,AB2,1),0))</f>
        <v>30</v>
      </c>
      <c r="BA7" s="698"/>
      <c r="BB7" s="142" t="s">
        <v>170</v>
      </c>
      <c r="BC7" s="125"/>
      <c r="BD7" s="125"/>
      <c r="BE7" s="126"/>
      <c r="BG7" s="377"/>
      <c r="BH7" s="378"/>
    </row>
    <row r="8" spans="1:60" ht="5.0999999999999996" customHeight="1" thickTop="1" thickBot="1" x14ac:dyDescent="0.2">
      <c r="A8" s="150"/>
      <c r="B8" s="150"/>
      <c r="C8" s="151"/>
      <c r="D8" s="151"/>
      <c r="E8" s="150"/>
      <c r="F8" s="150"/>
      <c r="G8" s="150"/>
      <c r="H8" s="150"/>
      <c r="I8" s="150"/>
      <c r="J8" s="150"/>
      <c r="K8" s="150"/>
      <c r="L8" s="150"/>
      <c r="M8" s="150"/>
      <c r="N8" s="150"/>
      <c r="O8" s="150"/>
      <c r="P8" s="150"/>
      <c r="Q8" s="150"/>
      <c r="R8" s="150"/>
      <c r="S8" s="151"/>
      <c r="T8" s="150"/>
      <c r="U8" s="150"/>
      <c r="V8" s="150"/>
      <c r="W8" s="150"/>
      <c r="X8" s="150"/>
      <c r="Y8" s="150"/>
      <c r="Z8" s="150"/>
      <c r="AA8" s="150"/>
      <c r="AB8" s="150"/>
      <c r="AC8" s="150"/>
      <c r="AD8" s="150"/>
      <c r="AE8" s="150"/>
      <c r="AF8" s="150"/>
      <c r="AG8" s="150"/>
      <c r="AH8" s="150"/>
      <c r="AI8" s="150"/>
      <c r="AJ8" s="151"/>
      <c r="AK8" s="150"/>
      <c r="AL8" s="150"/>
      <c r="AM8" s="150"/>
      <c r="AN8" s="150"/>
      <c r="AO8" s="150"/>
      <c r="AP8" s="150"/>
      <c r="AQ8" s="150"/>
      <c r="AR8" s="150"/>
      <c r="AS8" s="150"/>
      <c r="AT8" s="150"/>
      <c r="AU8" s="150"/>
      <c r="AV8" s="150"/>
      <c r="AW8" s="150"/>
      <c r="AX8" s="150"/>
      <c r="AY8" s="150"/>
      <c r="AZ8" s="150"/>
      <c r="BA8" s="150"/>
      <c r="BB8" s="150"/>
      <c r="BC8" s="152"/>
      <c r="BD8" s="152"/>
      <c r="BE8" s="153"/>
    </row>
    <row r="9" spans="1:60" ht="20.25" customHeight="1" thickBot="1" x14ac:dyDescent="0.2">
      <c r="A9" s="150"/>
      <c r="B9" s="659" t="s">
        <v>171</v>
      </c>
      <c r="C9" s="662" t="s">
        <v>172</v>
      </c>
      <c r="D9" s="663"/>
      <c r="E9" s="668" t="s">
        <v>173</v>
      </c>
      <c r="F9" s="663"/>
      <c r="G9" s="668" t="s">
        <v>174</v>
      </c>
      <c r="H9" s="662"/>
      <c r="I9" s="662"/>
      <c r="J9" s="662"/>
      <c r="K9" s="663"/>
      <c r="L9" s="668" t="s">
        <v>175</v>
      </c>
      <c r="M9" s="662"/>
      <c r="N9" s="662"/>
      <c r="O9" s="671"/>
      <c r="P9" s="674" t="s">
        <v>176</v>
      </c>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c r="AR9" s="675"/>
      <c r="AS9" s="675"/>
      <c r="AT9" s="675"/>
      <c r="AU9" s="676" t="str">
        <f>IF(AZ3="４週","(10)1～4週目の勤務時間数合計","(10)1か月の勤務時間数合計")</f>
        <v>(10)1～4週目の勤務時間数合計</v>
      </c>
      <c r="AV9" s="677"/>
      <c r="AW9" s="676" t="s">
        <v>177</v>
      </c>
      <c r="AX9" s="677"/>
      <c r="AY9" s="684" t="s">
        <v>178</v>
      </c>
      <c r="AZ9" s="684"/>
      <c r="BA9" s="684"/>
      <c r="BB9" s="684"/>
      <c r="BC9" s="684"/>
      <c r="BD9" s="684"/>
    </row>
    <row r="10" spans="1:60" ht="20.25" customHeight="1" thickBot="1" x14ac:dyDescent="0.2">
      <c r="A10" s="150"/>
      <c r="B10" s="660"/>
      <c r="C10" s="664"/>
      <c r="D10" s="665"/>
      <c r="E10" s="669"/>
      <c r="F10" s="665"/>
      <c r="G10" s="669"/>
      <c r="H10" s="664"/>
      <c r="I10" s="664"/>
      <c r="J10" s="664"/>
      <c r="K10" s="665"/>
      <c r="L10" s="669"/>
      <c r="M10" s="664"/>
      <c r="N10" s="664"/>
      <c r="O10" s="672"/>
      <c r="P10" s="686" t="s">
        <v>179</v>
      </c>
      <c r="Q10" s="687"/>
      <c r="R10" s="687"/>
      <c r="S10" s="687"/>
      <c r="T10" s="687"/>
      <c r="U10" s="687"/>
      <c r="V10" s="688"/>
      <c r="W10" s="686" t="s">
        <v>180</v>
      </c>
      <c r="X10" s="687"/>
      <c r="Y10" s="687"/>
      <c r="Z10" s="687"/>
      <c r="AA10" s="687"/>
      <c r="AB10" s="687"/>
      <c r="AC10" s="688"/>
      <c r="AD10" s="686" t="s">
        <v>181</v>
      </c>
      <c r="AE10" s="687"/>
      <c r="AF10" s="687"/>
      <c r="AG10" s="687"/>
      <c r="AH10" s="687"/>
      <c r="AI10" s="687"/>
      <c r="AJ10" s="688"/>
      <c r="AK10" s="686" t="s">
        <v>182</v>
      </c>
      <c r="AL10" s="687"/>
      <c r="AM10" s="687"/>
      <c r="AN10" s="687"/>
      <c r="AO10" s="687"/>
      <c r="AP10" s="687"/>
      <c r="AQ10" s="688"/>
      <c r="AR10" s="686" t="s">
        <v>183</v>
      </c>
      <c r="AS10" s="687"/>
      <c r="AT10" s="688"/>
      <c r="AU10" s="678"/>
      <c r="AV10" s="679"/>
      <c r="AW10" s="678"/>
      <c r="AX10" s="679"/>
      <c r="AY10" s="684"/>
      <c r="AZ10" s="684"/>
      <c r="BA10" s="684"/>
      <c r="BB10" s="684"/>
      <c r="BC10" s="684"/>
      <c r="BD10" s="684"/>
    </row>
    <row r="11" spans="1:60" ht="20.25" customHeight="1" thickBot="1" x14ac:dyDescent="0.2">
      <c r="A11" s="150"/>
      <c r="B11" s="660"/>
      <c r="C11" s="664"/>
      <c r="D11" s="665"/>
      <c r="E11" s="669"/>
      <c r="F11" s="665"/>
      <c r="G11" s="669"/>
      <c r="H11" s="664"/>
      <c r="I11" s="664"/>
      <c r="J11" s="664"/>
      <c r="K11" s="665"/>
      <c r="L11" s="669"/>
      <c r="M11" s="664"/>
      <c r="N11" s="664"/>
      <c r="O11" s="672"/>
      <c r="P11" s="155">
        <f>DAY(DATE($X$2,$AB$2,1))</f>
        <v>1</v>
      </c>
      <c r="Q11" s="156">
        <f>DAY(DATE($X$2,$AB$2,2))</f>
        <v>2</v>
      </c>
      <c r="R11" s="156">
        <f>DAY(DATE($X$2,$AB$2,3))</f>
        <v>3</v>
      </c>
      <c r="S11" s="156">
        <f>DAY(DATE($X$2,$AB$2,4))</f>
        <v>4</v>
      </c>
      <c r="T11" s="156">
        <f>DAY(DATE($X$2,$AB$2,5))</f>
        <v>5</v>
      </c>
      <c r="U11" s="156">
        <f>DAY(DATE($X$2,$AB$2,6))</f>
        <v>6</v>
      </c>
      <c r="V11" s="157">
        <f>DAY(DATE($X$2,$AB$2,7))</f>
        <v>7</v>
      </c>
      <c r="W11" s="155">
        <f>DAY(DATE($X$2,$AB$2,8))</f>
        <v>8</v>
      </c>
      <c r="X11" s="156">
        <f>DAY(DATE($X$2,$AB$2,9))</f>
        <v>9</v>
      </c>
      <c r="Y11" s="156">
        <f>DAY(DATE($X$2,$AB$2,10))</f>
        <v>10</v>
      </c>
      <c r="Z11" s="156">
        <f>DAY(DATE($X$2,$AB$2,11))</f>
        <v>11</v>
      </c>
      <c r="AA11" s="156">
        <f>DAY(DATE($X$2,$AB$2,12))</f>
        <v>12</v>
      </c>
      <c r="AB11" s="156">
        <f>DAY(DATE($X$2,$AB$2,13))</f>
        <v>13</v>
      </c>
      <c r="AC11" s="157">
        <f>DAY(DATE($X$2,$AB$2,14))</f>
        <v>14</v>
      </c>
      <c r="AD11" s="155">
        <f>DAY(DATE($X$2,$AB$2,15))</f>
        <v>15</v>
      </c>
      <c r="AE11" s="156">
        <f>DAY(DATE($X$2,$AB$2,16))</f>
        <v>16</v>
      </c>
      <c r="AF11" s="156">
        <f>DAY(DATE($X$2,$AB$2,17))</f>
        <v>17</v>
      </c>
      <c r="AG11" s="156">
        <f>DAY(DATE($X$2,$AB$2,18))</f>
        <v>18</v>
      </c>
      <c r="AH11" s="156">
        <f>DAY(DATE($X$2,$AB$2,19))</f>
        <v>19</v>
      </c>
      <c r="AI11" s="156">
        <f>DAY(DATE($X$2,$AB$2,20))</f>
        <v>20</v>
      </c>
      <c r="AJ11" s="157">
        <f>DAY(DATE($X$2,$AB$2,21))</f>
        <v>21</v>
      </c>
      <c r="AK11" s="155">
        <f>DAY(DATE($X$2,$AB$2,22))</f>
        <v>22</v>
      </c>
      <c r="AL11" s="156">
        <f>DAY(DATE($X$2,$AB$2,23))</f>
        <v>23</v>
      </c>
      <c r="AM11" s="156">
        <f>DAY(DATE($X$2,$AB$2,24))</f>
        <v>24</v>
      </c>
      <c r="AN11" s="156">
        <f>DAY(DATE($X$2,$AB$2,25))</f>
        <v>25</v>
      </c>
      <c r="AO11" s="156">
        <f>DAY(DATE($X$2,$AB$2,26))</f>
        <v>26</v>
      </c>
      <c r="AP11" s="156">
        <f>DAY(DATE($X$2,$AB$2,27))</f>
        <v>27</v>
      </c>
      <c r="AQ11" s="157">
        <f>DAY(DATE($X$2,$AB$2,28))</f>
        <v>28</v>
      </c>
      <c r="AR11" s="155" t="str">
        <f>IF(AZ3="暦月",IF(DAY(DATE($X$2,$AB$2,29))=29,29,""),"")</f>
        <v/>
      </c>
      <c r="AS11" s="156" t="str">
        <f>IF(AZ3="暦月",IF(DAY(DATE($X$2,$AB$2,30))=30,30,""),"")</f>
        <v/>
      </c>
      <c r="AT11" s="157" t="str">
        <f>IF(AZ3="暦月",IF(DAY(DATE($X$2,$AB$2,31))=31,31,""),"")</f>
        <v/>
      </c>
      <c r="AU11" s="678"/>
      <c r="AV11" s="679"/>
      <c r="AW11" s="678"/>
      <c r="AX11" s="679"/>
      <c r="AY11" s="684"/>
      <c r="AZ11" s="684"/>
      <c r="BA11" s="684"/>
      <c r="BB11" s="684"/>
      <c r="BC11" s="684"/>
      <c r="BD11" s="684"/>
    </row>
    <row r="12" spans="1:60" ht="20.25" hidden="1" customHeight="1" thickBot="1" x14ac:dyDescent="0.2">
      <c r="A12" s="150"/>
      <c r="B12" s="660"/>
      <c r="C12" s="664"/>
      <c r="D12" s="665"/>
      <c r="E12" s="669"/>
      <c r="F12" s="665"/>
      <c r="G12" s="669"/>
      <c r="H12" s="664"/>
      <c r="I12" s="664"/>
      <c r="J12" s="664"/>
      <c r="K12" s="665"/>
      <c r="L12" s="669"/>
      <c r="M12" s="664"/>
      <c r="N12" s="664"/>
      <c r="O12" s="672"/>
      <c r="P12" s="155">
        <f>WEEKDAY(DATE($X$2,$AB$2,1))</f>
        <v>2</v>
      </c>
      <c r="Q12" s="156">
        <f>WEEKDAY(DATE($X$2,$AB$2,2))</f>
        <v>3</v>
      </c>
      <c r="R12" s="156">
        <f>WEEKDAY(DATE($X$2,$AB$2,3))</f>
        <v>4</v>
      </c>
      <c r="S12" s="156">
        <f>WEEKDAY(DATE($X$2,$AB$2,4))</f>
        <v>5</v>
      </c>
      <c r="T12" s="156">
        <f>WEEKDAY(DATE($X$2,$AB$2,5))</f>
        <v>6</v>
      </c>
      <c r="U12" s="156">
        <f>WEEKDAY(DATE($X$2,$AB$2,6))</f>
        <v>7</v>
      </c>
      <c r="V12" s="157">
        <f>WEEKDAY(DATE($X$2,$AB$2,7))</f>
        <v>1</v>
      </c>
      <c r="W12" s="155">
        <f>WEEKDAY(DATE($X$2,$AB$2,8))</f>
        <v>2</v>
      </c>
      <c r="X12" s="156">
        <f>WEEKDAY(DATE($X$2,$AB$2,9))</f>
        <v>3</v>
      </c>
      <c r="Y12" s="156">
        <f>WEEKDAY(DATE($X$2,$AB$2,10))</f>
        <v>4</v>
      </c>
      <c r="Z12" s="156">
        <f>WEEKDAY(DATE($X$2,$AB$2,11))</f>
        <v>5</v>
      </c>
      <c r="AA12" s="156">
        <f>WEEKDAY(DATE($X$2,$AB$2,12))</f>
        <v>6</v>
      </c>
      <c r="AB12" s="156">
        <f>WEEKDAY(DATE($X$2,$AB$2,13))</f>
        <v>7</v>
      </c>
      <c r="AC12" s="157">
        <f>WEEKDAY(DATE($X$2,$AB$2,14))</f>
        <v>1</v>
      </c>
      <c r="AD12" s="155">
        <f>WEEKDAY(DATE($X$2,$AB$2,15))</f>
        <v>2</v>
      </c>
      <c r="AE12" s="156">
        <f>WEEKDAY(DATE($X$2,$AB$2,16))</f>
        <v>3</v>
      </c>
      <c r="AF12" s="156">
        <f>WEEKDAY(DATE($X$2,$AB$2,17))</f>
        <v>4</v>
      </c>
      <c r="AG12" s="156">
        <f>WEEKDAY(DATE($X$2,$AB$2,18))</f>
        <v>5</v>
      </c>
      <c r="AH12" s="156">
        <f>WEEKDAY(DATE($X$2,$AB$2,19))</f>
        <v>6</v>
      </c>
      <c r="AI12" s="156">
        <f>WEEKDAY(DATE($X$2,$AB$2,20))</f>
        <v>7</v>
      </c>
      <c r="AJ12" s="157">
        <f>WEEKDAY(DATE($X$2,$AB$2,21))</f>
        <v>1</v>
      </c>
      <c r="AK12" s="155">
        <f>WEEKDAY(DATE($X$2,$AB$2,22))</f>
        <v>2</v>
      </c>
      <c r="AL12" s="156">
        <f>WEEKDAY(DATE($X$2,$AB$2,23))</f>
        <v>3</v>
      </c>
      <c r="AM12" s="156">
        <f>WEEKDAY(DATE($X$2,$AB$2,24))</f>
        <v>4</v>
      </c>
      <c r="AN12" s="156">
        <f>WEEKDAY(DATE($X$2,$AB$2,25))</f>
        <v>5</v>
      </c>
      <c r="AO12" s="156">
        <f>WEEKDAY(DATE($X$2,$AB$2,26))</f>
        <v>6</v>
      </c>
      <c r="AP12" s="156">
        <f>WEEKDAY(DATE($X$2,$AB$2,27))</f>
        <v>7</v>
      </c>
      <c r="AQ12" s="157">
        <f>WEEKDAY(DATE($X$2,$AB$2,28))</f>
        <v>1</v>
      </c>
      <c r="AR12" s="155">
        <f>IF(AR11=29,WEEKDAY(DATE($X$2,$AB$2,29)),0)</f>
        <v>0</v>
      </c>
      <c r="AS12" s="156">
        <f>IF(AS11=30,WEEKDAY(DATE($X$2,$AB$2,30)),0)</f>
        <v>0</v>
      </c>
      <c r="AT12" s="157">
        <f>IF(AT11=31,WEEKDAY(DATE($X$2,$AB$2,31)),0)</f>
        <v>0</v>
      </c>
      <c r="AU12" s="680"/>
      <c r="AV12" s="681"/>
      <c r="AW12" s="680"/>
      <c r="AX12" s="681"/>
      <c r="AY12" s="685"/>
      <c r="AZ12" s="685"/>
      <c r="BA12" s="685"/>
      <c r="BB12" s="685"/>
      <c r="BC12" s="685"/>
      <c r="BD12" s="685"/>
    </row>
    <row r="13" spans="1:60" ht="20.25" customHeight="1" thickBot="1" x14ac:dyDescent="0.2">
      <c r="A13" s="150"/>
      <c r="B13" s="661"/>
      <c r="C13" s="666"/>
      <c r="D13" s="667"/>
      <c r="E13" s="670"/>
      <c r="F13" s="667"/>
      <c r="G13" s="670"/>
      <c r="H13" s="666"/>
      <c r="I13" s="666"/>
      <c r="J13" s="666"/>
      <c r="K13" s="667"/>
      <c r="L13" s="670"/>
      <c r="M13" s="666"/>
      <c r="N13" s="666"/>
      <c r="O13" s="673"/>
      <c r="P13" s="158" t="str">
        <f>IF(P12=1,"日",IF(P12=2,"月",IF(P12=3,"火",IF(P12=4,"水",IF(P12=5,"木",IF(P12=6,"金","土"))))))</f>
        <v>月</v>
      </c>
      <c r="Q13" s="159" t="str">
        <f t="shared" ref="Q13:AQ13" si="0">IF(Q12=1,"日",IF(Q12=2,"月",IF(Q12=3,"火",IF(Q12=4,"水",IF(Q12=5,"木",IF(Q12=6,"金","土"))))))</f>
        <v>火</v>
      </c>
      <c r="R13" s="159" t="str">
        <f t="shared" si="0"/>
        <v>水</v>
      </c>
      <c r="S13" s="159" t="str">
        <f t="shared" si="0"/>
        <v>木</v>
      </c>
      <c r="T13" s="159" t="str">
        <f t="shared" si="0"/>
        <v>金</v>
      </c>
      <c r="U13" s="159" t="str">
        <f t="shared" si="0"/>
        <v>土</v>
      </c>
      <c r="V13" s="160" t="str">
        <f t="shared" si="0"/>
        <v>日</v>
      </c>
      <c r="W13" s="158" t="str">
        <f t="shared" si="0"/>
        <v>月</v>
      </c>
      <c r="X13" s="159" t="str">
        <f t="shared" si="0"/>
        <v>火</v>
      </c>
      <c r="Y13" s="159" t="str">
        <f t="shared" si="0"/>
        <v>水</v>
      </c>
      <c r="Z13" s="159" t="str">
        <f t="shared" si="0"/>
        <v>木</v>
      </c>
      <c r="AA13" s="159" t="str">
        <f t="shared" si="0"/>
        <v>金</v>
      </c>
      <c r="AB13" s="159" t="str">
        <f t="shared" si="0"/>
        <v>土</v>
      </c>
      <c r="AC13" s="160" t="str">
        <f t="shared" si="0"/>
        <v>日</v>
      </c>
      <c r="AD13" s="158" t="str">
        <f t="shared" si="0"/>
        <v>月</v>
      </c>
      <c r="AE13" s="159" t="str">
        <f t="shared" si="0"/>
        <v>火</v>
      </c>
      <c r="AF13" s="159" t="str">
        <f t="shared" si="0"/>
        <v>水</v>
      </c>
      <c r="AG13" s="159" t="str">
        <f t="shared" si="0"/>
        <v>木</v>
      </c>
      <c r="AH13" s="159" t="str">
        <f t="shared" si="0"/>
        <v>金</v>
      </c>
      <c r="AI13" s="159" t="str">
        <f t="shared" si="0"/>
        <v>土</v>
      </c>
      <c r="AJ13" s="160" t="str">
        <f t="shared" si="0"/>
        <v>日</v>
      </c>
      <c r="AK13" s="158" t="str">
        <f t="shared" si="0"/>
        <v>月</v>
      </c>
      <c r="AL13" s="159" t="str">
        <f t="shared" si="0"/>
        <v>火</v>
      </c>
      <c r="AM13" s="159" t="str">
        <f t="shared" si="0"/>
        <v>水</v>
      </c>
      <c r="AN13" s="159" t="str">
        <f t="shared" si="0"/>
        <v>木</v>
      </c>
      <c r="AO13" s="159" t="str">
        <f t="shared" si="0"/>
        <v>金</v>
      </c>
      <c r="AP13" s="159" t="str">
        <f t="shared" si="0"/>
        <v>土</v>
      </c>
      <c r="AQ13" s="160" t="str">
        <f t="shared" si="0"/>
        <v>日</v>
      </c>
      <c r="AR13" s="159" t="str">
        <f>IF(AR12=1,"日",IF(AR12=2,"月",IF(AR12=3,"火",IF(AR12=4,"水",IF(AR12=5,"木",IF(AR12=6,"金",IF(AR12=0,"","土")))))))</f>
        <v/>
      </c>
      <c r="AS13" s="159" t="str">
        <f>IF(AS12=1,"日",IF(AS12=2,"月",IF(AS12=3,"火",IF(AS12=4,"水",IF(AS12=5,"木",IF(AS12=6,"金",IF(AS12=0,"","土")))))))</f>
        <v/>
      </c>
      <c r="AT13" s="159" t="str">
        <f>IF(AT12=1,"日",IF(AT12=2,"月",IF(AT12=3,"火",IF(AT12=4,"水",IF(AT12=5,"木",IF(AT12=6,"金",IF(AT12=0,"","土")))))))</f>
        <v/>
      </c>
      <c r="AU13" s="682"/>
      <c r="AV13" s="683"/>
      <c r="AW13" s="682"/>
      <c r="AX13" s="683"/>
      <c r="AY13" s="685"/>
      <c r="AZ13" s="685"/>
      <c r="BA13" s="685"/>
      <c r="BB13" s="685"/>
      <c r="BC13" s="685"/>
      <c r="BD13" s="685"/>
    </row>
    <row r="14" spans="1:60" ht="39.950000000000003" customHeight="1" x14ac:dyDescent="0.15">
      <c r="A14" s="150"/>
      <c r="B14" s="161">
        <v>1</v>
      </c>
      <c r="C14" s="645" t="s">
        <v>184</v>
      </c>
      <c r="D14" s="646"/>
      <c r="E14" s="647" t="s">
        <v>185</v>
      </c>
      <c r="F14" s="648"/>
      <c r="G14" s="649" t="s">
        <v>186</v>
      </c>
      <c r="H14" s="650"/>
      <c r="I14" s="650"/>
      <c r="J14" s="650"/>
      <c r="K14" s="651"/>
      <c r="L14" s="652" t="s">
        <v>187</v>
      </c>
      <c r="M14" s="653"/>
      <c r="N14" s="653"/>
      <c r="O14" s="654"/>
      <c r="P14" s="162">
        <v>8</v>
      </c>
      <c r="Q14" s="163">
        <v>8</v>
      </c>
      <c r="R14" s="163"/>
      <c r="S14" s="163"/>
      <c r="T14" s="163">
        <v>8</v>
      </c>
      <c r="U14" s="163">
        <v>8</v>
      </c>
      <c r="V14" s="164">
        <v>8</v>
      </c>
      <c r="W14" s="162">
        <v>8</v>
      </c>
      <c r="X14" s="163">
        <v>8</v>
      </c>
      <c r="Y14" s="163"/>
      <c r="Z14" s="163"/>
      <c r="AA14" s="163">
        <v>8</v>
      </c>
      <c r="AB14" s="163">
        <v>8</v>
      </c>
      <c r="AC14" s="164">
        <v>8</v>
      </c>
      <c r="AD14" s="162">
        <v>8</v>
      </c>
      <c r="AE14" s="163">
        <v>8</v>
      </c>
      <c r="AF14" s="163"/>
      <c r="AG14" s="163"/>
      <c r="AH14" s="163">
        <v>8</v>
      </c>
      <c r="AI14" s="163">
        <v>8</v>
      </c>
      <c r="AJ14" s="164">
        <v>8</v>
      </c>
      <c r="AK14" s="162">
        <v>8</v>
      </c>
      <c r="AL14" s="163">
        <v>8</v>
      </c>
      <c r="AM14" s="163"/>
      <c r="AN14" s="163"/>
      <c r="AO14" s="163">
        <v>8</v>
      </c>
      <c r="AP14" s="163">
        <v>8</v>
      </c>
      <c r="AQ14" s="164">
        <v>8</v>
      </c>
      <c r="AR14" s="162"/>
      <c r="AS14" s="163"/>
      <c r="AT14" s="164"/>
      <c r="AU14" s="655">
        <f>IF($AZ$3="４週",SUM(P14:AQ14),IF($AZ$3="暦月",SUM(P14:AT14),""))</f>
        <v>160</v>
      </c>
      <c r="AV14" s="656"/>
      <c r="AW14" s="657">
        <f t="shared" ref="AW14:AW31" si="1">IF($AZ$3="４週",AU14/4,IF($AZ$3="暦月",AU14/($AZ$7/7),""))</f>
        <v>40</v>
      </c>
      <c r="AX14" s="658"/>
      <c r="AY14" s="642"/>
      <c r="AZ14" s="643"/>
      <c r="BA14" s="643"/>
      <c r="BB14" s="643"/>
      <c r="BC14" s="643"/>
      <c r="BD14" s="644"/>
    </row>
    <row r="15" spans="1:60" ht="39.950000000000003" customHeight="1" x14ac:dyDescent="0.15">
      <c r="A15" s="150"/>
      <c r="B15" s="165">
        <f t="shared" ref="B15:B31" si="2">B14+1</f>
        <v>2</v>
      </c>
      <c r="C15" s="628" t="s">
        <v>189</v>
      </c>
      <c r="D15" s="629"/>
      <c r="E15" s="630" t="s">
        <v>185</v>
      </c>
      <c r="F15" s="631"/>
      <c r="G15" s="632" t="s">
        <v>186</v>
      </c>
      <c r="H15" s="633"/>
      <c r="I15" s="633"/>
      <c r="J15" s="633"/>
      <c r="K15" s="634"/>
      <c r="L15" s="635" t="s">
        <v>190</v>
      </c>
      <c r="M15" s="636"/>
      <c r="N15" s="636"/>
      <c r="O15" s="637"/>
      <c r="P15" s="166">
        <v>8</v>
      </c>
      <c r="Q15" s="167">
        <v>8</v>
      </c>
      <c r="R15" s="167"/>
      <c r="S15" s="167"/>
      <c r="T15" s="167">
        <v>8</v>
      </c>
      <c r="U15" s="167">
        <v>8</v>
      </c>
      <c r="V15" s="168">
        <v>8</v>
      </c>
      <c r="W15" s="166">
        <v>8</v>
      </c>
      <c r="X15" s="167">
        <v>8</v>
      </c>
      <c r="Y15" s="167"/>
      <c r="Z15" s="167"/>
      <c r="AA15" s="167">
        <v>8</v>
      </c>
      <c r="AB15" s="167">
        <v>8</v>
      </c>
      <c r="AC15" s="168">
        <v>8</v>
      </c>
      <c r="AD15" s="166">
        <v>8</v>
      </c>
      <c r="AE15" s="167">
        <v>8</v>
      </c>
      <c r="AF15" s="167"/>
      <c r="AG15" s="167"/>
      <c r="AH15" s="167">
        <v>8</v>
      </c>
      <c r="AI15" s="167">
        <v>8</v>
      </c>
      <c r="AJ15" s="168">
        <v>8</v>
      </c>
      <c r="AK15" s="166">
        <v>8</v>
      </c>
      <c r="AL15" s="167">
        <v>8</v>
      </c>
      <c r="AM15" s="167"/>
      <c r="AN15" s="167"/>
      <c r="AO15" s="167">
        <v>8</v>
      </c>
      <c r="AP15" s="167">
        <v>8</v>
      </c>
      <c r="AQ15" s="168">
        <v>8</v>
      </c>
      <c r="AR15" s="166"/>
      <c r="AS15" s="167"/>
      <c r="AT15" s="168"/>
      <c r="AU15" s="638">
        <f>IF($AZ$3="４週",SUM(P15:AQ15),IF($AZ$3="暦月",SUM(P15:AT15),""))</f>
        <v>160</v>
      </c>
      <c r="AV15" s="639"/>
      <c r="AW15" s="640">
        <f t="shared" si="1"/>
        <v>40</v>
      </c>
      <c r="AX15" s="641"/>
      <c r="AY15" s="608"/>
      <c r="AZ15" s="609"/>
      <c r="BA15" s="609"/>
      <c r="BB15" s="609"/>
      <c r="BC15" s="609"/>
      <c r="BD15" s="610"/>
      <c r="BG15" s="247"/>
    </row>
    <row r="16" spans="1:60" ht="39.950000000000003" customHeight="1" x14ac:dyDescent="0.15">
      <c r="A16" s="150"/>
      <c r="B16" s="165">
        <f t="shared" si="2"/>
        <v>3</v>
      </c>
      <c r="C16" s="628" t="s">
        <v>189</v>
      </c>
      <c r="D16" s="629"/>
      <c r="E16" s="630" t="s">
        <v>185</v>
      </c>
      <c r="F16" s="631"/>
      <c r="G16" s="632" t="s">
        <v>189</v>
      </c>
      <c r="H16" s="633"/>
      <c r="I16" s="633"/>
      <c r="J16" s="633"/>
      <c r="K16" s="634"/>
      <c r="L16" s="635" t="s">
        <v>191</v>
      </c>
      <c r="M16" s="636"/>
      <c r="N16" s="636"/>
      <c r="O16" s="637"/>
      <c r="P16" s="166">
        <v>8</v>
      </c>
      <c r="Q16" s="167">
        <v>8</v>
      </c>
      <c r="R16" s="167"/>
      <c r="S16" s="167"/>
      <c r="T16" s="167">
        <v>8</v>
      </c>
      <c r="U16" s="167">
        <v>8</v>
      </c>
      <c r="V16" s="168">
        <v>8</v>
      </c>
      <c r="W16" s="166">
        <v>8</v>
      </c>
      <c r="X16" s="167">
        <v>8</v>
      </c>
      <c r="Y16" s="167"/>
      <c r="Z16" s="167"/>
      <c r="AA16" s="167">
        <v>8</v>
      </c>
      <c r="AB16" s="167">
        <v>8</v>
      </c>
      <c r="AC16" s="168">
        <v>8</v>
      </c>
      <c r="AD16" s="166">
        <v>8</v>
      </c>
      <c r="AE16" s="167">
        <v>8</v>
      </c>
      <c r="AF16" s="167"/>
      <c r="AG16" s="167"/>
      <c r="AH16" s="167">
        <v>8</v>
      </c>
      <c r="AI16" s="167">
        <v>8</v>
      </c>
      <c r="AJ16" s="168">
        <v>8</v>
      </c>
      <c r="AK16" s="166">
        <v>8</v>
      </c>
      <c r="AL16" s="167">
        <v>8</v>
      </c>
      <c r="AM16" s="167"/>
      <c r="AN16" s="167"/>
      <c r="AO16" s="167">
        <v>8</v>
      </c>
      <c r="AP16" s="167">
        <v>8</v>
      </c>
      <c r="AQ16" s="168">
        <v>8</v>
      </c>
      <c r="AR16" s="166"/>
      <c r="AS16" s="167"/>
      <c r="AT16" s="168"/>
      <c r="AU16" s="638">
        <f>IF($AZ$3="４週",SUM(P16:AQ16),IF($AZ$3="暦月",SUM(P16:AT16),""))</f>
        <v>160</v>
      </c>
      <c r="AV16" s="639"/>
      <c r="AW16" s="640">
        <f t="shared" si="1"/>
        <v>40</v>
      </c>
      <c r="AX16" s="641"/>
      <c r="AY16" s="608"/>
      <c r="AZ16" s="609"/>
      <c r="BA16" s="609"/>
      <c r="BB16" s="609"/>
      <c r="BC16" s="609"/>
      <c r="BD16" s="610"/>
    </row>
    <row r="17" spans="1:56" ht="39.950000000000003" customHeight="1" x14ac:dyDescent="0.15">
      <c r="A17" s="150"/>
      <c r="B17" s="165">
        <f t="shared" si="2"/>
        <v>4</v>
      </c>
      <c r="C17" s="628" t="s">
        <v>189</v>
      </c>
      <c r="D17" s="629"/>
      <c r="E17" s="630" t="s">
        <v>185</v>
      </c>
      <c r="F17" s="631"/>
      <c r="G17" s="632" t="s">
        <v>189</v>
      </c>
      <c r="H17" s="633"/>
      <c r="I17" s="633"/>
      <c r="J17" s="633"/>
      <c r="K17" s="634"/>
      <c r="L17" s="635" t="s">
        <v>192</v>
      </c>
      <c r="M17" s="636"/>
      <c r="N17" s="636"/>
      <c r="O17" s="637"/>
      <c r="P17" s="166">
        <v>8</v>
      </c>
      <c r="Q17" s="167">
        <v>8</v>
      </c>
      <c r="R17" s="167"/>
      <c r="S17" s="167"/>
      <c r="T17" s="167">
        <v>8</v>
      </c>
      <c r="U17" s="167">
        <v>8</v>
      </c>
      <c r="V17" s="168">
        <v>8</v>
      </c>
      <c r="W17" s="166">
        <v>8</v>
      </c>
      <c r="X17" s="167">
        <v>8</v>
      </c>
      <c r="Y17" s="167"/>
      <c r="Z17" s="167"/>
      <c r="AA17" s="167">
        <v>8</v>
      </c>
      <c r="AB17" s="167">
        <v>8</v>
      </c>
      <c r="AC17" s="168">
        <v>8</v>
      </c>
      <c r="AD17" s="166">
        <v>8</v>
      </c>
      <c r="AE17" s="167">
        <v>8</v>
      </c>
      <c r="AF17" s="167"/>
      <c r="AG17" s="167"/>
      <c r="AH17" s="167">
        <v>8</v>
      </c>
      <c r="AI17" s="167">
        <v>8</v>
      </c>
      <c r="AJ17" s="168">
        <v>8</v>
      </c>
      <c r="AK17" s="166">
        <v>8</v>
      </c>
      <c r="AL17" s="167">
        <v>8</v>
      </c>
      <c r="AM17" s="167"/>
      <c r="AN17" s="167"/>
      <c r="AO17" s="167">
        <v>8</v>
      </c>
      <c r="AP17" s="167">
        <v>8</v>
      </c>
      <c r="AQ17" s="168">
        <v>8</v>
      </c>
      <c r="AR17" s="166"/>
      <c r="AS17" s="167"/>
      <c r="AT17" s="168"/>
      <c r="AU17" s="638">
        <f>IF($AZ$3="４週",SUM(P17:AQ17),IF($AZ$3="暦月",SUM(P17:AT17),""))</f>
        <v>160</v>
      </c>
      <c r="AV17" s="639"/>
      <c r="AW17" s="640">
        <f t="shared" si="1"/>
        <v>40</v>
      </c>
      <c r="AX17" s="641"/>
      <c r="AY17" s="608"/>
      <c r="AZ17" s="609"/>
      <c r="BA17" s="609"/>
      <c r="BB17" s="609"/>
      <c r="BC17" s="609"/>
      <c r="BD17" s="610"/>
    </row>
    <row r="18" spans="1:56" ht="39.950000000000003" customHeight="1" x14ac:dyDescent="0.15">
      <c r="A18" s="150"/>
      <c r="B18" s="165">
        <f t="shared" si="2"/>
        <v>5</v>
      </c>
      <c r="C18" s="628" t="s">
        <v>189</v>
      </c>
      <c r="D18" s="629"/>
      <c r="E18" s="630" t="s">
        <v>193</v>
      </c>
      <c r="F18" s="631"/>
      <c r="G18" s="632" t="s">
        <v>189</v>
      </c>
      <c r="H18" s="633"/>
      <c r="I18" s="633"/>
      <c r="J18" s="633"/>
      <c r="K18" s="634"/>
      <c r="L18" s="635" t="s">
        <v>194</v>
      </c>
      <c r="M18" s="636"/>
      <c r="N18" s="636"/>
      <c r="O18" s="637"/>
      <c r="P18" s="166">
        <v>4</v>
      </c>
      <c r="Q18" s="167">
        <v>4</v>
      </c>
      <c r="R18" s="167"/>
      <c r="S18" s="167"/>
      <c r="T18" s="167">
        <v>4</v>
      </c>
      <c r="U18" s="167">
        <v>4</v>
      </c>
      <c r="V18" s="168">
        <v>4</v>
      </c>
      <c r="W18" s="166">
        <v>4</v>
      </c>
      <c r="X18" s="167">
        <v>4</v>
      </c>
      <c r="Y18" s="167"/>
      <c r="Z18" s="167"/>
      <c r="AA18" s="167">
        <v>4</v>
      </c>
      <c r="AB18" s="167">
        <v>4</v>
      </c>
      <c r="AC18" s="168">
        <v>4</v>
      </c>
      <c r="AD18" s="166">
        <v>4</v>
      </c>
      <c r="AE18" s="167">
        <v>4</v>
      </c>
      <c r="AF18" s="167"/>
      <c r="AG18" s="167"/>
      <c r="AH18" s="167">
        <v>4</v>
      </c>
      <c r="AI18" s="167">
        <v>4</v>
      </c>
      <c r="AJ18" s="168">
        <v>4</v>
      </c>
      <c r="AK18" s="166">
        <v>4</v>
      </c>
      <c r="AL18" s="167">
        <v>4</v>
      </c>
      <c r="AM18" s="167"/>
      <c r="AN18" s="167"/>
      <c r="AO18" s="167">
        <v>4</v>
      </c>
      <c r="AP18" s="167">
        <v>4</v>
      </c>
      <c r="AQ18" s="168">
        <v>4</v>
      </c>
      <c r="AR18" s="166"/>
      <c r="AS18" s="167"/>
      <c r="AT18" s="168"/>
      <c r="AU18" s="638">
        <f t="shared" ref="AU18:AU31" si="3">IF($AZ$3="４週",SUM(P18:AQ18),IF($AZ$3="暦月",SUM(P18:AT18),""))</f>
        <v>80</v>
      </c>
      <c r="AV18" s="639"/>
      <c r="AW18" s="640">
        <f t="shared" si="1"/>
        <v>20</v>
      </c>
      <c r="AX18" s="641"/>
      <c r="AY18" s="608"/>
      <c r="AZ18" s="609"/>
      <c r="BA18" s="609"/>
      <c r="BB18" s="609"/>
      <c r="BC18" s="609"/>
      <c r="BD18" s="610"/>
    </row>
    <row r="19" spans="1:56" ht="39.950000000000003" customHeight="1" x14ac:dyDescent="0.15">
      <c r="A19" s="150"/>
      <c r="B19" s="165">
        <f t="shared" si="2"/>
        <v>6</v>
      </c>
      <c r="C19" s="628"/>
      <c r="D19" s="629"/>
      <c r="E19" s="630"/>
      <c r="F19" s="631"/>
      <c r="G19" s="632"/>
      <c r="H19" s="633"/>
      <c r="I19" s="633"/>
      <c r="J19" s="633"/>
      <c r="K19" s="634"/>
      <c r="L19" s="635"/>
      <c r="M19" s="636"/>
      <c r="N19" s="636"/>
      <c r="O19" s="637"/>
      <c r="P19" s="166"/>
      <c r="Q19" s="167"/>
      <c r="R19" s="167"/>
      <c r="S19" s="167"/>
      <c r="T19" s="167"/>
      <c r="U19" s="167"/>
      <c r="V19" s="168"/>
      <c r="W19" s="166"/>
      <c r="X19" s="167"/>
      <c r="Y19" s="167"/>
      <c r="Z19" s="167"/>
      <c r="AA19" s="167"/>
      <c r="AB19" s="167"/>
      <c r="AC19" s="168"/>
      <c r="AD19" s="166"/>
      <c r="AE19" s="167"/>
      <c r="AF19" s="167"/>
      <c r="AG19" s="167"/>
      <c r="AH19" s="167"/>
      <c r="AI19" s="167"/>
      <c r="AJ19" s="168"/>
      <c r="AK19" s="166"/>
      <c r="AL19" s="167"/>
      <c r="AM19" s="167"/>
      <c r="AN19" s="167"/>
      <c r="AO19" s="167"/>
      <c r="AP19" s="167"/>
      <c r="AQ19" s="168"/>
      <c r="AR19" s="166"/>
      <c r="AS19" s="167"/>
      <c r="AT19" s="168"/>
      <c r="AU19" s="638">
        <f t="shared" si="3"/>
        <v>0</v>
      </c>
      <c r="AV19" s="639"/>
      <c r="AW19" s="640">
        <f t="shared" si="1"/>
        <v>0</v>
      </c>
      <c r="AX19" s="641"/>
      <c r="AY19" s="608"/>
      <c r="AZ19" s="609"/>
      <c r="BA19" s="609"/>
      <c r="BB19" s="609"/>
      <c r="BC19" s="609"/>
      <c r="BD19" s="610"/>
    </row>
    <row r="20" spans="1:56" ht="39.950000000000003" customHeight="1" x14ac:dyDescent="0.15">
      <c r="A20" s="150"/>
      <c r="B20" s="165">
        <f t="shared" si="2"/>
        <v>7</v>
      </c>
      <c r="C20" s="628"/>
      <c r="D20" s="629"/>
      <c r="E20" s="630"/>
      <c r="F20" s="631"/>
      <c r="G20" s="632"/>
      <c r="H20" s="633"/>
      <c r="I20" s="633"/>
      <c r="J20" s="633"/>
      <c r="K20" s="634"/>
      <c r="L20" s="635"/>
      <c r="M20" s="636"/>
      <c r="N20" s="636"/>
      <c r="O20" s="637"/>
      <c r="P20" s="166"/>
      <c r="Q20" s="167"/>
      <c r="R20" s="167"/>
      <c r="S20" s="167"/>
      <c r="T20" s="167"/>
      <c r="U20" s="167"/>
      <c r="V20" s="168"/>
      <c r="W20" s="166"/>
      <c r="X20" s="167"/>
      <c r="Y20" s="167"/>
      <c r="Z20" s="167"/>
      <c r="AA20" s="167"/>
      <c r="AB20" s="167"/>
      <c r="AC20" s="168"/>
      <c r="AD20" s="166"/>
      <c r="AE20" s="167"/>
      <c r="AF20" s="167"/>
      <c r="AG20" s="167"/>
      <c r="AH20" s="167"/>
      <c r="AI20" s="167"/>
      <c r="AJ20" s="168"/>
      <c r="AK20" s="166"/>
      <c r="AL20" s="167"/>
      <c r="AM20" s="167"/>
      <c r="AN20" s="167"/>
      <c r="AO20" s="167"/>
      <c r="AP20" s="167"/>
      <c r="AQ20" s="168"/>
      <c r="AR20" s="166"/>
      <c r="AS20" s="167"/>
      <c r="AT20" s="168"/>
      <c r="AU20" s="638">
        <f>IF($AZ$3="４週",SUM(P20:AQ20),IF($AZ$3="暦月",SUM(P20:AT20),""))</f>
        <v>0</v>
      </c>
      <c r="AV20" s="639"/>
      <c r="AW20" s="640">
        <f t="shared" si="1"/>
        <v>0</v>
      </c>
      <c r="AX20" s="641"/>
      <c r="AY20" s="608"/>
      <c r="AZ20" s="609"/>
      <c r="BA20" s="609"/>
      <c r="BB20" s="609"/>
      <c r="BC20" s="609"/>
      <c r="BD20" s="610"/>
    </row>
    <row r="21" spans="1:56" ht="39.950000000000003" customHeight="1" x14ac:dyDescent="0.15">
      <c r="A21" s="150"/>
      <c r="B21" s="165">
        <f t="shared" si="2"/>
        <v>8</v>
      </c>
      <c r="C21" s="628"/>
      <c r="D21" s="629"/>
      <c r="E21" s="630"/>
      <c r="F21" s="631"/>
      <c r="G21" s="632"/>
      <c r="H21" s="633"/>
      <c r="I21" s="633"/>
      <c r="J21" s="633"/>
      <c r="K21" s="634"/>
      <c r="L21" s="635"/>
      <c r="M21" s="636"/>
      <c r="N21" s="636"/>
      <c r="O21" s="637"/>
      <c r="P21" s="166"/>
      <c r="Q21" s="167"/>
      <c r="R21" s="167"/>
      <c r="S21" s="167"/>
      <c r="T21" s="167"/>
      <c r="U21" s="167"/>
      <c r="V21" s="168"/>
      <c r="W21" s="166"/>
      <c r="X21" s="167"/>
      <c r="Y21" s="167"/>
      <c r="Z21" s="167"/>
      <c r="AA21" s="167"/>
      <c r="AB21" s="167"/>
      <c r="AC21" s="168"/>
      <c r="AD21" s="166"/>
      <c r="AE21" s="167"/>
      <c r="AF21" s="167"/>
      <c r="AG21" s="167"/>
      <c r="AH21" s="167"/>
      <c r="AI21" s="167"/>
      <c r="AJ21" s="168"/>
      <c r="AK21" s="166"/>
      <c r="AL21" s="167"/>
      <c r="AM21" s="167"/>
      <c r="AN21" s="167"/>
      <c r="AO21" s="167"/>
      <c r="AP21" s="167"/>
      <c r="AQ21" s="168"/>
      <c r="AR21" s="166"/>
      <c r="AS21" s="167"/>
      <c r="AT21" s="168"/>
      <c r="AU21" s="638">
        <f t="shared" si="3"/>
        <v>0</v>
      </c>
      <c r="AV21" s="639"/>
      <c r="AW21" s="640">
        <f t="shared" si="1"/>
        <v>0</v>
      </c>
      <c r="AX21" s="641"/>
      <c r="AY21" s="608"/>
      <c r="AZ21" s="609"/>
      <c r="BA21" s="609"/>
      <c r="BB21" s="609"/>
      <c r="BC21" s="609"/>
      <c r="BD21" s="610"/>
    </row>
    <row r="22" spans="1:56" ht="39.950000000000003" customHeight="1" x14ac:dyDescent="0.15">
      <c r="A22" s="150"/>
      <c r="B22" s="165">
        <f t="shared" si="2"/>
        <v>9</v>
      </c>
      <c r="C22" s="628"/>
      <c r="D22" s="629"/>
      <c r="E22" s="630"/>
      <c r="F22" s="631"/>
      <c r="G22" s="632"/>
      <c r="H22" s="633"/>
      <c r="I22" s="633"/>
      <c r="J22" s="633"/>
      <c r="K22" s="634"/>
      <c r="L22" s="635"/>
      <c r="M22" s="636"/>
      <c r="N22" s="636"/>
      <c r="O22" s="637"/>
      <c r="P22" s="166"/>
      <c r="Q22" s="167"/>
      <c r="R22" s="167"/>
      <c r="S22" s="167"/>
      <c r="T22" s="167"/>
      <c r="U22" s="167"/>
      <c r="V22" s="168"/>
      <c r="W22" s="166"/>
      <c r="X22" s="167"/>
      <c r="Y22" s="167"/>
      <c r="Z22" s="167"/>
      <c r="AA22" s="167"/>
      <c r="AB22" s="167"/>
      <c r="AC22" s="168"/>
      <c r="AD22" s="166"/>
      <c r="AE22" s="167"/>
      <c r="AF22" s="167"/>
      <c r="AG22" s="167"/>
      <c r="AH22" s="167"/>
      <c r="AI22" s="167"/>
      <c r="AJ22" s="168"/>
      <c r="AK22" s="166"/>
      <c r="AL22" s="167"/>
      <c r="AM22" s="167"/>
      <c r="AN22" s="167"/>
      <c r="AO22" s="167"/>
      <c r="AP22" s="167"/>
      <c r="AQ22" s="168"/>
      <c r="AR22" s="166"/>
      <c r="AS22" s="167"/>
      <c r="AT22" s="168"/>
      <c r="AU22" s="638">
        <f t="shared" si="3"/>
        <v>0</v>
      </c>
      <c r="AV22" s="639"/>
      <c r="AW22" s="640">
        <f t="shared" si="1"/>
        <v>0</v>
      </c>
      <c r="AX22" s="641"/>
      <c r="AY22" s="608"/>
      <c r="AZ22" s="609"/>
      <c r="BA22" s="609"/>
      <c r="BB22" s="609"/>
      <c r="BC22" s="609"/>
      <c r="BD22" s="610"/>
    </row>
    <row r="23" spans="1:56" ht="39.950000000000003" customHeight="1" x14ac:dyDescent="0.15">
      <c r="A23" s="150"/>
      <c r="B23" s="165">
        <f t="shared" si="2"/>
        <v>10</v>
      </c>
      <c r="C23" s="628"/>
      <c r="D23" s="629"/>
      <c r="E23" s="630"/>
      <c r="F23" s="631"/>
      <c r="G23" s="632"/>
      <c r="H23" s="633"/>
      <c r="I23" s="633"/>
      <c r="J23" s="633"/>
      <c r="K23" s="634"/>
      <c r="L23" s="635"/>
      <c r="M23" s="636"/>
      <c r="N23" s="636"/>
      <c r="O23" s="637"/>
      <c r="P23" s="166"/>
      <c r="Q23" s="167"/>
      <c r="R23" s="167"/>
      <c r="S23" s="167"/>
      <c r="T23" s="167"/>
      <c r="U23" s="167"/>
      <c r="V23" s="168"/>
      <c r="W23" s="166"/>
      <c r="X23" s="167"/>
      <c r="Y23" s="167"/>
      <c r="Z23" s="167"/>
      <c r="AA23" s="167"/>
      <c r="AB23" s="167"/>
      <c r="AC23" s="168"/>
      <c r="AD23" s="166"/>
      <c r="AE23" s="167"/>
      <c r="AF23" s="167"/>
      <c r="AG23" s="167"/>
      <c r="AH23" s="167"/>
      <c r="AI23" s="167"/>
      <c r="AJ23" s="168"/>
      <c r="AK23" s="166"/>
      <c r="AL23" s="167"/>
      <c r="AM23" s="167"/>
      <c r="AN23" s="167"/>
      <c r="AO23" s="167"/>
      <c r="AP23" s="167"/>
      <c r="AQ23" s="168"/>
      <c r="AR23" s="166"/>
      <c r="AS23" s="167"/>
      <c r="AT23" s="168"/>
      <c r="AU23" s="638">
        <f t="shared" si="3"/>
        <v>0</v>
      </c>
      <c r="AV23" s="639"/>
      <c r="AW23" s="640">
        <f t="shared" si="1"/>
        <v>0</v>
      </c>
      <c r="AX23" s="641"/>
      <c r="AY23" s="608"/>
      <c r="AZ23" s="609"/>
      <c r="BA23" s="609"/>
      <c r="BB23" s="609"/>
      <c r="BC23" s="609"/>
      <c r="BD23" s="610"/>
    </row>
    <row r="24" spans="1:56" ht="39.950000000000003" customHeight="1" x14ac:dyDescent="0.15">
      <c r="A24" s="150"/>
      <c r="B24" s="165">
        <f t="shared" si="2"/>
        <v>11</v>
      </c>
      <c r="C24" s="628"/>
      <c r="D24" s="629"/>
      <c r="E24" s="630"/>
      <c r="F24" s="631"/>
      <c r="G24" s="632"/>
      <c r="H24" s="633"/>
      <c r="I24" s="633"/>
      <c r="J24" s="633"/>
      <c r="K24" s="634"/>
      <c r="L24" s="635"/>
      <c r="M24" s="636"/>
      <c r="N24" s="636"/>
      <c r="O24" s="637"/>
      <c r="P24" s="166"/>
      <c r="Q24" s="167"/>
      <c r="R24" s="167"/>
      <c r="S24" s="167"/>
      <c r="T24" s="167"/>
      <c r="U24" s="167"/>
      <c r="V24" s="168"/>
      <c r="W24" s="166"/>
      <c r="X24" s="167"/>
      <c r="Y24" s="167"/>
      <c r="Z24" s="167"/>
      <c r="AA24" s="167"/>
      <c r="AB24" s="167"/>
      <c r="AC24" s="168"/>
      <c r="AD24" s="166"/>
      <c r="AE24" s="167"/>
      <c r="AF24" s="167"/>
      <c r="AG24" s="167"/>
      <c r="AH24" s="167"/>
      <c r="AI24" s="167"/>
      <c r="AJ24" s="168"/>
      <c r="AK24" s="166"/>
      <c r="AL24" s="167"/>
      <c r="AM24" s="167"/>
      <c r="AN24" s="167"/>
      <c r="AO24" s="167"/>
      <c r="AP24" s="167"/>
      <c r="AQ24" s="168"/>
      <c r="AR24" s="166"/>
      <c r="AS24" s="167"/>
      <c r="AT24" s="168"/>
      <c r="AU24" s="638">
        <f t="shared" si="3"/>
        <v>0</v>
      </c>
      <c r="AV24" s="639"/>
      <c r="AW24" s="640">
        <f t="shared" si="1"/>
        <v>0</v>
      </c>
      <c r="AX24" s="641"/>
      <c r="AY24" s="608"/>
      <c r="AZ24" s="609"/>
      <c r="BA24" s="609"/>
      <c r="BB24" s="609"/>
      <c r="BC24" s="609"/>
      <c r="BD24" s="610"/>
    </row>
    <row r="25" spans="1:56" ht="39.950000000000003" customHeight="1" x14ac:dyDescent="0.15">
      <c r="A25" s="150"/>
      <c r="B25" s="165">
        <f t="shared" si="2"/>
        <v>12</v>
      </c>
      <c r="C25" s="628"/>
      <c r="D25" s="629"/>
      <c r="E25" s="630"/>
      <c r="F25" s="631"/>
      <c r="G25" s="632"/>
      <c r="H25" s="633"/>
      <c r="I25" s="633"/>
      <c r="J25" s="633"/>
      <c r="K25" s="634"/>
      <c r="L25" s="635"/>
      <c r="M25" s="636"/>
      <c r="N25" s="636"/>
      <c r="O25" s="637"/>
      <c r="P25" s="166"/>
      <c r="Q25" s="167"/>
      <c r="R25" s="167"/>
      <c r="S25" s="167"/>
      <c r="T25" s="167"/>
      <c r="U25" s="167"/>
      <c r="V25" s="168"/>
      <c r="W25" s="166"/>
      <c r="X25" s="167"/>
      <c r="Y25" s="167"/>
      <c r="Z25" s="167"/>
      <c r="AA25" s="167"/>
      <c r="AB25" s="167"/>
      <c r="AC25" s="168"/>
      <c r="AD25" s="166"/>
      <c r="AE25" s="167"/>
      <c r="AF25" s="167"/>
      <c r="AG25" s="167"/>
      <c r="AH25" s="167"/>
      <c r="AI25" s="167"/>
      <c r="AJ25" s="168"/>
      <c r="AK25" s="166"/>
      <c r="AL25" s="167"/>
      <c r="AM25" s="167"/>
      <c r="AN25" s="167"/>
      <c r="AO25" s="167"/>
      <c r="AP25" s="167"/>
      <c r="AQ25" s="168"/>
      <c r="AR25" s="166"/>
      <c r="AS25" s="167"/>
      <c r="AT25" s="168"/>
      <c r="AU25" s="638">
        <f t="shared" si="3"/>
        <v>0</v>
      </c>
      <c r="AV25" s="639"/>
      <c r="AW25" s="640">
        <f t="shared" si="1"/>
        <v>0</v>
      </c>
      <c r="AX25" s="641"/>
      <c r="AY25" s="608"/>
      <c r="AZ25" s="609"/>
      <c r="BA25" s="609"/>
      <c r="BB25" s="609"/>
      <c r="BC25" s="609"/>
      <c r="BD25" s="610"/>
    </row>
    <row r="26" spans="1:56" ht="39.950000000000003" customHeight="1" x14ac:dyDescent="0.15">
      <c r="A26" s="150"/>
      <c r="B26" s="165">
        <f t="shared" si="2"/>
        <v>13</v>
      </c>
      <c r="C26" s="628"/>
      <c r="D26" s="629"/>
      <c r="E26" s="630"/>
      <c r="F26" s="631"/>
      <c r="G26" s="632"/>
      <c r="H26" s="633"/>
      <c r="I26" s="633"/>
      <c r="J26" s="633"/>
      <c r="K26" s="634"/>
      <c r="L26" s="635"/>
      <c r="M26" s="636"/>
      <c r="N26" s="636"/>
      <c r="O26" s="637"/>
      <c r="P26" s="166"/>
      <c r="Q26" s="167"/>
      <c r="R26" s="167"/>
      <c r="S26" s="167"/>
      <c r="T26" s="167"/>
      <c r="U26" s="167"/>
      <c r="V26" s="168"/>
      <c r="W26" s="166"/>
      <c r="X26" s="167"/>
      <c r="Y26" s="167"/>
      <c r="Z26" s="167"/>
      <c r="AA26" s="167"/>
      <c r="AB26" s="167"/>
      <c r="AC26" s="168"/>
      <c r="AD26" s="166"/>
      <c r="AE26" s="167"/>
      <c r="AF26" s="167"/>
      <c r="AG26" s="167"/>
      <c r="AH26" s="167"/>
      <c r="AI26" s="167"/>
      <c r="AJ26" s="168"/>
      <c r="AK26" s="166"/>
      <c r="AL26" s="167"/>
      <c r="AM26" s="167"/>
      <c r="AN26" s="167"/>
      <c r="AO26" s="167"/>
      <c r="AP26" s="167"/>
      <c r="AQ26" s="168"/>
      <c r="AR26" s="166"/>
      <c r="AS26" s="167"/>
      <c r="AT26" s="168"/>
      <c r="AU26" s="638">
        <f t="shared" si="3"/>
        <v>0</v>
      </c>
      <c r="AV26" s="639"/>
      <c r="AW26" s="640">
        <f t="shared" si="1"/>
        <v>0</v>
      </c>
      <c r="AX26" s="641"/>
      <c r="AY26" s="608"/>
      <c r="AZ26" s="609"/>
      <c r="BA26" s="609"/>
      <c r="BB26" s="609"/>
      <c r="BC26" s="609"/>
      <c r="BD26" s="610"/>
    </row>
    <row r="27" spans="1:56" ht="39.950000000000003" customHeight="1" x14ac:dyDescent="0.15">
      <c r="A27" s="150"/>
      <c r="B27" s="165">
        <f t="shared" si="2"/>
        <v>14</v>
      </c>
      <c r="C27" s="628"/>
      <c r="D27" s="629"/>
      <c r="E27" s="630"/>
      <c r="F27" s="631"/>
      <c r="G27" s="632"/>
      <c r="H27" s="633"/>
      <c r="I27" s="633"/>
      <c r="J27" s="633"/>
      <c r="K27" s="634"/>
      <c r="L27" s="635"/>
      <c r="M27" s="636"/>
      <c r="N27" s="636"/>
      <c r="O27" s="637"/>
      <c r="P27" s="166"/>
      <c r="Q27" s="167"/>
      <c r="R27" s="167"/>
      <c r="S27" s="167"/>
      <c r="T27" s="167"/>
      <c r="U27" s="167"/>
      <c r="V27" s="168"/>
      <c r="W27" s="166"/>
      <c r="X27" s="167"/>
      <c r="Y27" s="167"/>
      <c r="Z27" s="167"/>
      <c r="AA27" s="167"/>
      <c r="AB27" s="167"/>
      <c r="AC27" s="168"/>
      <c r="AD27" s="166"/>
      <c r="AE27" s="167"/>
      <c r="AF27" s="167"/>
      <c r="AG27" s="167"/>
      <c r="AH27" s="167"/>
      <c r="AI27" s="167"/>
      <c r="AJ27" s="168"/>
      <c r="AK27" s="166"/>
      <c r="AL27" s="167"/>
      <c r="AM27" s="167"/>
      <c r="AN27" s="167"/>
      <c r="AO27" s="167"/>
      <c r="AP27" s="167"/>
      <c r="AQ27" s="168"/>
      <c r="AR27" s="166"/>
      <c r="AS27" s="167"/>
      <c r="AT27" s="168"/>
      <c r="AU27" s="638">
        <f t="shared" si="3"/>
        <v>0</v>
      </c>
      <c r="AV27" s="639"/>
      <c r="AW27" s="640">
        <f t="shared" si="1"/>
        <v>0</v>
      </c>
      <c r="AX27" s="641"/>
      <c r="AY27" s="608"/>
      <c r="AZ27" s="609"/>
      <c r="BA27" s="609"/>
      <c r="BB27" s="609"/>
      <c r="BC27" s="609"/>
      <c r="BD27" s="610"/>
    </row>
    <row r="28" spans="1:56" ht="39.950000000000003" customHeight="1" x14ac:dyDescent="0.15">
      <c r="A28" s="150"/>
      <c r="B28" s="165">
        <f t="shared" si="2"/>
        <v>15</v>
      </c>
      <c r="C28" s="628"/>
      <c r="D28" s="629"/>
      <c r="E28" s="630"/>
      <c r="F28" s="631"/>
      <c r="G28" s="632"/>
      <c r="H28" s="633"/>
      <c r="I28" s="633"/>
      <c r="J28" s="633"/>
      <c r="K28" s="634"/>
      <c r="L28" s="635"/>
      <c r="M28" s="636"/>
      <c r="N28" s="636"/>
      <c r="O28" s="637"/>
      <c r="P28" s="166"/>
      <c r="Q28" s="167"/>
      <c r="R28" s="167"/>
      <c r="S28" s="167"/>
      <c r="T28" s="167"/>
      <c r="U28" s="167"/>
      <c r="V28" s="168"/>
      <c r="W28" s="166"/>
      <c r="X28" s="167"/>
      <c r="Y28" s="167"/>
      <c r="Z28" s="167"/>
      <c r="AA28" s="167"/>
      <c r="AB28" s="167"/>
      <c r="AC28" s="168"/>
      <c r="AD28" s="166"/>
      <c r="AE28" s="167"/>
      <c r="AF28" s="167"/>
      <c r="AG28" s="167"/>
      <c r="AH28" s="167"/>
      <c r="AI28" s="167"/>
      <c r="AJ28" s="168"/>
      <c r="AK28" s="166"/>
      <c r="AL28" s="167"/>
      <c r="AM28" s="167"/>
      <c r="AN28" s="167"/>
      <c r="AO28" s="167"/>
      <c r="AP28" s="167"/>
      <c r="AQ28" s="168"/>
      <c r="AR28" s="166"/>
      <c r="AS28" s="167"/>
      <c r="AT28" s="168"/>
      <c r="AU28" s="638">
        <f t="shared" si="3"/>
        <v>0</v>
      </c>
      <c r="AV28" s="639"/>
      <c r="AW28" s="640">
        <f t="shared" si="1"/>
        <v>0</v>
      </c>
      <c r="AX28" s="641"/>
      <c r="AY28" s="608"/>
      <c r="AZ28" s="609"/>
      <c r="BA28" s="609"/>
      <c r="BB28" s="609"/>
      <c r="BC28" s="609"/>
      <c r="BD28" s="610"/>
    </row>
    <row r="29" spans="1:56" ht="39.950000000000003" customHeight="1" x14ac:dyDescent="0.15">
      <c r="A29" s="150"/>
      <c r="B29" s="165">
        <f t="shared" si="2"/>
        <v>16</v>
      </c>
      <c r="C29" s="628"/>
      <c r="D29" s="629"/>
      <c r="E29" s="630"/>
      <c r="F29" s="631"/>
      <c r="G29" s="632"/>
      <c r="H29" s="633"/>
      <c r="I29" s="633"/>
      <c r="J29" s="633"/>
      <c r="K29" s="634"/>
      <c r="L29" s="635"/>
      <c r="M29" s="636"/>
      <c r="N29" s="636"/>
      <c r="O29" s="637"/>
      <c r="P29" s="166"/>
      <c r="Q29" s="167"/>
      <c r="R29" s="167"/>
      <c r="S29" s="167"/>
      <c r="T29" s="167"/>
      <c r="U29" s="167"/>
      <c r="V29" s="168"/>
      <c r="W29" s="166"/>
      <c r="X29" s="167"/>
      <c r="Y29" s="167"/>
      <c r="Z29" s="167"/>
      <c r="AA29" s="167"/>
      <c r="AB29" s="167"/>
      <c r="AC29" s="168"/>
      <c r="AD29" s="166"/>
      <c r="AE29" s="167"/>
      <c r="AF29" s="167"/>
      <c r="AG29" s="167"/>
      <c r="AH29" s="167"/>
      <c r="AI29" s="167"/>
      <c r="AJ29" s="168"/>
      <c r="AK29" s="166"/>
      <c r="AL29" s="167"/>
      <c r="AM29" s="167"/>
      <c r="AN29" s="167"/>
      <c r="AO29" s="167"/>
      <c r="AP29" s="167"/>
      <c r="AQ29" s="168"/>
      <c r="AR29" s="166"/>
      <c r="AS29" s="167"/>
      <c r="AT29" s="168"/>
      <c r="AU29" s="638">
        <f t="shared" si="3"/>
        <v>0</v>
      </c>
      <c r="AV29" s="639"/>
      <c r="AW29" s="640">
        <f t="shared" si="1"/>
        <v>0</v>
      </c>
      <c r="AX29" s="641"/>
      <c r="AY29" s="608"/>
      <c r="AZ29" s="609"/>
      <c r="BA29" s="609"/>
      <c r="BB29" s="609"/>
      <c r="BC29" s="609"/>
      <c r="BD29" s="610"/>
    </row>
    <row r="30" spans="1:56" ht="39.950000000000003" customHeight="1" x14ac:dyDescent="0.15">
      <c r="A30" s="150"/>
      <c r="B30" s="165">
        <f t="shared" si="2"/>
        <v>17</v>
      </c>
      <c r="C30" s="628"/>
      <c r="D30" s="629"/>
      <c r="E30" s="630"/>
      <c r="F30" s="631"/>
      <c r="G30" s="632"/>
      <c r="H30" s="633"/>
      <c r="I30" s="633"/>
      <c r="J30" s="633"/>
      <c r="K30" s="634"/>
      <c r="L30" s="635"/>
      <c r="M30" s="636"/>
      <c r="N30" s="636"/>
      <c r="O30" s="637"/>
      <c r="P30" s="166"/>
      <c r="Q30" s="167"/>
      <c r="R30" s="167"/>
      <c r="S30" s="167"/>
      <c r="T30" s="167"/>
      <c r="U30" s="167"/>
      <c r="V30" s="168"/>
      <c r="W30" s="166"/>
      <c r="X30" s="167"/>
      <c r="Y30" s="167"/>
      <c r="Z30" s="167"/>
      <c r="AA30" s="167"/>
      <c r="AB30" s="167"/>
      <c r="AC30" s="168"/>
      <c r="AD30" s="166"/>
      <c r="AE30" s="167"/>
      <c r="AF30" s="167"/>
      <c r="AG30" s="167"/>
      <c r="AH30" s="167"/>
      <c r="AI30" s="167"/>
      <c r="AJ30" s="168"/>
      <c r="AK30" s="166"/>
      <c r="AL30" s="167"/>
      <c r="AM30" s="167"/>
      <c r="AN30" s="167"/>
      <c r="AO30" s="167"/>
      <c r="AP30" s="167"/>
      <c r="AQ30" s="168"/>
      <c r="AR30" s="166"/>
      <c r="AS30" s="167"/>
      <c r="AT30" s="168"/>
      <c r="AU30" s="638">
        <f t="shared" si="3"/>
        <v>0</v>
      </c>
      <c r="AV30" s="639"/>
      <c r="AW30" s="640">
        <f t="shared" si="1"/>
        <v>0</v>
      </c>
      <c r="AX30" s="641"/>
      <c r="AY30" s="608"/>
      <c r="AZ30" s="609"/>
      <c r="BA30" s="609"/>
      <c r="BB30" s="609"/>
      <c r="BC30" s="609"/>
      <c r="BD30" s="610"/>
    </row>
    <row r="31" spans="1:56" ht="39.950000000000003" customHeight="1" thickBot="1" x14ac:dyDescent="0.2">
      <c r="A31" s="150"/>
      <c r="B31" s="169">
        <f t="shared" si="2"/>
        <v>18</v>
      </c>
      <c r="C31" s="611"/>
      <c r="D31" s="612"/>
      <c r="E31" s="613"/>
      <c r="F31" s="614"/>
      <c r="G31" s="615"/>
      <c r="H31" s="616"/>
      <c r="I31" s="616"/>
      <c r="J31" s="616"/>
      <c r="K31" s="617"/>
      <c r="L31" s="618"/>
      <c r="M31" s="619"/>
      <c r="N31" s="619"/>
      <c r="O31" s="620"/>
      <c r="P31" s="170"/>
      <c r="Q31" s="171"/>
      <c r="R31" s="171"/>
      <c r="S31" s="171"/>
      <c r="T31" s="171"/>
      <c r="U31" s="171"/>
      <c r="V31" s="172"/>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2"/>
      <c r="AU31" s="621">
        <f t="shared" si="3"/>
        <v>0</v>
      </c>
      <c r="AV31" s="622"/>
      <c r="AW31" s="623">
        <f t="shared" si="1"/>
        <v>0</v>
      </c>
      <c r="AX31" s="624"/>
      <c r="AY31" s="625"/>
      <c r="AZ31" s="626"/>
      <c r="BA31" s="626"/>
      <c r="BB31" s="626"/>
      <c r="BC31" s="626"/>
      <c r="BD31" s="627"/>
    </row>
    <row r="32" spans="1:56" ht="20.25" customHeight="1" x14ac:dyDescent="0.15">
      <c r="A32" s="150"/>
      <c r="B32" s="150"/>
      <c r="C32" s="173"/>
      <c r="D32" s="174"/>
      <c r="E32" s="175"/>
      <c r="F32" s="150"/>
      <c r="G32" s="150"/>
      <c r="H32" s="150"/>
      <c r="I32" s="150"/>
      <c r="J32" s="150"/>
      <c r="K32" s="150"/>
      <c r="L32" s="150"/>
      <c r="M32" s="150"/>
      <c r="N32" s="150"/>
      <c r="O32" s="150"/>
      <c r="P32" s="150"/>
      <c r="Q32" s="150"/>
      <c r="R32" s="150"/>
      <c r="S32" s="150"/>
      <c r="T32" s="150"/>
      <c r="U32" s="150"/>
      <c r="V32" s="150"/>
      <c r="W32" s="150"/>
      <c r="X32" s="150"/>
      <c r="Y32" s="150"/>
      <c r="Z32" s="150"/>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row>
    <row r="33" spans="1:56" ht="20.25" customHeight="1" x14ac:dyDescent="0.15">
      <c r="A33" s="150"/>
      <c r="B33" s="142" t="s">
        <v>195</v>
      </c>
      <c r="C33" s="142"/>
      <c r="D33" s="142"/>
      <c r="E33" s="142"/>
      <c r="F33" s="142"/>
      <c r="G33" s="142"/>
      <c r="H33" s="142"/>
      <c r="I33" s="142"/>
      <c r="J33" s="142"/>
      <c r="K33" s="142"/>
      <c r="L33" s="149"/>
      <c r="M33" s="142"/>
      <c r="N33" s="142"/>
      <c r="O33" s="142"/>
      <c r="P33" s="142"/>
      <c r="Q33" s="142"/>
      <c r="R33" s="142"/>
      <c r="S33" s="142"/>
      <c r="T33" s="142" t="s">
        <v>196</v>
      </c>
      <c r="U33" s="142"/>
      <c r="V33" s="142"/>
      <c r="W33" s="142"/>
      <c r="X33" s="142"/>
      <c r="Y33" s="142"/>
      <c r="Z33" s="177"/>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row>
    <row r="34" spans="1:56" ht="20.25" customHeight="1" x14ac:dyDescent="0.15">
      <c r="A34" s="150"/>
      <c r="B34" s="142"/>
      <c r="C34" s="606" t="s">
        <v>197</v>
      </c>
      <c r="D34" s="606"/>
      <c r="E34" s="606" t="s">
        <v>198</v>
      </c>
      <c r="F34" s="606"/>
      <c r="G34" s="606"/>
      <c r="H34" s="606"/>
      <c r="I34" s="142"/>
      <c r="J34" s="607" t="s">
        <v>199</v>
      </c>
      <c r="K34" s="607"/>
      <c r="L34" s="607"/>
      <c r="M34" s="607"/>
      <c r="N34" s="142"/>
      <c r="O34" s="142"/>
      <c r="P34" s="178" t="s">
        <v>200</v>
      </c>
      <c r="Q34" s="178"/>
      <c r="R34" s="142"/>
      <c r="S34" s="142"/>
      <c r="T34" s="581" t="s">
        <v>201</v>
      </c>
      <c r="U34" s="583"/>
      <c r="V34" s="581" t="s">
        <v>202</v>
      </c>
      <c r="W34" s="582"/>
      <c r="X34" s="582"/>
      <c r="Y34" s="583"/>
      <c r="Z34" s="177"/>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row>
    <row r="35" spans="1:56" ht="20.25" customHeight="1" x14ac:dyDescent="0.15">
      <c r="A35" s="150"/>
      <c r="B35" s="142"/>
      <c r="C35" s="580"/>
      <c r="D35" s="580"/>
      <c r="E35" s="580" t="s">
        <v>203</v>
      </c>
      <c r="F35" s="580"/>
      <c r="G35" s="580" t="s">
        <v>204</v>
      </c>
      <c r="H35" s="580"/>
      <c r="I35" s="142"/>
      <c r="J35" s="580" t="s">
        <v>203</v>
      </c>
      <c r="K35" s="580"/>
      <c r="L35" s="580" t="s">
        <v>204</v>
      </c>
      <c r="M35" s="580"/>
      <c r="N35" s="142"/>
      <c r="O35" s="142"/>
      <c r="P35" s="178" t="s">
        <v>205</v>
      </c>
      <c r="Q35" s="178"/>
      <c r="R35" s="142"/>
      <c r="S35" s="142"/>
      <c r="T35" s="581" t="s">
        <v>206</v>
      </c>
      <c r="U35" s="583"/>
      <c r="V35" s="581" t="s">
        <v>207</v>
      </c>
      <c r="W35" s="582"/>
      <c r="X35" s="582"/>
      <c r="Y35" s="583"/>
      <c r="Z35" s="179"/>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row>
    <row r="36" spans="1:56" ht="20.25" customHeight="1" x14ac:dyDescent="0.15">
      <c r="A36" s="150"/>
      <c r="B36" s="142"/>
      <c r="C36" s="581" t="s">
        <v>206</v>
      </c>
      <c r="D36" s="583"/>
      <c r="E36" s="598">
        <f>SUMIFS($AU$14:$AV$31,$C$14:$D$31,"介護支援専門員",$E$14:$F$31,"A")</f>
        <v>480</v>
      </c>
      <c r="F36" s="599"/>
      <c r="G36" s="600">
        <f>SUMIFS($AW$14:$AX$31,$C$14:$D$31,"介護支援専門員",$E$14:$F$31,"A")</f>
        <v>120</v>
      </c>
      <c r="H36" s="601"/>
      <c r="I36" s="180"/>
      <c r="J36" s="602">
        <v>0</v>
      </c>
      <c r="K36" s="603"/>
      <c r="L36" s="602">
        <v>0</v>
      </c>
      <c r="M36" s="603"/>
      <c r="N36" s="180"/>
      <c r="O36" s="180"/>
      <c r="P36" s="602">
        <v>3</v>
      </c>
      <c r="Q36" s="603"/>
      <c r="R36" s="142"/>
      <c r="S36" s="142"/>
      <c r="T36" s="581" t="s">
        <v>208</v>
      </c>
      <c r="U36" s="583"/>
      <c r="V36" s="581" t="s">
        <v>209</v>
      </c>
      <c r="W36" s="582"/>
      <c r="X36" s="582"/>
      <c r="Y36" s="583"/>
      <c r="Z36" s="181"/>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row>
    <row r="37" spans="1:56" ht="20.25" customHeight="1" x14ac:dyDescent="0.15">
      <c r="A37" s="150"/>
      <c r="B37" s="142"/>
      <c r="C37" s="581" t="s">
        <v>208</v>
      </c>
      <c r="D37" s="583"/>
      <c r="E37" s="598">
        <f>SUMIFS($AU$14:$AV$31,$C$14:$D$31,"介護支援専門員",$E$14:$F$31,"B")</f>
        <v>0</v>
      </c>
      <c r="F37" s="599"/>
      <c r="G37" s="600">
        <f>SUMIFS($AW$14:$AX$31,$C$14:$D$31,"介護支援専門員",$E$14:$F$31,"B")</f>
        <v>0</v>
      </c>
      <c r="H37" s="601"/>
      <c r="I37" s="180"/>
      <c r="J37" s="602">
        <v>0</v>
      </c>
      <c r="K37" s="603"/>
      <c r="L37" s="602">
        <v>0</v>
      </c>
      <c r="M37" s="603"/>
      <c r="N37" s="180"/>
      <c r="O37" s="180"/>
      <c r="P37" s="602">
        <v>0</v>
      </c>
      <c r="Q37" s="603"/>
      <c r="R37" s="142"/>
      <c r="S37" s="142"/>
      <c r="T37" s="581" t="s">
        <v>210</v>
      </c>
      <c r="U37" s="583"/>
      <c r="V37" s="581" t="s">
        <v>211</v>
      </c>
      <c r="W37" s="582"/>
      <c r="X37" s="582"/>
      <c r="Y37" s="583"/>
      <c r="Z37" s="181"/>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row>
    <row r="38" spans="1:56" ht="20.25" customHeight="1" x14ac:dyDescent="0.15">
      <c r="A38" s="150"/>
      <c r="B38" s="142"/>
      <c r="C38" s="581" t="s">
        <v>210</v>
      </c>
      <c r="D38" s="583"/>
      <c r="E38" s="598">
        <f>SUMIFS($AU$14:$AV$31,$C$14:$D$31,"介護支援専門員",$E$14:$F$31,"C")</f>
        <v>80</v>
      </c>
      <c r="F38" s="599"/>
      <c r="G38" s="600">
        <f>SUMIFS($AW$14:$AX$31,$C$14:$D$31,"介護支援専門員",$E$14:$F$31,"C")</f>
        <v>20</v>
      </c>
      <c r="H38" s="601"/>
      <c r="I38" s="180"/>
      <c r="J38" s="602">
        <v>80</v>
      </c>
      <c r="K38" s="603"/>
      <c r="L38" s="604">
        <v>20</v>
      </c>
      <c r="M38" s="605"/>
      <c r="N38" s="180"/>
      <c r="O38" s="180"/>
      <c r="P38" s="598" t="s">
        <v>212</v>
      </c>
      <c r="Q38" s="599"/>
      <c r="R38" s="142"/>
      <c r="S38" s="142"/>
      <c r="T38" s="581" t="s">
        <v>213</v>
      </c>
      <c r="U38" s="583"/>
      <c r="V38" s="581" t="s">
        <v>214</v>
      </c>
      <c r="W38" s="582"/>
      <c r="X38" s="582"/>
      <c r="Y38" s="583"/>
      <c r="Z38" s="182"/>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row>
    <row r="39" spans="1:56" ht="20.25" customHeight="1" x14ac:dyDescent="0.15">
      <c r="A39" s="150"/>
      <c r="B39" s="142"/>
      <c r="C39" s="581" t="s">
        <v>213</v>
      </c>
      <c r="D39" s="583"/>
      <c r="E39" s="598">
        <f>SUMIFS($AU$14:$AV$31,$C$14:$D$31,"介護支援専門員",$E$14:$F$31,"D")</f>
        <v>0</v>
      </c>
      <c r="F39" s="599"/>
      <c r="G39" s="600">
        <f>SUMIFS($AW$14:$AX$31,$C$14:$D$31,"介護支援専門員",$E$14:$F$31,"D")</f>
        <v>0</v>
      </c>
      <c r="H39" s="601"/>
      <c r="I39" s="180"/>
      <c r="J39" s="602">
        <v>0</v>
      </c>
      <c r="K39" s="603"/>
      <c r="L39" s="604">
        <v>0</v>
      </c>
      <c r="M39" s="605"/>
      <c r="N39" s="180"/>
      <c r="O39" s="180"/>
      <c r="P39" s="598" t="s">
        <v>212</v>
      </c>
      <c r="Q39" s="599"/>
      <c r="R39" s="142"/>
      <c r="S39" s="142"/>
      <c r="T39" s="142"/>
      <c r="U39" s="596"/>
      <c r="V39" s="596"/>
      <c r="W39" s="597"/>
      <c r="X39" s="597"/>
      <c r="Y39" s="183"/>
      <c r="Z39" s="183"/>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row>
    <row r="40" spans="1:56" ht="20.25" customHeight="1" x14ac:dyDescent="0.15">
      <c r="A40" s="150"/>
      <c r="B40" s="142"/>
      <c r="C40" s="581" t="s">
        <v>215</v>
      </c>
      <c r="D40" s="583"/>
      <c r="E40" s="598">
        <f>SUM(E36:F39)</f>
        <v>560</v>
      </c>
      <c r="F40" s="599"/>
      <c r="G40" s="600">
        <f>SUM(G36:H39)</f>
        <v>140</v>
      </c>
      <c r="H40" s="601"/>
      <c r="I40" s="180"/>
      <c r="J40" s="598">
        <f>SUM(J36:K39)</f>
        <v>80</v>
      </c>
      <c r="K40" s="599"/>
      <c r="L40" s="598">
        <f>SUM(L36:M39)</f>
        <v>20</v>
      </c>
      <c r="M40" s="599"/>
      <c r="N40" s="180"/>
      <c r="O40" s="180"/>
      <c r="P40" s="598">
        <f>SUM(P36:Q37)</f>
        <v>3</v>
      </c>
      <c r="Q40" s="599"/>
      <c r="R40" s="142"/>
      <c r="S40" s="142"/>
      <c r="T40" s="142"/>
      <c r="U40" s="596"/>
      <c r="V40" s="596"/>
      <c r="W40" s="597"/>
      <c r="X40" s="597"/>
      <c r="Y40" s="184"/>
      <c r="Z40" s="184"/>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row>
    <row r="41" spans="1:56" ht="20.25" customHeight="1" x14ac:dyDescent="0.15">
      <c r="A41" s="150"/>
      <c r="B41" s="142"/>
      <c r="C41" s="142"/>
      <c r="D41" s="142"/>
      <c r="E41" s="142"/>
      <c r="F41" s="142"/>
      <c r="G41" s="142"/>
      <c r="H41" s="142"/>
      <c r="I41" s="142"/>
      <c r="J41" s="142"/>
      <c r="K41" s="142"/>
      <c r="L41" s="149"/>
      <c r="M41" s="142"/>
      <c r="N41" s="142"/>
      <c r="O41" s="142"/>
      <c r="P41" s="142"/>
      <c r="Q41" s="142"/>
      <c r="R41" s="142"/>
      <c r="S41" s="142"/>
      <c r="T41" s="142"/>
      <c r="U41" s="177"/>
      <c r="V41" s="177"/>
      <c r="W41" s="177"/>
      <c r="X41" s="177"/>
      <c r="Y41" s="177"/>
      <c r="Z41" s="177"/>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row>
    <row r="42" spans="1:56" ht="20.25" customHeight="1" x14ac:dyDescent="0.15">
      <c r="A42" s="150"/>
      <c r="B42" s="142"/>
      <c r="C42" s="149" t="s">
        <v>216</v>
      </c>
      <c r="D42" s="142"/>
      <c r="E42" s="142"/>
      <c r="F42" s="142"/>
      <c r="G42" s="142"/>
      <c r="H42" s="142"/>
      <c r="I42" s="185" t="s">
        <v>217</v>
      </c>
      <c r="J42" s="590" t="s">
        <v>218</v>
      </c>
      <c r="K42" s="591"/>
      <c r="L42" s="186"/>
      <c r="M42" s="185"/>
      <c r="N42" s="142"/>
      <c r="O42" s="142"/>
      <c r="P42" s="142"/>
      <c r="Q42" s="142"/>
      <c r="R42" s="142"/>
      <c r="S42" s="142"/>
      <c r="T42" s="142"/>
      <c r="U42" s="187"/>
      <c r="V42" s="177"/>
      <c r="W42" s="177"/>
      <c r="X42" s="177"/>
      <c r="Y42" s="177"/>
      <c r="Z42" s="177"/>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row>
    <row r="43" spans="1:56" ht="20.25" customHeight="1" x14ac:dyDescent="0.15">
      <c r="A43" s="150"/>
      <c r="B43" s="142"/>
      <c r="C43" s="142" t="s">
        <v>219</v>
      </c>
      <c r="D43" s="142"/>
      <c r="E43" s="142"/>
      <c r="F43" s="142"/>
      <c r="G43" s="142"/>
      <c r="H43" s="142" t="s">
        <v>220</v>
      </c>
      <c r="I43" s="142"/>
      <c r="J43" s="142"/>
      <c r="K43" s="142"/>
      <c r="L43" s="149"/>
      <c r="M43" s="142"/>
      <c r="N43" s="142"/>
      <c r="O43" s="142"/>
      <c r="P43" s="142"/>
      <c r="Q43" s="142"/>
      <c r="R43" s="142"/>
      <c r="S43" s="142"/>
      <c r="T43" s="142"/>
      <c r="U43" s="177"/>
      <c r="V43" s="177"/>
      <c r="W43" s="177"/>
      <c r="X43" s="177"/>
      <c r="Y43" s="177"/>
      <c r="Z43" s="177"/>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row>
    <row r="44" spans="1:56" ht="20.25" customHeight="1" x14ac:dyDescent="0.15">
      <c r="A44" s="150"/>
      <c r="B44" s="142"/>
      <c r="C44" s="142" t="str">
        <f>IF($J$42="週","対象時間数（週平均）","対象時間数（当月合計）")</f>
        <v>対象時間数（週平均）</v>
      </c>
      <c r="D44" s="142"/>
      <c r="E44" s="142"/>
      <c r="F44" s="142"/>
      <c r="G44" s="142"/>
      <c r="H44" s="142" t="str">
        <f>IF($J$42="週","週に勤務すべき時間数","当月に勤務すべき時間数")</f>
        <v>週に勤務すべき時間数</v>
      </c>
      <c r="I44" s="142"/>
      <c r="J44" s="142"/>
      <c r="K44" s="142"/>
      <c r="L44" s="149"/>
      <c r="M44" s="580" t="s">
        <v>221</v>
      </c>
      <c r="N44" s="580"/>
      <c r="O44" s="580"/>
      <c r="P44" s="580"/>
      <c r="Q44" s="142"/>
      <c r="R44" s="142"/>
      <c r="S44" s="142"/>
      <c r="T44" s="142"/>
      <c r="U44" s="177"/>
      <c r="V44" s="177"/>
      <c r="W44" s="177"/>
      <c r="X44" s="177"/>
      <c r="Y44" s="177"/>
      <c r="Z44" s="177"/>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row>
    <row r="45" spans="1:56" ht="20.25" customHeight="1" x14ac:dyDescent="0.15">
      <c r="A45" s="150"/>
      <c r="B45" s="142"/>
      <c r="C45" s="592">
        <f>IF($J$42="週",L40,J40)</f>
        <v>20</v>
      </c>
      <c r="D45" s="593"/>
      <c r="E45" s="593"/>
      <c r="F45" s="594"/>
      <c r="G45" s="188" t="s">
        <v>222</v>
      </c>
      <c r="H45" s="581">
        <f>IF($J$42="週",$AV$5,$AZ$5)</f>
        <v>40</v>
      </c>
      <c r="I45" s="582"/>
      <c r="J45" s="582"/>
      <c r="K45" s="583"/>
      <c r="L45" s="188" t="s">
        <v>223</v>
      </c>
      <c r="M45" s="584">
        <f>ROUNDDOWN(C45/H45,1)</f>
        <v>0.5</v>
      </c>
      <c r="N45" s="585"/>
      <c r="O45" s="585"/>
      <c r="P45" s="586"/>
      <c r="Q45" s="142"/>
      <c r="R45" s="142"/>
      <c r="S45" s="142"/>
      <c r="T45" s="142"/>
      <c r="U45" s="595"/>
      <c r="V45" s="595"/>
      <c r="W45" s="595"/>
      <c r="X45" s="595"/>
      <c r="Y45" s="181"/>
      <c r="Z45" s="177"/>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row>
    <row r="46" spans="1:56" ht="20.25" customHeight="1" x14ac:dyDescent="0.15">
      <c r="A46" s="150"/>
      <c r="B46" s="142"/>
      <c r="C46" s="142"/>
      <c r="D46" s="142"/>
      <c r="E46" s="142"/>
      <c r="F46" s="142"/>
      <c r="G46" s="142"/>
      <c r="H46" s="142"/>
      <c r="I46" s="142"/>
      <c r="J46" s="142"/>
      <c r="K46" s="142"/>
      <c r="L46" s="149"/>
      <c r="M46" s="142" t="s">
        <v>224</v>
      </c>
      <c r="N46" s="142"/>
      <c r="O46" s="142"/>
      <c r="P46" s="142"/>
      <c r="Q46" s="142"/>
      <c r="R46" s="142"/>
      <c r="S46" s="142"/>
      <c r="T46" s="142"/>
      <c r="U46" s="177"/>
      <c r="V46" s="177"/>
      <c r="W46" s="177"/>
      <c r="X46" s="177"/>
      <c r="Y46" s="177"/>
      <c r="Z46" s="177"/>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row>
    <row r="47" spans="1:56" ht="20.25" customHeight="1" x14ac:dyDescent="0.15">
      <c r="A47" s="150"/>
      <c r="B47" s="142"/>
      <c r="C47" s="142" t="s">
        <v>225</v>
      </c>
      <c r="D47" s="142"/>
      <c r="E47" s="142"/>
      <c r="F47" s="142"/>
      <c r="G47" s="142"/>
      <c r="H47" s="142"/>
      <c r="I47" s="142"/>
      <c r="J47" s="142"/>
      <c r="K47" s="142"/>
      <c r="L47" s="149"/>
      <c r="M47" s="142"/>
      <c r="N47" s="142"/>
      <c r="O47" s="142"/>
      <c r="P47" s="142"/>
      <c r="Q47" s="142"/>
      <c r="R47" s="142"/>
      <c r="S47" s="142"/>
      <c r="T47" s="142"/>
      <c r="U47" s="142"/>
      <c r="V47" s="189"/>
      <c r="W47" s="190"/>
      <c r="X47" s="190"/>
      <c r="Y47" s="142"/>
      <c r="Z47" s="142"/>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row>
    <row r="48" spans="1:56" ht="20.25" customHeight="1" x14ac:dyDescent="0.15">
      <c r="A48" s="150"/>
      <c r="B48" s="142"/>
      <c r="C48" s="142" t="s">
        <v>200</v>
      </c>
      <c r="D48" s="142"/>
      <c r="E48" s="142"/>
      <c r="F48" s="142"/>
      <c r="G48" s="142"/>
      <c r="H48" s="142"/>
      <c r="I48" s="142"/>
      <c r="J48" s="142"/>
      <c r="K48" s="142"/>
      <c r="L48" s="149"/>
      <c r="M48" s="188"/>
      <c r="N48" s="188"/>
      <c r="O48" s="188"/>
      <c r="P48" s="188"/>
      <c r="Q48" s="142"/>
      <c r="R48" s="142"/>
      <c r="S48" s="142"/>
      <c r="T48" s="142"/>
      <c r="U48" s="142"/>
      <c r="V48" s="189"/>
      <c r="W48" s="190"/>
      <c r="X48" s="190"/>
      <c r="Y48" s="142"/>
      <c r="Z48" s="142"/>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row>
    <row r="49" spans="1:58" ht="20.25" customHeight="1" x14ac:dyDescent="0.15">
      <c r="A49" s="150"/>
      <c r="B49" s="142"/>
      <c r="C49" s="142" t="s">
        <v>226</v>
      </c>
      <c r="D49" s="142"/>
      <c r="E49" s="142"/>
      <c r="F49" s="142"/>
      <c r="G49" s="142"/>
      <c r="H49" s="142" t="s">
        <v>227</v>
      </c>
      <c r="I49" s="142"/>
      <c r="J49" s="142"/>
      <c r="K49" s="142"/>
      <c r="L49" s="142"/>
      <c r="M49" s="580" t="s">
        <v>215</v>
      </c>
      <c r="N49" s="580"/>
      <c r="O49" s="580"/>
      <c r="P49" s="580"/>
      <c r="Q49" s="142"/>
      <c r="R49" s="142"/>
      <c r="S49" s="142"/>
      <c r="T49" s="142"/>
      <c r="U49" s="142"/>
      <c r="V49" s="189"/>
      <c r="W49" s="190"/>
      <c r="X49" s="190"/>
      <c r="Y49" s="142"/>
      <c r="Z49" s="142"/>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row>
    <row r="50" spans="1:58" ht="20.25" customHeight="1" x14ac:dyDescent="0.15">
      <c r="A50" s="150"/>
      <c r="B50" s="142"/>
      <c r="C50" s="581">
        <f>P40</f>
        <v>3</v>
      </c>
      <c r="D50" s="582"/>
      <c r="E50" s="582"/>
      <c r="F50" s="583"/>
      <c r="G50" s="188" t="s">
        <v>228</v>
      </c>
      <c r="H50" s="584">
        <f>M45</f>
        <v>0.5</v>
      </c>
      <c r="I50" s="585"/>
      <c r="J50" s="585"/>
      <c r="K50" s="586"/>
      <c r="L50" s="188" t="s">
        <v>223</v>
      </c>
      <c r="M50" s="587">
        <f>ROUNDDOWN(C50+H50,1)</f>
        <v>3.5</v>
      </c>
      <c r="N50" s="588"/>
      <c r="O50" s="588"/>
      <c r="P50" s="589"/>
      <c r="Q50" s="142"/>
      <c r="R50" s="142"/>
      <c r="S50" s="142"/>
      <c r="T50" s="142"/>
      <c r="U50" s="142"/>
      <c r="V50" s="189"/>
      <c r="W50" s="190"/>
      <c r="X50" s="190"/>
      <c r="Y50" s="142"/>
      <c r="Z50" s="142"/>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row>
    <row r="51" spans="1:58" ht="20.25" customHeight="1" x14ac:dyDescent="0.15">
      <c r="A51" s="150"/>
      <c r="B51" s="142"/>
      <c r="C51" s="142"/>
      <c r="D51" s="142"/>
      <c r="E51" s="142"/>
      <c r="F51" s="142"/>
      <c r="G51" s="142"/>
      <c r="H51" s="142"/>
      <c r="I51" s="142"/>
      <c r="J51" s="142"/>
      <c r="K51" s="142"/>
      <c r="L51" s="142"/>
      <c r="M51" s="142"/>
      <c r="N51" s="149"/>
      <c r="O51" s="142"/>
      <c r="P51" s="142"/>
      <c r="Q51" s="142"/>
      <c r="R51" s="142"/>
      <c r="S51" s="142"/>
      <c r="T51" s="142"/>
      <c r="U51" s="142"/>
      <c r="V51" s="189"/>
      <c r="W51" s="190"/>
      <c r="X51" s="190"/>
      <c r="Y51" s="142"/>
      <c r="Z51" s="142"/>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row>
    <row r="52" spans="1:58" ht="20.25" customHeight="1" x14ac:dyDescent="0.15">
      <c r="C52" s="191"/>
      <c r="D52" s="191"/>
      <c r="T52" s="191"/>
      <c r="AJ52" s="192"/>
      <c r="AK52" s="193"/>
      <c r="AL52" s="193"/>
      <c r="BE52" s="193"/>
    </row>
    <row r="53" spans="1:58" ht="20.25" customHeight="1" x14ac:dyDescent="0.15">
      <c r="C53" s="191"/>
      <c r="D53" s="191"/>
      <c r="U53" s="191"/>
      <c r="AK53" s="192"/>
      <c r="AL53" s="193"/>
      <c r="AM53" s="193"/>
      <c r="BF53" s="193"/>
    </row>
    <row r="54" spans="1:58" ht="20.25" customHeight="1" x14ac:dyDescent="0.15">
      <c r="D54" s="191"/>
      <c r="U54" s="191"/>
      <c r="AK54" s="192"/>
      <c r="AL54" s="193"/>
      <c r="AM54" s="193"/>
      <c r="BF54" s="193"/>
    </row>
    <row r="55" spans="1:58" ht="20.25" customHeight="1" x14ac:dyDescent="0.15">
      <c r="C55" s="191"/>
      <c r="D55" s="191"/>
      <c r="U55" s="191"/>
      <c r="AK55" s="192"/>
      <c r="AL55" s="193"/>
      <c r="AM55" s="193"/>
      <c r="BF55" s="193"/>
    </row>
    <row r="56" spans="1:58" ht="20.25" customHeight="1" x14ac:dyDescent="0.15">
      <c r="C56" s="192"/>
      <c r="D56" s="192"/>
      <c r="E56" s="192"/>
      <c r="F56" s="192"/>
      <c r="G56" s="192"/>
      <c r="H56" s="192"/>
      <c r="I56" s="192"/>
      <c r="J56" s="192"/>
      <c r="K56" s="192"/>
      <c r="L56" s="192"/>
      <c r="M56" s="192"/>
      <c r="N56" s="192"/>
      <c r="O56" s="192"/>
      <c r="P56" s="192"/>
      <c r="Q56" s="192"/>
      <c r="R56" s="192"/>
      <c r="S56" s="192"/>
      <c r="T56" s="192"/>
      <c r="U56" s="193"/>
      <c r="V56" s="193"/>
      <c r="W56" s="192"/>
      <c r="X56" s="192"/>
      <c r="Y56" s="192"/>
      <c r="Z56" s="192"/>
      <c r="AA56" s="192"/>
      <c r="AB56" s="192"/>
      <c r="AC56" s="192"/>
      <c r="AD56" s="192"/>
      <c r="AE56" s="192"/>
      <c r="AF56" s="192"/>
      <c r="AG56" s="192"/>
      <c r="AH56" s="192"/>
      <c r="AI56" s="192"/>
      <c r="AJ56" s="192"/>
      <c r="AK56" s="192"/>
      <c r="AL56" s="193"/>
      <c r="AM56" s="193"/>
      <c r="BF56" s="193"/>
    </row>
    <row r="57" spans="1:58" ht="20.25" customHeight="1" x14ac:dyDescent="0.15">
      <c r="C57" s="192"/>
      <c r="D57" s="192"/>
      <c r="E57" s="192"/>
      <c r="F57" s="192"/>
      <c r="G57" s="192"/>
      <c r="H57" s="192"/>
      <c r="I57" s="192"/>
      <c r="J57" s="192"/>
      <c r="K57" s="192"/>
      <c r="L57" s="192"/>
      <c r="M57" s="192"/>
      <c r="N57" s="192"/>
      <c r="O57" s="192"/>
      <c r="P57" s="192"/>
      <c r="Q57" s="192"/>
      <c r="R57" s="192"/>
      <c r="S57" s="192"/>
      <c r="T57" s="192"/>
      <c r="U57" s="193"/>
      <c r="V57" s="193"/>
      <c r="W57" s="192"/>
      <c r="X57" s="192"/>
      <c r="Y57" s="192"/>
      <c r="Z57" s="192"/>
      <c r="AA57" s="192"/>
      <c r="AB57" s="192"/>
      <c r="AC57" s="192"/>
      <c r="AD57" s="192"/>
      <c r="AE57" s="192"/>
      <c r="AF57" s="192"/>
      <c r="AG57" s="192"/>
      <c r="AH57" s="192"/>
      <c r="AI57" s="192"/>
      <c r="AJ57" s="192"/>
      <c r="AK57" s="192"/>
      <c r="AL57" s="193"/>
      <c r="AM57" s="193"/>
      <c r="BF57" s="193"/>
    </row>
  </sheetData>
  <sheetProtection sheet="1" insertRows="0"/>
  <mergeCells count="214">
    <mergeCell ref="BG3:BH4"/>
    <mergeCell ref="BG6:BH7"/>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2"/>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3">
      <formula>INDIRECT(ADDRESS(ROW(),COLUMN()))=TRUNC(INDIRECT(ADDRESS(ROW(),COLUMN())))</formula>
    </cfRule>
  </conditionalFormatting>
  <dataValidations count="8">
    <dataValidation allowBlank="1" showInputMessage="1" showErrorMessage="1" error="入力可能範囲　32～40" sqref="AZ6" xr:uid="{D9F742F6-6C22-4F26-A1EC-FEF64CFA1E20}"/>
    <dataValidation type="list" allowBlank="1" showInputMessage="1" sqref="E14:F31" xr:uid="{EE876A15-31E4-4426-AE42-1A11E73DC33A}">
      <formula1>"A, B, C, D"</formula1>
    </dataValidation>
    <dataValidation type="list" allowBlank="1" showInputMessage="1" showErrorMessage="1" sqref="AZ4:BC4" xr:uid="{BC18EE53-1A96-48D4-9CA3-6352AF636456}">
      <formula1>"予定,実績,予定・実績"</formula1>
    </dataValidation>
    <dataValidation type="list" errorStyle="warning" allowBlank="1" showInputMessage="1" error="リストにない場合のみ、入力してください。" sqref="G14:K31" xr:uid="{4AFF51C8-4A59-49DC-B8CC-70326943C33F}">
      <formula1>INDIRECT(C14)</formula1>
    </dataValidation>
    <dataValidation type="list" allowBlank="1" showInputMessage="1" sqref="C14:D31" xr:uid="{24B88910-35D9-4753-9172-0F1FC64B42E0}">
      <formula1>職種</formula1>
    </dataValidation>
    <dataValidation type="decimal" allowBlank="1" showInputMessage="1" showErrorMessage="1" error="入力可能範囲　32～40" sqref="AV5" xr:uid="{6DFBE086-83C9-478F-AEB7-1676C2BECD3C}">
      <formula1>32</formula1>
      <formula2>40</formula2>
    </dataValidation>
    <dataValidation type="list" allowBlank="1" showInputMessage="1" showErrorMessage="1" sqref="J42:K42" xr:uid="{DE0F0A19-D0FD-4A0C-B1C6-373FFCD713D0}">
      <formula1>"週,暦月"</formula1>
    </dataValidation>
    <dataValidation type="list" allowBlank="1" showInputMessage="1" showErrorMessage="1" sqref="AZ3" xr:uid="{6B589654-3DA5-4B5D-9455-2392C2320D2E}">
      <formula1>"４週,暦月"</formula1>
    </dataValidation>
  </dataValidations>
  <hyperlinks>
    <hyperlink ref="BG3" location="添付書類一覧!A1" display="添付書類一覧に戻る" xr:uid="{A1A04B73-0ABA-4CD8-B7E0-EAA3EC276EA9}"/>
    <hyperlink ref="BG6" location="添付書類一覧!A1" display="添付書類一覧に戻る" xr:uid="{B60702DD-3B0D-4522-BA9B-DE0103869E9D}"/>
    <hyperlink ref="BG6:BH7" location="'居宅介護支援（１枚版）'!A1" display="勤務形態一覧表" xr:uid="{BA58C1DE-162B-4B13-BA12-C0F698ACF7C6}"/>
  </hyperlink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D39557D-E72C-4172-A3CD-0FDD6A3B4498}">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DBEE-5A5A-43B2-9061-236987F065C2}">
  <sheetPr>
    <tabColor theme="7" tint="0.79998168889431442"/>
    <pageSetUpPr fitToPage="1"/>
  </sheetPr>
  <dimension ref="B1:BH54"/>
  <sheetViews>
    <sheetView showGridLines="0" view="pageBreakPreview" zoomScale="55" zoomScaleNormal="55" zoomScaleSheetLayoutView="55" workbookViewId="0">
      <selection activeCell="BG3" sqref="BG3:BH4"/>
    </sheetView>
  </sheetViews>
  <sheetFormatPr defaultColWidth="4.5" defaultRowHeight="20.25" customHeight="1" x14ac:dyDescent="0.15"/>
  <cols>
    <col min="1" max="1" width="1.375" style="150" customWidth="1"/>
    <col min="2" max="56" width="5.625" style="150" customWidth="1"/>
    <col min="57" max="58" width="4.5" style="150"/>
    <col min="59" max="59" width="34.125" style="150" customWidth="1"/>
    <col min="60" max="16384" width="4.5" style="150"/>
  </cols>
  <sheetData>
    <row r="1" spans="2:60" s="119" customFormat="1" ht="20.25" customHeight="1" x14ac:dyDescent="0.15">
      <c r="C1" s="120" t="s">
        <v>147</v>
      </c>
      <c r="D1" s="120"/>
      <c r="G1" s="121" t="s">
        <v>148</v>
      </c>
      <c r="J1" s="120"/>
      <c r="K1" s="120"/>
      <c r="L1" s="120"/>
      <c r="M1" s="120"/>
      <c r="AK1" s="122" t="s">
        <v>149</v>
      </c>
      <c r="AL1" s="122" t="s">
        <v>150</v>
      </c>
      <c r="AM1" s="689" t="s">
        <v>151</v>
      </c>
      <c r="AN1" s="689"/>
      <c r="AO1" s="689"/>
      <c r="AP1" s="689"/>
      <c r="AQ1" s="689"/>
      <c r="AR1" s="689"/>
      <c r="AS1" s="689"/>
      <c r="AT1" s="689"/>
      <c r="AU1" s="689"/>
      <c r="AV1" s="689"/>
      <c r="AW1" s="689"/>
      <c r="AX1" s="689"/>
      <c r="AY1" s="689"/>
      <c r="AZ1" s="689"/>
      <c r="BA1" s="689"/>
      <c r="BB1" s="123" t="s">
        <v>152</v>
      </c>
    </row>
    <row r="2" spans="2:60" s="125" customFormat="1" ht="20.25" customHeight="1" thickBot="1" x14ac:dyDescent="0.2">
      <c r="D2" s="121"/>
      <c r="H2" s="121"/>
      <c r="I2" s="122"/>
      <c r="J2" s="122"/>
      <c r="K2" s="122"/>
      <c r="L2" s="122"/>
      <c r="M2" s="122"/>
      <c r="T2" s="122" t="s">
        <v>153</v>
      </c>
      <c r="U2" s="690">
        <v>6</v>
      </c>
      <c r="V2" s="690"/>
      <c r="W2" s="122" t="s">
        <v>150</v>
      </c>
      <c r="X2" s="691">
        <f>IF(U2=0,"",YEAR(DATE(2018+U2,1,1)))</f>
        <v>2024</v>
      </c>
      <c r="Y2" s="691"/>
      <c r="Z2" s="125" t="s">
        <v>154</v>
      </c>
      <c r="AA2" s="125" t="s">
        <v>155</v>
      </c>
      <c r="AB2" s="690">
        <v>4</v>
      </c>
      <c r="AC2" s="690"/>
      <c r="AD2" s="125" t="s">
        <v>156</v>
      </c>
      <c r="AJ2" s="123"/>
      <c r="AK2" s="122" t="s">
        <v>157</v>
      </c>
      <c r="AL2" s="122" t="s">
        <v>150</v>
      </c>
      <c r="AM2" s="690"/>
      <c r="AN2" s="690"/>
      <c r="AO2" s="690"/>
      <c r="AP2" s="690"/>
      <c r="AQ2" s="690"/>
      <c r="AR2" s="690"/>
      <c r="AS2" s="690"/>
      <c r="AT2" s="690"/>
      <c r="AU2" s="690"/>
      <c r="AV2" s="690"/>
      <c r="AW2" s="690"/>
      <c r="AX2" s="690"/>
      <c r="AY2" s="690"/>
      <c r="AZ2" s="690"/>
      <c r="BA2" s="690"/>
      <c r="BB2" s="123" t="s">
        <v>152</v>
      </c>
      <c r="BC2" s="122"/>
      <c r="BD2" s="122"/>
      <c r="BE2" s="122"/>
    </row>
    <row r="3" spans="2:60" s="125" customFormat="1" ht="20.25" customHeight="1" thickTop="1" x14ac:dyDescent="0.15">
      <c r="D3" s="121"/>
      <c r="H3" s="121"/>
      <c r="I3" s="122"/>
      <c r="J3" s="122"/>
      <c r="K3" s="122"/>
      <c r="L3" s="122"/>
      <c r="M3" s="122"/>
      <c r="T3" s="128"/>
      <c r="U3" s="129"/>
      <c r="V3" s="129"/>
      <c r="W3" s="130"/>
      <c r="X3" s="129"/>
      <c r="Y3" s="129"/>
      <c r="Z3" s="131"/>
      <c r="AA3" s="131"/>
      <c r="AB3" s="129"/>
      <c r="AC3" s="129"/>
      <c r="AD3" s="132"/>
      <c r="AJ3" s="123"/>
      <c r="AK3" s="122"/>
      <c r="AL3" s="122"/>
      <c r="AM3" s="133"/>
      <c r="AN3" s="133"/>
      <c r="AO3" s="133"/>
      <c r="AP3" s="133"/>
      <c r="AQ3" s="133"/>
      <c r="AR3" s="133"/>
      <c r="AS3" s="133"/>
      <c r="AT3" s="133"/>
      <c r="AU3" s="133"/>
      <c r="AV3" s="133"/>
      <c r="AW3" s="133"/>
      <c r="AX3" s="133"/>
      <c r="AY3" s="134" t="s">
        <v>159</v>
      </c>
      <c r="AZ3" s="692" t="s">
        <v>160</v>
      </c>
      <c r="BA3" s="692"/>
      <c r="BB3" s="692"/>
      <c r="BC3" s="692"/>
      <c r="BD3" s="122"/>
      <c r="BE3" s="122"/>
      <c r="BG3" s="375" t="s">
        <v>337</v>
      </c>
      <c r="BH3" s="376"/>
    </row>
    <row r="4" spans="2:60" s="125" customFormat="1" ht="20.25" customHeight="1" thickBot="1" x14ac:dyDescent="0.2">
      <c r="B4" s="135"/>
      <c r="C4" s="135"/>
      <c r="D4" s="135"/>
      <c r="E4" s="135"/>
      <c r="F4" s="135"/>
      <c r="G4" s="135"/>
      <c r="H4" s="135"/>
      <c r="I4" s="135"/>
      <c r="J4" s="136"/>
      <c r="K4" s="137"/>
      <c r="L4" s="137"/>
      <c r="M4" s="137"/>
      <c r="N4" s="137"/>
      <c r="O4" s="137"/>
      <c r="P4" s="138"/>
      <c r="Q4" s="137"/>
      <c r="R4" s="137"/>
      <c r="Z4" s="131"/>
      <c r="AA4" s="131"/>
      <c r="AB4" s="129"/>
      <c r="AC4" s="129"/>
      <c r="AD4" s="132"/>
      <c r="AJ4" s="123"/>
      <c r="AK4" s="122"/>
      <c r="AL4" s="122"/>
      <c r="AM4" s="133"/>
      <c r="AN4" s="133"/>
      <c r="AO4" s="133"/>
      <c r="AP4" s="133"/>
      <c r="AQ4" s="133"/>
      <c r="AR4" s="133"/>
      <c r="AS4" s="133"/>
      <c r="AT4" s="133"/>
      <c r="AU4" s="133"/>
      <c r="AV4" s="133"/>
      <c r="AW4" s="133"/>
      <c r="AX4" s="133"/>
      <c r="AY4" s="134" t="s">
        <v>161</v>
      </c>
      <c r="AZ4" s="692" t="s">
        <v>162</v>
      </c>
      <c r="BA4" s="692"/>
      <c r="BB4" s="692"/>
      <c r="BC4" s="692"/>
      <c r="BD4" s="122"/>
      <c r="BE4" s="122"/>
      <c r="BG4" s="377"/>
      <c r="BH4" s="378"/>
    </row>
    <row r="5" spans="2:60" s="125" customFormat="1" ht="20.25" customHeight="1" thickTop="1" thickBot="1" x14ac:dyDescent="0.2">
      <c r="B5" s="139"/>
      <c r="C5" s="139"/>
      <c r="D5" s="139"/>
      <c r="E5" s="139"/>
      <c r="F5" s="139"/>
      <c r="G5" s="139"/>
      <c r="H5" s="139"/>
      <c r="I5" s="139"/>
      <c r="J5" s="137"/>
      <c r="K5" s="140"/>
      <c r="L5" s="141"/>
      <c r="M5" s="141"/>
      <c r="N5" s="141"/>
      <c r="O5" s="141"/>
      <c r="P5" s="139"/>
      <c r="Q5" s="135"/>
      <c r="R5" s="135"/>
      <c r="S5" s="119"/>
      <c r="Z5" s="131"/>
      <c r="AA5" s="131"/>
      <c r="AB5" s="129"/>
      <c r="AC5" s="129"/>
      <c r="AD5" s="119"/>
      <c r="AE5" s="119"/>
      <c r="AF5" s="119"/>
      <c r="AG5" s="119"/>
      <c r="AJ5" s="119" t="s">
        <v>163</v>
      </c>
      <c r="AK5" s="119"/>
      <c r="AL5" s="119"/>
      <c r="AM5" s="119"/>
      <c r="AN5" s="119"/>
      <c r="AO5" s="119"/>
      <c r="AP5" s="119"/>
      <c r="AQ5" s="119"/>
      <c r="AR5" s="135"/>
      <c r="AS5" s="135"/>
      <c r="AT5" s="142"/>
      <c r="AU5" s="119"/>
      <c r="AV5" s="693">
        <v>40</v>
      </c>
      <c r="AW5" s="694"/>
      <c r="AX5" s="142" t="s">
        <v>164</v>
      </c>
      <c r="AY5" s="119"/>
      <c r="AZ5" s="693">
        <v>160</v>
      </c>
      <c r="BA5" s="694"/>
      <c r="BB5" s="142" t="s">
        <v>165</v>
      </c>
      <c r="BC5" s="119"/>
      <c r="BE5" s="122"/>
    </row>
    <row r="6" spans="2:60" s="125" customFormat="1" ht="20.25" customHeight="1" thickTop="1" x14ac:dyDescent="0.15">
      <c r="B6" s="139"/>
      <c r="C6" s="139"/>
      <c r="D6" s="139"/>
      <c r="E6" s="139"/>
      <c r="F6" s="139"/>
      <c r="G6" s="139"/>
      <c r="H6" s="139"/>
      <c r="I6" s="139"/>
      <c r="J6" s="137"/>
      <c r="K6" s="140"/>
      <c r="L6" s="141"/>
      <c r="M6" s="141"/>
      <c r="N6" s="141"/>
      <c r="O6" s="141"/>
      <c r="P6" s="139"/>
      <c r="Q6" s="135"/>
      <c r="R6" s="135"/>
      <c r="S6" s="119"/>
      <c r="Z6" s="131"/>
      <c r="AA6" s="131"/>
      <c r="AB6" s="129"/>
      <c r="AC6" s="129"/>
      <c r="AD6" s="119"/>
      <c r="AE6" s="119"/>
      <c r="AF6" s="119"/>
      <c r="AG6" s="119"/>
      <c r="AJ6" s="119"/>
      <c r="AK6" s="119"/>
      <c r="AL6" s="119"/>
      <c r="AM6" s="119"/>
      <c r="AN6" s="119"/>
      <c r="AO6" s="119"/>
      <c r="AP6" s="119"/>
      <c r="AQ6" s="119" t="s">
        <v>166</v>
      </c>
      <c r="AR6" s="119"/>
      <c r="AS6" s="143"/>
      <c r="AT6" s="143"/>
      <c r="AU6" s="143"/>
      <c r="AV6" s="119"/>
      <c r="AW6" s="119"/>
      <c r="AX6" s="144"/>
      <c r="AY6" s="119"/>
      <c r="AZ6" s="693">
        <v>100</v>
      </c>
      <c r="BA6" s="694"/>
      <c r="BB6" s="142" t="s">
        <v>168</v>
      </c>
      <c r="BC6" s="119"/>
      <c r="BE6" s="122"/>
      <c r="BG6" s="375" t="s">
        <v>338</v>
      </c>
      <c r="BH6" s="376"/>
    </row>
    <row r="7" spans="2:60" s="125" customFormat="1" ht="20.25" customHeight="1" thickBot="1" x14ac:dyDescent="0.2">
      <c r="B7" s="139"/>
      <c r="C7" s="139"/>
      <c r="D7" s="139"/>
      <c r="E7" s="139"/>
      <c r="F7" s="139"/>
      <c r="G7" s="139"/>
      <c r="H7" s="139"/>
      <c r="I7" s="139"/>
      <c r="J7" s="139"/>
      <c r="K7" s="145"/>
      <c r="L7" s="145"/>
      <c r="M7" s="145"/>
      <c r="N7" s="139"/>
      <c r="O7" s="146"/>
      <c r="P7" s="147"/>
      <c r="Q7" s="147"/>
      <c r="R7" s="148"/>
      <c r="S7" s="143"/>
      <c r="Z7" s="131"/>
      <c r="AA7" s="131"/>
      <c r="AB7" s="129"/>
      <c r="AC7" s="129"/>
      <c r="AD7" s="142"/>
      <c r="AE7" s="119"/>
      <c r="AF7" s="119"/>
      <c r="AG7" s="119"/>
      <c r="AL7" s="119"/>
      <c r="AM7" s="119"/>
      <c r="AN7" s="149"/>
      <c r="AO7" s="144"/>
      <c r="AP7" s="144"/>
      <c r="AQ7" s="143"/>
      <c r="AR7" s="143"/>
      <c r="AS7" s="143"/>
      <c r="AT7" s="143"/>
      <c r="AU7" s="143"/>
      <c r="AV7" s="143"/>
      <c r="AW7" s="119" t="s">
        <v>169</v>
      </c>
      <c r="AX7" s="119"/>
      <c r="AY7" s="119"/>
      <c r="AZ7" s="697">
        <f>DAY(EOMONTH(DATE(X2,AB2,1),0))</f>
        <v>30</v>
      </c>
      <c r="BA7" s="698"/>
      <c r="BB7" s="142" t="s">
        <v>170</v>
      </c>
      <c r="BE7" s="122"/>
      <c r="BG7" s="377"/>
      <c r="BH7" s="378"/>
    </row>
    <row r="8" spans="2:60" ht="5.0999999999999996" customHeight="1" thickTop="1" thickBot="1" x14ac:dyDescent="0.2">
      <c r="C8" s="151"/>
      <c r="D8" s="151"/>
      <c r="S8" s="151"/>
      <c r="AJ8" s="151"/>
      <c r="BC8" s="152"/>
      <c r="BD8" s="152"/>
      <c r="BE8" s="152"/>
    </row>
    <row r="9" spans="2:60" ht="20.25" customHeight="1" thickBot="1" x14ac:dyDescent="0.2">
      <c r="B9" s="659" t="s">
        <v>171</v>
      </c>
      <c r="C9" s="662" t="s">
        <v>172</v>
      </c>
      <c r="D9" s="663"/>
      <c r="E9" s="668" t="s">
        <v>173</v>
      </c>
      <c r="F9" s="663"/>
      <c r="G9" s="668" t="s">
        <v>174</v>
      </c>
      <c r="H9" s="662"/>
      <c r="I9" s="662"/>
      <c r="J9" s="662"/>
      <c r="K9" s="663"/>
      <c r="L9" s="668" t="s">
        <v>175</v>
      </c>
      <c r="M9" s="662"/>
      <c r="N9" s="662"/>
      <c r="O9" s="671"/>
      <c r="P9" s="674" t="s">
        <v>176</v>
      </c>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c r="AR9" s="675"/>
      <c r="AS9" s="675"/>
      <c r="AT9" s="675"/>
      <c r="AU9" s="676" t="str">
        <f>IF(AZ3="４週","(10)1～4週目の勤務時間数合計","(10)1か月の勤務時間数合計")</f>
        <v>(10)1～4週目の勤務時間数合計</v>
      </c>
      <c r="AV9" s="677"/>
      <c r="AW9" s="676" t="s">
        <v>177</v>
      </c>
      <c r="AX9" s="677"/>
      <c r="AY9" s="684" t="s">
        <v>178</v>
      </c>
      <c r="AZ9" s="684"/>
      <c r="BA9" s="684"/>
      <c r="BB9" s="684"/>
      <c r="BC9" s="684"/>
      <c r="BD9" s="684"/>
    </row>
    <row r="10" spans="2:60" ht="20.25" customHeight="1" thickBot="1" x14ac:dyDescent="0.2">
      <c r="B10" s="660"/>
      <c r="C10" s="664"/>
      <c r="D10" s="665"/>
      <c r="E10" s="669"/>
      <c r="F10" s="665"/>
      <c r="G10" s="669"/>
      <c r="H10" s="664"/>
      <c r="I10" s="664"/>
      <c r="J10" s="664"/>
      <c r="K10" s="665"/>
      <c r="L10" s="669"/>
      <c r="M10" s="664"/>
      <c r="N10" s="664"/>
      <c r="O10" s="672"/>
      <c r="P10" s="686" t="s">
        <v>179</v>
      </c>
      <c r="Q10" s="687"/>
      <c r="R10" s="687"/>
      <c r="S10" s="687"/>
      <c r="T10" s="687"/>
      <c r="U10" s="687"/>
      <c r="V10" s="688"/>
      <c r="W10" s="686" t="s">
        <v>180</v>
      </c>
      <c r="X10" s="687"/>
      <c r="Y10" s="687"/>
      <c r="Z10" s="687"/>
      <c r="AA10" s="687"/>
      <c r="AB10" s="687"/>
      <c r="AC10" s="688"/>
      <c r="AD10" s="686" t="s">
        <v>181</v>
      </c>
      <c r="AE10" s="687"/>
      <c r="AF10" s="687"/>
      <c r="AG10" s="687"/>
      <c r="AH10" s="687"/>
      <c r="AI10" s="687"/>
      <c r="AJ10" s="688"/>
      <c r="AK10" s="686" t="s">
        <v>182</v>
      </c>
      <c r="AL10" s="687"/>
      <c r="AM10" s="687"/>
      <c r="AN10" s="687"/>
      <c r="AO10" s="687"/>
      <c r="AP10" s="687"/>
      <c r="AQ10" s="688"/>
      <c r="AR10" s="686" t="s">
        <v>183</v>
      </c>
      <c r="AS10" s="687"/>
      <c r="AT10" s="688"/>
      <c r="AU10" s="678"/>
      <c r="AV10" s="679"/>
      <c r="AW10" s="678"/>
      <c r="AX10" s="679"/>
      <c r="AY10" s="684"/>
      <c r="AZ10" s="684"/>
      <c r="BA10" s="684"/>
      <c r="BB10" s="684"/>
      <c r="BC10" s="684"/>
      <c r="BD10" s="684"/>
    </row>
    <row r="11" spans="2:60" ht="20.25" customHeight="1" thickBot="1" x14ac:dyDescent="0.2">
      <c r="B11" s="660"/>
      <c r="C11" s="664"/>
      <c r="D11" s="665"/>
      <c r="E11" s="669"/>
      <c r="F11" s="665"/>
      <c r="G11" s="669"/>
      <c r="H11" s="664"/>
      <c r="I11" s="664"/>
      <c r="J11" s="664"/>
      <c r="K11" s="665"/>
      <c r="L11" s="669"/>
      <c r="M11" s="664"/>
      <c r="N11" s="664"/>
      <c r="O11" s="672"/>
      <c r="P11" s="155">
        <f>DAY(DATE($X$2,$AB$2,1))</f>
        <v>1</v>
      </c>
      <c r="Q11" s="156">
        <f>DAY(DATE($X$2,$AB$2,2))</f>
        <v>2</v>
      </c>
      <c r="R11" s="156">
        <f>DAY(DATE($X$2,$AB$2,3))</f>
        <v>3</v>
      </c>
      <c r="S11" s="156">
        <f>DAY(DATE($X$2,$AB$2,4))</f>
        <v>4</v>
      </c>
      <c r="T11" s="156">
        <f>DAY(DATE($X$2,$AB$2,5))</f>
        <v>5</v>
      </c>
      <c r="U11" s="156">
        <f>DAY(DATE($X$2,$AB$2,6))</f>
        <v>6</v>
      </c>
      <c r="V11" s="157">
        <f>DAY(DATE($X$2,$AB$2,7))</f>
        <v>7</v>
      </c>
      <c r="W11" s="155">
        <f>DAY(DATE($X$2,$AB$2,8))</f>
        <v>8</v>
      </c>
      <c r="X11" s="156">
        <f>DAY(DATE($X$2,$AB$2,9))</f>
        <v>9</v>
      </c>
      <c r="Y11" s="156">
        <f>DAY(DATE($X$2,$AB$2,10))</f>
        <v>10</v>
      </c>
      <c r="Z11" s="156">
        <f>DAY(DATE($X$2,$AB$2,11))</f>
        <v>11</v>
      </c>
      <c r="AA11" s="156">
        <f>DAY(DATE($X$2,$AB$2,12))</f>
        <v>12</v>
      </c>
      <c r="AB11" s="156">
        <f>DAY(DATE($X$2,$AB$2,13))</f>
        <v>13</v>
      </c>
      <c r="AC11" s="157">
        <f>DAY(DATE($X$2,$AB$2,14))</f>
        <v>14</v>
      </c>
      <c r="AD11" s="155">
        <f>DAY(DATE($X$2,$AB$2,15))</f>
        <v>15</v>
      </c>
      <c r="AE11" s="156">
        <f>DAY(DATE($X$2,$AB$2,16))</f>
        <v>16</v>
      </c>
      <c r="AF11" s="156">
        <f>DAY(DATE($X$2,$AB$2,17))</f>
        <v>17</v>
      </c>
      <c r="AG11" s="156">
        <f>DAY(DATE($X$2,$AB$2,18))</f>
        <v>18</v>
      </c>
      <c r="AH11" s="156">
        <f>DAY(DATE($X$2,$AB$2,19))</f>
        <v>19</v>
      </c>
      <c r="AI11" s="156">
        <f>DAY(DATE($X$2,$AB$2,20))</f>
        <v>20</v>
      </c>
      <c r="AJ11" s="157">
        <f>DAY(DATE($X$2,$AB$2,21))</f>
        <v>21</v>
      </c>
      <c r="AK11" s="155">
        <f>DAY(DATE($X$2,$AB$2,22))</f>
        <v>22</v>
      </c>
      <c r="AL11" s="156">
        <f>DAY(DATE($X$2,$AB$2,23))</f>
        <v>23</v>
      </c>
      <c r="AM11" s="156">
        <f>DAY(DATE($X$2,$AB$2,24))</f>
        <v>24</v>
      </c>
      <c r="AN11" s="156">
        <f>DAY(DATE($X$2,$AB$2,25))</f>
        <v>25</v>
      </c>
      <c r="AO11" s="156">
        <f>DAY(DATE($X$2,$AB$2,26))</f>
        <v>26</v>
      </c>
      <c r="AP11" s="156">
        <f>DAY(DATE($X$2,$AB$2,27))</f>
        <v>27</v>
      </c>
      <c r="AQ11" s="157">
        <f>DAY(DATE($X$2,$AB$2,28))</f>
        <v>28</v>
      </c>
      <c r="AR11" s="155" t="str">
        <f>IF(AZ3="暦月",IF(DAY(DATE($X$2,$AB$2,29))=29,29,""),"")</f>
        <v/>
      </c>
      <c r="AS11" s="156" t="str">
        <f>IF(AZ3="暦月",IF(DAY(DATE($X$2,$AB$2,30))=30,30,""),"")</f>
        <v/>
      </c>
      <c r="AT11" s="194" t="str">
        <f>IF(AZ3="暦月",IF(DAY(DATE($X$2,$AB$2,31))=31,31,""),"")</f>
        <v/>
      </c>
      <c r="AU11" s="678"/>
      <c r="AV11" s="679"/>
      <c r="AW11" s="678"/>
      <c r="AX11" s="679"/>
      <c r="AY11" s="684"/>
      <c r="AZ11" s="684"/>
      <c r="BA11" s="684"/>
      <c r="BB11" s="684"/>
      <c r="BC11" s="684"/>
      <c r="BD11" s="684"/>
    </row>
    <row r="12" spans="2:60" ht="20.25" hidden="1" customHeight="1" thickBot="1" x14ac:dyDescent="0.2">
      <c r="B12" s="660"/>
      <c r="C12" s="664"/>
      <c r="D12" s="665"/>
      <c r="E12" s="669"/>
      <c r="F12" s="665"/>
      <c r="G12" s="669"/>
      <c r="H12" s="664"/>
      <c r="I12" s="664"/>
      <c r="J12" s="664"/>
      <c r="K12" s="665"/>
      <c r="L12" s="669"/>
      <c r="M12" s="664"/>
      <c r="N12" s="664"/>
      <c r="O12" s="672"/>
      <c r="P12" s="155">
        <f>WEEKDAY(DATE($X$2,$AB$2,1))</f>
        <v>2</v>
      </c>
      <c r="Q12" s="156">
        <f>WEEKDAY(DATE($X$2,$AB$2,2))</f>
        <v>3</v>
      </c>
      <c r="R12" s="156">
        <f>WEEKDAY(DATE($X$2,$AB$2,3))</f>
        <v>4</v>
      </c>
      <c r="S12" s="156">
        <f>WEEKDAY(DATE($X$2,$AB$2,4))</f>
        <v>5</v>
      </c>
      <c r="T12" s="156">
        <f>WEEKDAY(DATE($X$2,$AB$2,5))</f>
        <v>6</v>
      </c>
      <c r="U12" s="156">
        <f>WEEKDAY(DATE($X$2,$AB$2,6))</f>
        <v>7</v>
      </c>
      <c r="V12" s="157">
        <f>WEEKDAY(DATE($X$2,$AB$2,7))</f>
        <v>1</v>
      </c>
      <c r="W12" s="155">
        <f>WEEKDAY(DATE($X$2,$AB$2,8))</f>
        <v>2</v>
      </c>
      <c r="X12" s="156">
        <f>WEEKDAY(DATE($X$2,$AB$2,9))</f>
        <v>3</v>
      </c>
      <c r="Y12" s="156">
        <f>WEEKDAY(DATE($X$2,$AB$2,10))</f>
        <v>4</v>
      </c>
      <c r="Z12" s="156">
        <f>WEEKDAY(DATE($X$2,$AB$2,11))</f>
        <v>5</v>
      </c>
      <c r="AA12" s="156">
        <f>WEEKDAY(DATE($X$2,$AB$2,12))</f>
        <v>6</v>
      </c>
      <c r="AB12" s="156">
        <f>WEEKDAY(DATE($X$2,$AB$2,13))</f>
        <v>7</v>
      </c>
      <c r="AC12" s="157">
        <f>WEEKDAY(DATE($X$2,$AB$2,14))</f>
        <v>1</v>
      </c>
      <c r="AD12" s="155">
        <f>WEEKDAY(DATE($X$2,$AB$2,15))</f>
        <v>2</v>
      </c>
      <c r="AE12" s="156">
        <f>WEEKDAY(DATE($X$2,$AB$2,16))</f>
        <v>3</v>
      </c>
      <c r="AF12" s="156">
        <f>WEEKDAY(DATE($X$2,$AB$2,17))</f>
        <v>4</v>
      </c>
      <c r="AG12" s="156">
        <f>WEEKDAY(DATE($X$2,$AB$2,18))</f>
        <v>5</v>
      </c>
      <c r="AH12" s="156">
        <f>WEEKDAY(DATE($X$2,$AB$2,19))</f>
        <v>6</v>
      </c>
      <c r="AI12" s="156">
        <f>WEEKDAY(DATE($X$2,$AB$2,20))</f>
        <v>7</v>
      </c>
      <c r="AJ12" s="157">
        <f>WEEKDAY(DATE($X$2,$AB$2,21))</f>
        <v>1</v>
      </c>
      <c r="AK12" s="155">
        <f>WEEKDAY(DATE($X$2,$AB$2,22))</f>
        <v>2</v>
      </c>
      <c r="AL12" s="156">
        <f>WEEKDAY(DATE($X$2,$AB$2,23))</f>
        <v>3</v>
      </c>
      <c r="AM12" s="156">
        <f>WEEKDAY(DATE($X$2,$AB$2,24))</f>
        <v>4</v>
      </c>
      <c r="AN12" s="156">
        <f>WEEKDAY(DATE($X$2,$AB$2,25))</f>
        <v>5</v>
      </c>
      <c r="AO12" s="156">
        <f>WEEKDAY(DATE($X$2,$AB$2,26))</f>
        <v>6</v>
      </c>
      <c r="AP12" s="156">
        <f>WEEKDAY(DATE($X$2,$AB$2,27))</f>
        <v>7</v>
      </c>
      <c r="AQ12" s="157">
        <f>WEEKDAY(DATE($X$2,$AB$2,28))</f>
        <v>1</v>
      </c>
      <c r="AR12" s="155">
        <f>IF(AR11=29,WEEKDAY(DATE($X$2,$AB$2,29)),0)</f>
        <v>0</v>
      </c>
      <c r="AS12" s="156">
        <f>IF(AS11=30,WEEKDAY(DATE($X$2,$AB$2,30)),0)</f>
        <v>0</v>
      </c>
      <c r="AT12" s="194">
        <f>IF(AT11=31,WEEKDAY(DATE($X$2,$AB$2,31)),0)</f>
        <v>0</v>
      </c>
      <c r="AU12" s="680"/>
      <c r="AV12" s="681"/>
      <c r="AW12" s="680"/>
      <c r="AX12" s="681"/>
      <c r="AY12" s="685"/>
      <c r="AZ12" s="685"/>
      <c r="BA12" s="685"/>
      <c r="BB12" s="685"/>
      <c r="BC12" s="685"/>
      <c r="BD12" s="685"/>
    </row>
    <row r="13" spans="2:60" ht="20.25" customHeight="1" thickBot="1" x14ac:dyDescent="0.2">
      <c r="B13" s="661"/>
      <c r="C13" s="666"/>
      <c r="D13" s="667"/>
      <c r="E13" s="670"/>
      <c r="F13" s="667"/>
      <c r="G13" s="670"/>
      <c r="H13" s="666"/>
      <c r="I13" s="666"/>
      <c r="J13" s="666"/>
      <c r="K13" s="667"/>
      <c r="L13" s="670"/>
      <c r="M13" s="666"/>
      <c r="N13" s="666"/>
      <c r="O13" s="673"/>
      <c r="P13" s="158" t="str">
        <f>IF(P12=1,"日",IF(P12=2,"月",IF(P12=3,"火",IF(P12=4,"水",IF(P12=5,"木",IF(P12=6,"金","土"))))))</f>
        <v>月</v>
      </c>
      <c r="Q13" s="159" t="str">
        <f t="shared" ref="Q13:AQ13" si="0">IF(Q12=1,"日",IF(Q12=2,"月",IF(Q12=3,"火",IF(Q12=4,"水",IF(Q12=5,"木",IF(Q12=6,"金","土"))))))</f>
        <v>火</v>
      </c>
      <c r="R13" s="159" t="str">
        <f t="shared" si="0"/>
        <v>水</v>
      </c>
      <c r="S13" s="159" t="str">
        <f t="shared" si="0"/>
        <v>木</v>
      </c>
      <c r="T13" s="159" t="str">
        <f t="shared" si="0"/>
        <v>金</v>
      </c>
      <c r="U13" s="159" t="str">
        <f t="shared" si="0"/>
        <v>土</v>
      </c>
      <c r="V13" s="160" t="str">
        <f t="shared" si="0"/>
        <v>日</v>
      </c>
      <c r="W13" s="158" t="str">
        <f t="shared" si="0"/>
        <v>月</v>
      </c>
      <c r="X13" s="159" t="str">
        <f t="shared" si="0"/>
        <v>火</v>
      </c>
      <c r="Y13" s="159" t="str">
        <f t="shared" si="0"/>
        <v>水</v>
      </c>
      <c r="Z13" s="159" t="str">
        <f t="shared" si="0"/>
        <v>木</v>
      </c>
      <c r="AA13" s="159" t="str">
        <f t="shared" si="0"/>
        <v>金</v>
      </c>
      <c r="AB13" s="159" t="str">
        <f t="shared" si="0"/>
        <v>土</v>
      </c>
      <c r="AC13" s="160" t="str">
        <f t="shared" si="0"/>
        <v>日</v>
      </c>
      <c r="AD13" s="158" t="str">
        <f t="shared" si="0"/>
        <v>月</v>
      </c>
      <c r="AE13" s="159" t="str">
        <f t="shared" si="0"/>
        <v>火</v>
      </c>
      <c r="AF13" s="159" t="str">
        <f t="shared" si="0"/>
        <v>水</v>
      </c>
      <c r="AG13" s="159" t="str">
        <f t="shared" si="0"/>
        <v>木</v>
      </c>
      <c r="AH13" s="159" t="str">
        <f t="shared" si="0"/>
        <v>金</v>
      </c>
      <c r="AI13" s="159" t="str">
        <f t="shared" si="0"/>
        <v>土</v>
      </c>
      <c r="AJ13" s="160" t="str">
        <f t="shared" si="0"/>
        <v>日</v>
      </c>
      <c r="AK13" s="158" t="str">
        <f t="shared" si="0"/>
        <v>月</v>
      </c>
      <c r="AL13" s="159" t="str">
        <f t="shared" si="0"/>
        <v>火</v>
      </c>
      <c r="AM13" s="159" t="str">
        <f t="shared" si="0"/>
        <v>水</v>
      </c>
      <c r="AN13" s="159" t="str">
        <f t="shared" si="0"/>
        <v>木</v>
      </c>
      <c r="AO13" s="159" t="str">
        <f t="shared" si="0"/>
        <v>金</v>
      </c>
      <c r="AP13" s="159" t="str">
        <f t="shared" si="0"/>
        <v>土</v>
      </c>
      <c r="AQ13" s="160" t="str">
        <f t="shared" si="0"/>
        <v>日</v>
      </c>
      <c r="AR13" s="159" t="str">
        <f>IF(AR12=1,"日",IF(AR12=2,"月",IF(AR12=3,"火",IF(AR12=4,"水",IF(AR12=5,"木",IF(AR12=6,"金",IF(AR12=0,"","土")))))))</f>
        <v/>
      </c>
      <c r="AS13" s="159" t="str">
        <f>IF(AS12=1,"日",IF(AS12=2,"月",IF(AS12=3,"火",IF(AS12=4,"水",IF(AS12=5,"木",IF(AS12=6,"金",IF(AS12=0,"","土")))))))</f>
        <v/>
      </c>
      <c r="AT13" s="195" t="str">
        <f>IF(AT12=1,"日",IF(AT12=2,"月",IF(AT12=3,"火",IF(AT12=4,"水",IF(AT12=5,"木",IF(AT12=6,"金",IF(AT12=0,"","土")))))))</f>
        <v/>
      </c>
      <c r="AU13" s="682"/>
      <c r="AV13" s="683"/>
      <c r="AW13" s="682"/>
      <c r="AX13" s="683"/>
      <c r="AY13" s="685"/>
      <c r="AZ13" s="685"/>
      <c r="BA13" s="685"/>
      <c r="BB13" s="685"/>
      <c r="BC13" s="685"/>
      <c r="BD13" s="685"/>
    </row>
    <row r="14" spans="2:60" ht="39.950000000000003" customHeight="1" x14ac:dyDescent="0.15">
      <c r="B14" s="161">
        <v>1</v>
      </c>
      <c r="C14" s="645"/>
      <c r="D14" s="646"/>
      <c r="E14" s="647"/>
      <c r="F14" s="648"/>
      <c r="G14" s="649"/>
      <c r="H14" s="650"/>
      <c r="I14" s="650"/>
      <c r="J14" s="650"/>
      <c r="K14" s="651"/>
      <c r="L14" s="652"/>
      <c r="M14" s="653"/>
      <c r="N14" s="653"/>
      <c r="O14" s="654"/>
      <c r="P14" s="162"/>
      <c r="Q14" s="163"/>
      <c r="R14" s="163"/>
      <c r="S14" s="163"/>
      <c r="T14" s="163"/>
      <c r="U14" s="163"/>
      <c r="V14" s="164"/>
      <c r="W14" s="162"/>
      <c r="X14" s="163"/>
      <c r="Y14" s="163"/>
      <c r="Z14" s="163"/>
      <c r="AA14" s="163"/>
      <c r="AB14" s="163"/>
      <c r="AC14" s="164"/>
      <c r="AD14" s="162"/>
      <c r="AE14" s="163"/>
      <c r="AF14" s="163"/>
      <c r="AG14" s="163"/>
      <c r="AH14" s="163"/>
      <c r="AI14" s="163"/>
      <c r="AJ14" s="164"/>
      <c r="AK14" s="162"/>
      <c r="AL14" s="163"/>
      <c r="AM14" s="163"/>
      <c r="AN14" s="163"/>
      <c r="AO14" s="163"/>
      <c r="AP14" s="163"/>
      <c r="AQ14" s="164"/>
      <c r="AR14" s="162"/>
      <c r="AS14" s="163"/>
      <c r="AT14" s="164"/>
      <c r="AU14" s="655">
        <f>IF($AZ$3="４週",SUM(P14:AQ14),IF($AZ$3="暦月",SUM(P14:AT14),""))</f>
        <v>0</v>
      </c>
      <c r="AV14" s="656"/>
      <c r="AW14" s="657">
        <f t="shared" ref="AW14:AW28" si="1">IF($AZ$3="４週",AU14/4,IF($AZ$3="暦月",AU14/($AZ$7/7),""))</f>
        <v>0</v>
      </c>
      <c r="AX14" s="658"/>
      <c r="AY14" s="642"/>
      <c r="AZ14" s="643"/>
      <c r="BA14" s="643"/>
      <c r="BB14" s="643"/>
      <c r="BC14" s="643"/>
      <c r="BD14" s="644"/>
    </row>
    <row r="15" spans="2:60" ht="39.950000000000003" customHeight="1" x14ac:dyDescent="0.15">
      <c r="B15" s="165">
        <f t="shared" ref="B15:B28" si="2">B14+1</f>
        <v>2</v>
      </c>
      <c r="C15" s="628"/>
      <c r="D15" s="629"/>
      <c r="E15" s="630"/>
      <c r="F15" s="631"/>
      <c r="G15" s="632"/>
      <c r="H15" s="633"/>
      <c r="I15" s="633"/>
      <c r="J15" s="633"/>
      <c r="K15" s="634"/>
      <c r="L15" s="635"/>
      <c r="M15" s="636"/>
      <c r="N15" s="636"/>
      <c r="O15" s="637"/>
      <c r="P15" s="166"/>
      <c r="Q15" s="167"/>
      <c r="R15" s="167"/>
      <c r="S15" s="167"/>
      <c r="T15" s="167"/>
      <c r="U15" s="167"/>
      <c r="V15" s="168"/>
      <c r="W15" s="166"/>
      <c r="X15" s="167"/>
      <c r="Y15" s="167"/>
      <c r="Z15" s="167"/>
      <c r="AA15" s="167"/>
      <c r="AB15" s="167"/>
      <c r="AC15" s="168"/>
      <c r="AD15" s="166"/>
      <c r="AE15" s="167"/>
      <c r="AF15" s="167"/>
      <c r="AG15" s="167"/>
      <c r="AH15" s="167"/>
      <c r="AI15" s="167"/>
      <c r="AJ15" s="168"/>
      <c r="AK15" s="166"/>
      <c r="AL15" s="167"/>
      <c r="AM15" s="167"/>
      <c r="AN15" s="167"/>
      <c r="AO15" s="167"/>
      <c r="AP15" s="167"/>
      <c r="AQ15" s="168"/>
      <c r="AR15" s="166"/>
      <c r="AS15" s="167"/>
      <c r="AT15" s="168"/>
      <c r="AU15" s="638">
        <f>IF($AZ$3="４週",SUM(P15:AQ15),IF($AZ$3="暦月",SUM(P15:AT15),""))</f>
        <v>0</v>
      </c>
      <c r="AV15" s="639"/>
      <c r="AW15" s="640">
        <f t="shared" si="1"/>
        <v>0</v>
      </c>
      <c r="AX15" s="641"/>
      <c r="AY15" s="608"/>
      <c r="AZ15" s="609"/>
      <c r="BA15" s="609"/>
      <c r="BB15" s="609"/>
      <c r="BC15" s="609"/>
      <c r="BD15" s="610"/>
    </row>
    <row r="16" spans="2:60" ht="39.950000000000003" customHeight="1" x14ac:dyDescent="0.15">
      <c r="B16" s="165">
        <f t="shared" si="2"/>
        <v>3</v>
      </c>
      <c r="C16" s="628"/>
      <c r="D16" s="629"/>
      <c r="E16" s="630"/>
      <c r="F16" s="631"/>
      <c r="G16" s="632"/>
      <c r="H16" s="633"/>
      <c r="I16" s="633"/>
      <c r="J16" s="633"/>
      <c r="K16" s="634"/>
      <c r="L16" s="635"/>
      <c r="M16" s="636"/>
      <c r="N16" s="636"/>
      <c r="O16" s="637"/>
      <c r="P16" s="166"/>
      <c r="Q16" s="167"/>
      <c r="R16" s="167"/>
      <c r="S16" s="167"/>
      <c r="T16" s="167"/>
      <c r="U16" s="167"/>
      <c r="V16" s="168"/>
      <c r="W16" s="166"/>
      <c r="X16" s="167"/>
      <c r="Y16" s="167"/>
      <c r="Z16" s="167"/>
      <c r="AA16" s="167"/>
      <c r="AB16" s="167"/>
      <c r="AC16" s="168"/>
      <c r="AD16" s="166"/>
      <c r="AE16" s="167"/>
      <c r="AF16" s="167"/>
      <c r="AG16" s="167"/>
      <c r="AH16" s="167"/>
      <c r="AI16" s="167"/>
      <c r="AJ16" s="168"/>
      <c r="AK16" s="166"/>
      <c r="AL16" s="167"/>
      <c r="AM16" s="167"/>
      <c r="AN16" s="167"/>
      <c r="AO16" s="167"/>
      <c r="AP16" s="167"/>
      <c r="AQ16" s="168"/>
      <c r="AR16" s="166"/>
      <c r="AS16" s="167"/>
      <c r="AT16" s="168"/>
      <c r="AU16" s="638">
        <f>IF($AZ$3="４週",SUM(P16:AQ16),IF($AZ$3="暦月",SUM(P16:AT16),""))</f>
        <v>0</v>
      </c>
      <c r="AV16" s="639"/>
      <c r="AW16" s="640">
        <f t="shared" si="1"/>
        <v>0</v>
      </c>
      <c r="AX16" s="641"/>
      <c r="AY16" s="608"/>
      <c r="AZ16" s="609"/>
      <c r="BA16" s="609"/>
      <c r="BB16" s="609"/>
      <c r="BC16" s="609"/>
      <c r="BD16" s="610"/>
    </row>
    <row r="17" spans="2:56" ht="39.950000000000003" customHeight="1" x14ac:dyDescent="0.15">
      <c r="B17" s="165">
        <f t="shared" si="2"/>
        <v>4</v>
      </c>
      <c r="C17" s="628"/>
      <c r="D17" s="629"/>
      <c r="E17" s="630"/>
      <c r="F17" s="631"/>
      <c r="G17" s="632"/>
      <c r="H17" s="633"/>
      <c r="I17" s="633"/>
      <c r="J17" s="633"/>
      <c r="K17" s="634"/>
      <c r="L17" s="635"/>
      <c r="M17" s="636"/>
      <c r="N17" s="636"/>
      <c r="O17" s="637"/>
      <c r="P17" s="166"/>
      <c r="Q17" s="167"/>
      <c r="R17" s="167"/>
      <c r="S17" s="167"/>
      <c r="T17" s="167"/>
      <c r="U17" s="167"/>
      <c r="V17" s="168"/>
      <c r="W17" s="166"/>
      <c r="X17" s="167"/>
      <c r="Y17" s="167"/>
      <c r="Z17" s="167"/>
      <c r="AA17" s="167"/>
      <c r="AB17" s="167"/>
      <c r="AC17" s="168"/>
      <c r="AD17" s="166"/>
      <c r="AE17" s="167"/>
      <c r="AF17" s="167"/>
      <c r="AG17" s="167"/>
      <c r="AH17" s="167"/>
      <c r="AI17" s="167"/>
      <c r="AJ17" s="168"/>
      <c r="AK17" s="166"/>
      <c r="AL17" s="167"/>
      <c r="AM17" s="167"/>
      <c r="AN17" s="167"/>
      <c r="AO17" s="167"/>
      <c r="AP17" s="167"/>
      <c r="AQ17" s="168"/>
      <c r="AR17" s="166"/>
      <c r="AS17" s="167"/>
      <c r="AT17" s="168"/>
      <c r="AU17" s="638">
        <f>IF($AZ$3="４週",SUM(P17:AQ17),IF($AZ$3="暦月",SUM(P17:AT17),""))</f>
        <v>0</v>
      </c>
      <c r="AV17" s="639"/>
      <c r="AW17" s="640">
        <f t="shared" si="1"/>
        <v>0</v>
      </c>
      <c r="AX17" s="641"/>
      <c r="AY17" s="608"/>
      <c r="AZ17" s="609"/>
      <c r="BA17" s="609"/>
      <c r="BB17" s="609"/>
      <c r="BC17" s="609"/>
      <c r="BD17" s="610"/>
    </row>
    <row r="18" spans="2:56" ht="39.950000000000003" customHeight="1" x14ac:dyDescent="0.15">
      <c r="B18" s="165">
        <f t="shared" si="2"/>
        <v>5</v>
      </c>
      <c r="C18" s="628"/>
      <c r="D18" s="629"/>
      <c r="E18" s="630"/>
      <c r="F18" s="631"/>
      <c r="G18" s="632"/>
      <c r="H18" s="633"/>
      <c r="I18" s="633"/>
      <c r="J18" s="633"/>
      <c r="K18" s="634"/>
      <c r="L18" s="635"/>
      <c r="M18" s="636"/>
      <c r="N18" s="636"/>
      <c r="O18" s="637"/>
      <c r="P18" s="166"/>
      <c r="Q18" s="167"/>
      <c r="R18" s="167"/>
      <c r="S18" s="167"/>
      <c r="T18" s="167"/>
      <c r="U18" s="167"/>
      <c r="V18" s="168"/>
      <c r="W18" s="166"/>
      <c r="X18" s="167"/>
      <c r="Y18" s="167"/>
      <c r="Z18" s="167"/>
      <c r="AA18" s="167"/>
      <c r="AB18" s="167"/>
      <c r="AC18" s="168"/>
      <c r="AD18" s="166"/>
      <c r="AE18" s="167"/>
      <c r="AF18" s="167"/>
      <c r="AG18" s="167"/>
      <c r="AH18" s="167"/>
      <c r="AI18" s="167"/>
      <c r="AJ18" s="168"/>
      <c r="AK18" s="166"/>
      <c r="AL18" s="167"/>
      <c r="AM18" s="167"/>
      <c r="AN18" s="167"/>
      <c r="AO18" s="167"/>
      <c r="AP18" s="167"/>
      <c r="AQ18" s="168"/>
      <c r="AR18" s="166"/>
      <c r="AS18" s="167"/>
      <c r="AT18" s="168"/>
      <c r="AU18" s="638">
        <f t="shared" ref="AU18:AU28" si="3">IF($AZ$3="４週",SUM(P18:AQ18),IF($AZ$3="暦月",SUM(P18:AT18),""))</f>
        <v>0</v>
      </c>
      <c r="AV18" s="639"/>
      <c r="AW18" s="640">
        <f t="shared" si="1"/>
        <v>0</v>
      </c>
      <c r="AX18" s="641"/>
      <c r="AY18" s="608"/>
      <c r="AZ18" s="609"/>
      <c r="BA18" s="609"/>
      <c r="BB18" s="609"/>
      <c r="BC18" s="609"/>
      <c r="BD18" s="610"/>
    </row>
    <row r="19" spans="2:56" ht="39.950000000000003" customHeight="1" x14ac:dyDescent="0.15">
      <c r="B19" s="165">
        <f t="shared" si="2"/>
        <v>6</v>
      </c>
      <c r="C19" s="628"/>
      <c r="D19" s="629"/>
      <c r="E19" s="630"/>
      <c r="F19" s="631"/>
      <c r="G19" s="632"/>
      <c r="H19" s="633"/>
      <c r="I19" s="633"/>
      <c r="J19" s="633"/>
      <c r="K19" s="634"/>
      <c r="L19" s="635"/>
      <c r="M19" s="636"/>
      <c r="N19" s="636"/>
      <c r="O19" s="637"/>
      <c r="P19" s="166"/>
      <c r="Q19" s="167"/>
      <c r="R19" s="167"/>
      <c r="S19" s="167"/>
      <c r="T19" s="167"/>
      <c r="U19" s="167"/>
      <c r="V19" s="168"/>
      <c r="W19" s="166"/>
      <c r="X19" s="167"/>
      <c r="Y19" s="167"/>
      <c r="Z19" s="167"/>
      <c r="AA19" s="167"/>
      <c r="AB19" s="167"/>
      <c r="AC19" s="168"/>
      <c r="AD19" s="166"/>
      <c r="AE19" s="167"/>
      <c r="AF19" s="167"/>
      <c r="AG19" s="167"/>
      <c r="AH19" s="167"/>
      <c r="AI19" s="167"/>
      <c r="AJ19" s="168"/>
      <c r="AK19" s="166"/>
      <c r="AL19" s="167"/>
      <c r="AM19" s="167"/>
      <c r="AN19" s="167"/>
      <c r="AO19" s="167"/>
      <c r="AP19" s="167"/>
      <c r="AQ19" s="168"/>
      <c r="AR19" s="166"/>
      <c r="AS19" s="167"/>
      <c r="AT19" s="168"/>
      <c r="AU19" s="638">
        <f t="shared" si="3"/>
        <v>0</v>
      </c>
      <c r="AV19" s="639"/>
      <c r="AW19" s="640">
        <f t="shared" si="1"/>
        <v>0</v>
      </c>
      <c r="AX19" s="641"/>
      <c r="AY19" s="608"/>
      <c r="AZ19" s="609"/>
      <c r="BA19" s="609"/>
      <c r="BB19" s="609"/>
      <c r="BC19" s="609"/>
      <c r="BD19" s="610"/>
    </row>
    <row r="20" spans="2:56" ht="39.950000000000003" customHeight="1" x14ac:dyDescent="0.15">
      <c r="B20" s="165">
        <f t="shared" si="2"/>
        <v>7</v>
      </c>
      <c r="C20" s="628"/>
      <c r="D20" s="629"/>
      <c r="E20" s="630"/>
      <c r="F20" s="631"/>
      <c r="G20" s="632"/>
      <c r="H20" s="633"/>
      <c r="I20" s="633"/>
      <c r="J20" s="633"/>
      <c r="K20" s="634"/>
      <c r="L20" s="635"/>
      <c r="M20" s="636"/>
      <c r="N20" s="636"/>
      <c r="O20" s="637"/>
      <c r="P20" s="166"/>
      <c r="Q20" s="167"/>
      <c r="R20" s="167"/>
      <c r="S20" s="167"/>
      <c r="T20" s="167"/>
      <c r="U20" s="167"/>
      <c r="V20" s="168"/>
      <c r="W20" s="166"/>
      <c r="X20" s="167"/>
      <c r="Y20" s="167"/>
      <c r="Z20" s="167"/>
      <c r="AA20" s="167"/>
      <c r="AB20" s="167"/>
      <c r="AC20" s="168"/>
      <c r="AD20" s="166"/>
      <c r="AE20" s="167"/>
      <c r="AF20" s="167"/>
      <c r="AG20" s="167"/>
      <c r="AH20" s="167"/>
      <c r="AI20" s="167"/>
      <c r="AJ20" s="168"/>
      <c r="AK20" s="166"/>
      <c r="AL20" s="167"/>
      <c r="AM20" s="167"/>
      <c r="AN20" s="167"/>
      <c r="AO20" s="167"/>
      <c r="AP20" s="167"/>
      <c r="AQ20" s="168"/>
      <c r="AR20" s="166"/>
      <c r="AS20" s="167"/>
      <c r="AT20" s="168"/>
      <c r="AU20" s="638">
        <f>IF($AZ$3="４週",SUM(P20:AQ20),IF($AZ$3="暦月",SUM(P20:AT20),""))</f>
        <v>0</v>
      </c>
      <c r="AV20" s="639"/>
      <c r="AW20" s="640">
        <f t="shared" si="1"/>
        <v>0</v>
      </c>
      <c r="AX20" s="641"/>
      <c r="AY20" s="608"/>
      <c r="AZ20" s="609"/>
      <c r="BA20" s="609"/>
      <c r="BB20" s="609"/>
      <c r="BC20" s="609"/>
      <c r="BD20" s="610"/>
    </row>
    <row r="21" spans="2:56" ht="39.950000000000003" customHeight="1" x14ac:dyDescent="0.15">
      <c r="B21" s="165">
        <f t="shared" si="2"/>
        <v>8</v>
      </c>
      <c r="C21" s="628"/>
      <c r="D21" s="629"/>
      <c r="E21" s="630"/>
      <c r="F21" s="631"/>
      <c r="G21" s="632"/>
      <c r="H21" s="633"/>
      <c r="I21" s="633"/>
      <c r="J21" s="633"/>
      <c r="K21" s="634"/>
      <c r="L21" s="635"/>
      <c r="M21" s="636"/>
      <c r="N21" s="636"/>
      <c r="O21" s="637"/>
      <c r="P21" s="166"/>
      <c r="Q21" s="167"/>
      <c r="R21" s="167"/>
      <c r="S21" s="167"/>
      <c r="T21" s="167"/>
      <c r="U21" s="167"/>
      <c r="V21" s="168"/>
      <c r="W21" s="166"/>
      <c r="X21" s="167"/>
      <c r="Y21" s="167"/>
      <c r="Z21" s="167"/>
      <c r="AA21" s="167"/>
      <c r="AB21" s="167"/>
      <c r="AC21" s="168"/>
      <c r="AD21" s="166"/>
      <c r="AE21" s="167"/>
      <c r="AF21" s="167"/>
      <c r="AG21" s="167"/>
      <c r="AH21" s="167"/>
      <c r="AI21" s="167"/>
      <c r="AJ21" s="168"/>
      <c r="AK21" s="166"/>
      <c r="AL21" s="167"/>
      <c r="AM21" s="167"/>
      <c r="AN21" s="167"/>
      <c r="AO21" s="167"/>
      <c r="AP21" s="167"/>
      <c r="AQ21" s="168"/>
      <c r="AR21" s="166"/>
      <c r="AS21" s="167"/>
      <c r="AT21" s="168"/>
      <c r="AU21" s="638">
        <f t="shared" si="3"/>
        <v>0</v>
      </c>
      <c r="AV21" s="639"/>
      <c r="AW21" s="640">
        <f t="shared" si="1"/>
        <v>0</v>
      </c>
      <c r="AX21" s="641"/>
      <c r="AY21" s="608"/>
      <c r="AZ21" s="609"/>
      <c r="BA21" s="609"/>
      <c r="BB21" s="609"/>
      <c r="BC21" s="609"/>
      <c r="BD21" s="610"/>
    </row>
    <row r="22" spans="2:56" ht="39.950000000000003" customHeight="1" x14ac:dyDescent="0.15">
      <c r="B22" s="165">
        <f t="shared" si="2"/>
        <v>9</v>
      </c>
      <c r="C22" s="628"/>
      <c r="D22" s="629"/>
      <c r="E22" s="630"/>
      <c r="F22" s="631"/>
      <c r="G22" s="632"/>
      <c r="H22" s="633"/>
      <c r="I22" s="633"/>
      <c r="J22" s="633"/>
      <c r="K22" s="634"/>
      <c r="L22" s="635"/>
      <c r="M22" s="636"/>
      <c r="N22" s="636"/>
      <c r="O22" s="637"/>
      <c r="P22" s="166"/>
      <c r="Q22" s="167"/>
      <c r="R22" s="167"/>
      <c r="S22" s="167"/>
      <c r="T22" s="167"/>
      <c r="U22" s="167"/>
      <c r="V22" s="168"/>
      <c r="W22" s="166"/>
      <c r="X22" s="167"/>
      <c r="Y22" s="167"/>
      <c r="Z22" s="167"/>
      <c r="AA22" s="167"/>
      <c r="AB22" s="167"/>
      <c r="AC22" s="168"/>
      <c r="AD22" s="166"/>
      <c r="AE22" s="167"/>
      <c r="AF22" s="167"/>
      <c r="AG22" s="167"/>
      <c r="AH22" s="167"/>
      <c r="AI22" s="167"/>
      <c r="AJ22" s="168"/>
      <c r="AK22" s="166"/>
      <c r="AL22" s="167"/>
      <c r="AM22" s="167"/>
      <c r="AN22" s="167"/>
      <c r="AO22" s="167"/>
      <c r="AP22" s="167"/>
      <c r="AQ22" s="168"/>
      <c r="AR22" s="166"/>
      <c r="AS22" s="167"/>
      <c r="AT22" s="168"/>
      <c r="AU22" s="638">
        <f t="shared" si="3"/>
        <v>0</v>
      </c>
      <c r="AV22" s="639"/>
      <c r="AW22" s="640">
        <f t="shared" si="1"/>
        <v>0</v>
      </c>
      <c r="AX22" s="641"/>
      <c r="AY22" s="608"/>
      <c r="AZ22" s="609"/>
      <c r="BA22" s="609"/>
      <c r="BB22" s="609"/>
      <c r="BC22" s="609"/>
      <c r="BD22" s="610"/>
    </row>
    <row r="23" spans="2:56" ht="39.950000000000003" customHeight="1" x14ac:dyDescent="0.15">
      <c r="B23" s="165">
        <f t="shared" si="2"/>
        <v>10</v>
      </c>
      <c r="C23" s="628"/>
      <c r="D23" s="629"/>
      <c r="E23" s="630"/>
      <c r="F23" s="631"/>
      <c r="G23" s="632"/>
      <c r="H23" s="633"/>
      <c r="I23" s="633"/>
      <c r="J23" s="633"/>
      <c r="K23" s="634"/>
      <c r="L23" s="635"/>
      <c r="M23" s="636"/>
      <c r="N23" s="636"/>
      <c r="O23" s="637"/>
      <c r="P23" s="166"/>
      <c r="Q23" s="167"/>
      <c r="R23" s="167"/>
      <c r="S23" s="167"/>
      <c r="T23" s="167"/>
      <c r="U23" s="167"/>
      <c r="V23" s="168"/>
      <c r="W23" s="166"/>
      <c r="X23" s="167"/>
      <c r="Y23" s="167"/>
      <c r="Z23" s="167"/>
      <c r="AA23" s="167"/>
      <c r="AB23" s="167"/>
      <c r="AC23" s="168"/>
      <c r="AD23" s="166"/>
      <c r="AE23" s="167"/>
      <c r="AF23" s="167"/>
      <c r="AG23" s="167"/>
      <c r="AH23" s="167"/>
      <c r="AI23" s="167"/>
      <c r="AJ23" s="168"/>
      <c r="AK23" s="166"/>
      <c r="AL23" s="167"/>
      <c r="AM23" s="167"/>
      <c r="AN23" s="167"/>
      <c r="AO23" s="167"/>
      <c r="AP23" s="167"/>
      <c r="AQ23" s="168"/>
      <c r="AR23" s="166"/>
      <c r="AS23" s="167"/>
      <c r="AT23" s="168"/>
      <c r="AU23" s="638">
        <f t="shared" si="3"/>
        <v>0</v>
      </c>
      <c r="AV23" s="639"/>
      <c r="AW23" s="640">
        <f t="shared" si="1"/>
        <v>0</v>
      </c>
      <c r="AX23" s="641"/>
      <c r="AY23" s="608"/>
      <c r="AZ23" s="609"/>
      <c r="BA23" s="609"/>
      <c r="BB23" s="609"/>
      <c r="BC23" s="609"/>
      <c r="BD23" s="610"/>
    </row>
    <row r="24" spans="2:56" ht="39.950000000000003" customHeight="1" x14ac:dyDescent="0.15">
      <c r="B24" s="165">
        <f t="shared" si="2"/>
        <v>11</v>
      </c>
      <c r="C24" s="628"/>
      <c r="D24" s="629"/>
      <c r="E24" s="630"/>
      <c r="F24" s="631"/>
      <c r="G24" s="632"/>
      <c r="H24" s="633"/>
      <c r="I24" s="633"/>
      <c r="J24" s="633"/>
      <c r="K24" s="634"/>
      <c r="L24" s="635"/>
      <c r="M24" s="636"/>
      <c r="N24" s="636"/>
      <c r="O24" s="637"/>
      <c r="P24" s="166"/>
      <c r="Q24" s="167"/>
      <c r="R24" s="167"/>
      <c r="S24" s="167"/>
      <c r="T24" s="167"/>
      <c r="U24" s="167"/>
      <c r="V24" s="168"/>
      <c r="W24" s="166"/>
      <c r="X24" s="167"/>
      <c r="Y24" s="167"/>
      <c r="Z24" s="167"/>
      <c r="AA24" s="167"/>
      <c r="AB24" s="167"/>
      <c r="AC24" s="168"/>
      <c r="AD24" s="166"/>
      <c r="AE24" s="167"/>
      <c r="AF24" s="167"/>
      <c r="AG24" s="167"/>
      <c r="AH24" s="167"/>
      <c r="AI24" s="167"/>
      <c r="AJ24" s="168"/>
      <c r="AK24" s="166"/>
      <c r="AL24" s="167"/>
      <c r="AM24" s="167"/>
      <c r="AN24" s="167"/>
      <c r="AO24" s="167"/>
      <c r="AP24" s="167"/>
      <c r="AQ24" s="168"/>
      <c r="AR24" s="166"/>
      <c r="AS24" s="167"/>
      <c r="AT24" s="168"/>
      <c r="AU24" s="638">
        <f t="shared" si="3"/>
        <v>0</v>
      </c>
      <c r="AV24" s="639"/>
      <c r="AW24" s="640">
        <f t="shared" si="1"/>
        <v>0</v>
      </c>
      <c r="AX24" s="641"/>
      <c r="AY24" s="608"/>
      <c r="AZ24" s="609"/>
      <c r="BA24" s="609"/>
      <c r="BB24" s="609"/>
      <c r="BC24" s="609"/>
      <c r="BD24" s="610"/>
    </row>
    <row r="25" spans="2:56" ht="39.950000000000003" customHeight="1" x14ac:dyDescent="0.15">
      <c r="B25" s="165">
        <f t="shared" si="2"/>
        <v>12</v>
      </c>
      <c r="C25" s="628"/>
      <c r="D25" s="629"/>
      <c r="E25" s="630"/>
      <c r="F25" s="631"/>
      <c r="G25" s="632"/>
      <c r="H25" s="633"/>
      <c r="I25" s="633"/>
      <c r="J25" s="633"/>
      <c r="K25" s="634"/>
      <c r="L25" s="635"/>
      <c r="M25" s="636"/>
      <c r="N25" s="636"/>
      <c r="O25" s="637"/>
      <c r="P25" s="166"/>
      <c r="Q25" s="167"/>
      <c r="R25" s="167"/>
      <c r="S25" s="167"/>
      <c r="T25" s="167"/>
      <c r="U25" s="167"/>
      <c r="V25" s="168"/>
      <c r="W25" s="166"/>
      <c r="X25" s="167"/>
      <c r="Y25" s="167"/>
      <c r="Z25" s="167"/>
      <c r="AA25" s="167"/>
      <c r="AB25" s="167"/>
      <c r="AC25" s="168"/>
      <c r="AD25" s="166"/>
      <c r="AE25" s="167"/>
      <c r="AF25" s="167"/>
      <c r="AG25" s="167"/>
      <c r="AH25" s="167"/>
      <c r="AI25" s="167"/>
      <c r="AJ25" s="168"/>
      <c r="AK25" s="166"/>
      <c r="AL25" s="167"/>
      <c r="AM25" s="167"/>
      <c r="AN25" s="167"/>
      <c r="AO25" s="167"/>
      <c r="AP25" s="167"/>
      <c r="AQ25" s="168"/>
      <c r="AR25" s="166"/>
      <c r="AS25" s="167"/>
      <c r="AT25" s="168"/>
      <c r="AU25" s="638">
        <f t="shared" si="3"/>
        <v>0</v>
      </c>
      <c r="AV25" s="639"/>
      <c r="AW25" s="640">
        <f t="shared" si="1"/>
        <v>0</v>
      </c>
      <c r="AX25" s="641"/>
      <c r="AY25" s="608"/>
      <c r="AZ25" s="609"/>
      <c r="BA25" s="609"/>
      <c r="BB25" s="609"/>
      <c r="BC25" s="609"/>
      <c r="BD25" s="610"/>
    </row>
    <row r="26" spans="2:56" ht="39.950000000000003" customHeight="1" x14ac:dyDescent="0.15">
      <c r="B26" s="165">
        <f t="shared" si="2"/>
        <v>13</v>
      </c>
      <c r="C26" s="628"/>
      <c r="D26" s="629"/>
      <c r="E26" s="630"/>
      <c r="F26" s="631"/>
      <c r="G26" s="632"/>
      <c r="H26" s="633"/>
      <c r="I26" s="633"/>
      <c r="J26" s="633"/>
      <c r="K26" s="634"/>
      <c r="L26" s="635"/>
      <c r="M26" s="636"/>
      <c r="N26" s="636"/>
      <c r="O26" s="637"/>
      <c r="P26" s="166"/>
      <c r="Q26" s="167"/>
      <c r="R26" s="167"/>
      <c r="S26" s="167"/>
      <c r="T26" s="167"/>
      <c r="U26" s="167"/>
      <c r="V26" s="168"/>
      <c r="W26" s="166"/>
      <c r="X26" s="167"/>
      <c r="Y26" s="167"/>
      <c r="Z26" s="167"/>
      <c r="AA26" s="167"/>
      <c r="AB26" s="167"/>
      <c r="AC26" s="168"/>
      <c r="AD26" s="166"/>
      <c r="AE26" s="167"/>
      <c r="AF26" s="167"/>
      <c r="AG26" s="167"/>
      <c r="AH26" s="167"/>
      <c r="AI26" s="167"/>
      <c r="AJ26" s="168"/>
      <c r="AK26" s="166"/>
      <c r="AL26" s="167"/>
      <c r="AM26" s="167"/>
      <c r="AN26" s="167"/>
      <c r="AO26" s="167"/>
      <c r="AP26" s="167"/>
      <c r="AQ26" s="168"/>
      <c r="AR26" s="166"/>
      <c r="AS26" s="167"/>
      <c r="AT26" s="168"/>
      <c r="AU26" s="638">
        <f t="shared" si="3"/>
        <v>0</v>
      </c>
      <c r="AV26" s="639"/>
      <c r="AW26" s="640">
        <f t="shared" si="1"/>
        <v>0</v>
      </c>
      <c r="AX26" s="641"/>
      <c r="AY26" s="608"/>
      <c r="AZ26" s="609"/>
      <c r="BA26" s="609"/>
      <c r="BB26" s="609"/>
      <c r="BC26" s="609"/>
      <c r="BD26" s="610"/>
    </row>
    <row r="27" spans="2:56" ht="39.950000000000003" customHeight="1" x14ac:dyDescent="0.15">
      <c r="B27" s="165">
        <f t="shared" si="2"/>
        <v>14</v>
      </c>
      <c r="C27" s="628"/>
      <c r="D27" s="629"/>
      <c r="E27" s="630"/>
      <c r="F27" s="631"/>
      <c r="G27" s="632"/>
      <c r="H27" s="633"/>
      <c r="I27" s="633"/>
      <c r="J27" s="633"/>
      <c r="K27" s="634"/>
      <c r="L27" s="635"/>
      <c r="M27" s="636"/>
      <c r="N27" s="636"/>
      <c r="O27" s="637"/>
      <c r="P27" s="166"/>
      <c r="Q27" s="167"/>
      <c r="R27" s="167"/>
      <c r="S27" s="167"/>
      <c r="T27" s="167"/>
      <c r="U27" s="167"/>
      <c r="V27" s="168"/>
      <c r="W27" s="166"/>
      <c r="X27" s="167"/>
      <c r="Y27" s="167"/>
      <c r="Z27" s="167"/>
      <c r="AA27" s="167"/>
      <c r="AB27" s="167"/>
      <c r="AC27" s="168"/>
      <c r="AD27" s="166"/>
      <c r="AE27" s="167"/>
      <c r="AF27" s="167"/>
      <c r="AG27" s="167"/>
      <c r="AH27" s="167"/>
      <c r="AI27" s="167"/>
      <c r="AJ27" s="168"/>
      <c r="AK27" s="166"/>
      <c r="AL27" s="167"/>
      <c r="AM27" s="167"/>
      <c r="AN27" s="167"/>
      <c r="AO27" s="167"/>
      <c r="AP27" s="167"/>
      <c r="AQ27" s="168"/>
      <c r="AR27" s="166"/>
      <c r="AS27" s="167"/>
      <c r="AT27" s="168"/>
      <c r="AU27" s="638">
        <f t="shared" si="3"/>
        <v>0</v>
      </c>
      <c r="AV27" s="639"/>
      <c r="AW27" s="640">
        <f t="shared" si="1"/>
        <v>0</v>
      </c>
      <c r="AX27" s="641"/>
      <c r="AY27" s="608"/>
      <c r="AZ27" s="609"/>
      <c r="BA27" s="609"/>
      <c r="BB27" s="609"/>
      <c r="BC27" s="609"/>
      <c r="BD27" s="610"/>
    </row>
    <row r="28" spans="2:56" ht="39.950000000000003" customHeight="1" thickBot="1" x14ac:dyDescent="0.2">
      <c r="B28" s="169">
        <f t="shared" si="2"/>
        <v>15</v>
      </c>
      <c r="C28" s="611"/>
      <c r="D28" s="612"/>
      <c r="E28" s="613"/>
      <c r="F28" s="614"/>
      <c r="G28" s="615"/>
      <c r="H28" s="616"/>
      <c r="I28" s="616"/>
      <c r="J28" s="616"/>
      <c r="K28" s="617"/>
      <c r="L28" s="618"/>
      <c r="M28" s="619"/>
      <c r="N28" s="619"/>
      <c r="O28" s="620"/>
      <c r="P28" s="170"/>
      <c r="Q28" s="171"/>
      <c r="R28" s="171"/>
      <c r="S28" s="171"/>
      <c r="T28" s="171"/>
      <c r="U28" s="171"/>
      <c r="V28" s="172"/>
      <c r="W28" s="170"/>
      <c r="X28" s="171"/>
      <c r="Y28" s="171"/>
      <c r="Z28" s="171"/>
      <c r="AA28" s="171"/>
      <c r="AB28" s="171"/>
      <c r="AC28" s="172"/>
      <c r="AD28" s="170"/>
      <c r="AE28" s="171"/>
      <c r="AF28" s="171"/>
      <c r="AG28" s="171"/>
      <c r="AH28" s="171"/>
      <c r="AI28" s="171"/>
      <c r="AJ28" s="172"/>
      <c r="AK28" s="170"/>
      <c r="AL28" s="171"/>
      <c r="AM28" s="171"/>
      <c r="AN28" s="171"/>
      <c r="AO28" s="171"/>
      <c r="AP28" s="171"/>
      <c r="AQ28" s="172"/>
      <c r="AR28" s="170"/>
      <c r="AS28" s="171"/>
      <c r="AT28" s="172"/>
      <c r="AU28" s="621">
        <f t="shared" si="3"/>
        <v>0</v>
      </c>
      <c r="AV28" s="622"/>
      <c r="AW28" s="623">
        <f t="shared" si="1"/>
        <v>0</v>
      </c>
      <c r="AX28" s="624"/>
      <c r="AY28" s="625"/>
      <c r="AZ28" s="626"/>
      <c r="BA28" s="626"/>
      <c r="BB28" s="626"/>
      <c r="BC28" s="626"/>
      <c r="BD28" s="627"/>
    </row>
    <row r="29" spans="2:56" ht="20.25" customHeight="1" x14ac:dyDescent="0.15">
      <c r="C29" s="173"/>
      <c r="D29" s="174"/>
      <c r="E29" s="175"/>
      <c r="AC29" s="151"/>
    </row>
    <row r="30" spans="2:56" ht="20.25" customHeight="1" x14ac:dyDescent="0.15">
      <c r="B30" s="142" t="s">
        <v>195</v>
      </c>
      <c r="C30" s="142"/>
      <c r="D30" s="142"/>
      <c r="E30" s="142"/>
      <c r="F30" s="142"/>
      <c r="G30" s="142"/>
      <c r="H30" s="142"/>
      <c r="I30" s="142"/>
      <c r="J30" s="142"/>
      <c r="K30" s="142"/>
      <c r="L30" s="149"/>
      <c r="M30" s="142"/>
      <c r="N30" s="142"/>
      <c r="O30" s="142"/>
      <c r="P30" s="142"/>
      <c r="Q30" s="142"/>
      <c r="R30" s="142"/>
      <c r="S30" s="142"/>
      <c r="T30" s="142" t="s">
        <v>196</v>
      </c>
      <c r="U30" s="142"/>
      <c r="V30" s="142"/>
      <c r="W30" s="142"/>
      <c r="X30" s="142"/>
      <c r="Y30" s="142"/>
      <c r="Z30" s="177"/>
    </row>
    <row r="31" spans="2:56" ht="20.25" customHeight="1" x14ac:dyDescent="0.15">
      <c r="B31" s="142"/>
      <c r="C31" s="606" t="s">
        <v>197</v>
      </c>
      <c r="D31" s="606"/>
      <c r="E31" s="606" t="s">
        <v>198</v>
      </c>
      <c r="F31" s="606"/>
      <c r="G31" s="606"/>
      <c r="H31" s="606"/>
      <c r="I31" s="142"/>
      <c r="J31" s="607" t="s">
        <v>199</v>
      </c>
      <c r="K31" s="607"/>
      <c r="L31" s="607"/>
      <c r="M31" s="607"/>
      <c r="N31" s="142"/>
      <c r="O31" s="142"/>
      <c r="P31" s="178" t="s">
        <v>200</v>
      </c>
      <c r="Q31" s="178"/>
      <c r="R31" s="142"/>
      <c r="S31" s="142"/>
      <c r="T31" s="581" t="s">
        <v>201</v>
      </c>
      <c r="U31" s="583"/>
      <c r="V31" s="581" t="s">
        <v>202</v>
      </c>
      <c r="W31" s="582"/>
      <c r="X31" s="582"/>
      <c r="Y31" s="583"/>
      <c r="Z31" s="177"/>
    </row>
    <row r="32" spans="2:56" ht="20.25" customHeight="1" x14ac:dyDescent="0.15">
      <c r="B32" s="142"/>
      <c r="C32" s="580"/>
      <c r="D32" s="580"/>
      <c r="E32" s="580" t="s">
        <v>203</v>
      </c>
      <c r="F32" s="580"/>
      <c r="G32" s="580" t="s">
        <v>204</v>
      </c>
      <c r="H32" s="580"/>
      <c r="I32" s="142"/>
      <c r="J32" s="580" t="s">
        <v>203</v>
      </c>
      <c r="K32" s="580"/>
      <c r="L32" s="580" t="s">
        <v>204</v>
      </c>
      <c r="M32" s="580"/>
      <c r="N32" s="142"/>
      <c r="O32" s="142"/>
      <c r="P32" s="178" t="s">
        <v>205</v>
      </c>
      <c r="Q32" s="178"/>
      <c r="R32" s="142"/>
      <c r="S32" s="142"/>
      <c r="T32" s="581" t="s">
        <v>206</v>
      </c>
      <c r="U32" s="583"/>
      <c r="V32" s="581" t="s">
        <v>207</v>
      </c>
      <c r="W32" s="582"/>
      <c r="X32" s="582"/>
      <c r="Y32" s="583"/>
      <c r="Z32" s="179"/>
    </row>
    <row r="33" spans="2:26" ht="20.25" customHeight="1" x14ac:dyDescent="0.15">
      <c r="B33" s="142"/>
      <c r="C33" s="581" t="s">
        <v>206</v>
      </c>
      <c r="D33" s="583"/>
      <c r="E33" s="598">
        <f>SUMIFS($AU$14:$AV$28,$C$14:$D$28,"介護支援専門員",$E$14:$F$28,"A")</f>
        <v>0</v>
      </c>
      <c r="F33" s="599"/>
      <c r="G33" s="600">
        <f>SUMIFS($AW$14:$AX$28,$C$14:$D$28,"介護支援専門員",$E$14:$F$28,"A")</f>
        <v>0</v>
      </c>
      <c r="H33" s="601"/>
      <c r="I33" s="180"/>
      <c r="J33" s="602">
        <v>0</v>
      </c>
      <c r="K33" s="603"/>
      <c r="L33" s="602">
        <v>0</v>
      </c>
      <c r="M33" s="603"/>
      <c r="N33" s="180"/>
      <c r="O33" s="180"/>
      <c r="P33" s="602">
        <v>0</v>
      </c>
      <c r="Q33" s="603"/>
      <c r="R33" s="142"/>
      <c r="S33" s="142"/>
      <c r="T33" s="581" t="s">
        <v>208</v>
      </c>
      <c r="U33" s="583"/>
      <c r="V33" s="581" t="s">
        <v>209</v>
      </c>
      <c r="W33" s="582"/>
      <c r="X33" s="582"/>
      <c r="Y33" s="583"/>
      <c r="Z33" s="181"/>
    </row>
    <row r="34" spans="2:26" ht="20.25" customHeight="1" x14ac:dyDescent="0.15">
      <c r="B34" s="142"/>
      <c r="C34" s="581" t="s">
        <v>208</v>
      </c>
      <c r="D34" s="583"/>
      <c r="E34" s="598">
        <f>SUMIFS($AU$14:$AV$28,$C$14:$D$28,"介護支援専門員",$E$14:$F$28,"B")</f>
        <v>0</v>
      </c>
      <c r="F34" s="599"/>
      <c r="G34" s="600">
        <f>SUMIFS($AW$14:$AX$28,$C$14:$D$28,"介護支援専門員",$E$14:$F$28,"B")</f>
        <v>0</v>
      </c>
      <c r="H34" s="601"/>
      <c r="I34" s="180"/>
      <c r="J34" s="602">
        <v>0</v>
      </c>
      <c r="K34" s="603"/>
      <c r="L34" s="602">
        <v>0</v>
      </c>
      <c r="M34" s="603"/>
      <c r="N34" s="180"/>
      <c r="O34" s="180"/>
      <c r="P34" s="602">
        <v>0</v>
      </c>
      <c r="Q34" s="603"/>
      <c r="R34" s="142"/>
      <c r="S34" s="142"/>
      <c r="T34" s="581" t="s">
        <v>210</v>
      </c>
      <c r="U34" s="583"/>
      <c r="V34" s="581" t="s">
        <v>211</v>
      </c>
      <c r="W34" s="582"/>
      <c r="X34" s="582"/>
      <c r="Y34" s="583"/>
      <c r="Z34" s="181"/>
    </row>
    <row r="35" spans="2:26" ht="20.25" customHeight="1" x14ac:dyDescent="0.15">
      <c r="B35" s="142"/>
      <c r="C35" s="581" t="s">
        <v>210</v>
      </c>
      <c r="D35" s="583"/>
      <c r="E35" s="598">
        <f>SUMIFS($AU$14:$AV$28,$C$14:$D$28,"介護支援専門員",$E$14:$F$28,"C")</f>
        <v>0</v>
      </c>
      <c r="F35" s="599"/>
      <c r="G35" s="600">
        <f>SUMIFS($AW$14:$AX$28,$C$14:$D$28,"介護支援専門員",$E$14:$F$28,"C")</f>
        <v>0</v>
      </c>
      <c r="H35" s="601"/>
      <c r="I35" s="180"/>
      <c r="J35" s="602">
        <v>0</v>
      </c>
      <c r="K35" s="603"/>
      <c r="L35" s="604">
        <v>0</v>
      </c>
      <c r="M35" s="605"/>
      <c r="N35" s="180"/>
      <c r="O35" s="180"/>
      <c r="P35" s="598" t="s">
        <v>212</v>
      </c>
      <c r="Q35" s="599"/>
      <c r="R35" s="142"/>
      <c r="S35" s="142"/>
      <c r="T35" s="581" t="s">
        <v>213</v>
      </c>
      <c r="U35" s="583"/>
      <c r="V35" s="581" t="s">
        <v>214</v>
      </c>
      <c r="W35" s="582"/>
      <c r="X35" s="582"/>
      <c r="Y35" s="583"/>
      <c r="Z35" s="182"/>
    </row>
    <row r="36" spans="2:26" ht="20.25" customHeight="1" x14ac:dyDescent="0.15">
      <c r="B36" s="142"/>
      <c r="C36" s="581" t="s">
        <v>213</v>
      </c>
      <c r="D36" s="583"/>
      <c r="E36" s="598">
        <f>SUMIFS($AU$14:$AV$28,$C$14:$D$28,"介護支援専門員",$E$14:$F$28,"D")</f>
        <v>0</v>
      </c>
      <c r="F36" s="599"/>
      <c r="G36" s="600">
        <f>SUMIFS($AW$14:$AX$28,$C$14:$D$28,"介護支援専門員",$E$14:$F$28,"D")</f>
        <v>0</v>
      </c>
      <c r="H36" s="601"/>
      <c r="I36" s="180"/>
      <c r="J36" s="602">
        <v>0</v>
      </c>
      <c r="K36" s="603"/>
      <c r="L36" s="604">
        <v>0</v>
      </c>
      <c r="M36" s="605"/>
      <c r="N36" s="180"/>
      <c r="O36" s="180"/>
      <c r="P36" s="598" t="s">
        <v>212</v>
      </c>
      <c r="Q36" s="599"/>
      <c r="R36" s="142"/>
      <c r="S36" s="142"/>
      <c r="T36" s="142"/>
      <c r="U36" s="596"/>
      <c r="V36" s="596"/>
      <c r="W36" s="597"/>
      <c r="X36" s="597"/>
      <c r="Y36" s="183"/>
      <c r="Z36" s="183"/>
    </row>
    <row r="37" spans="2:26" ht="20.25" customHeight="1" x14ac:dyDescent="0.15">
      <c r="B37" s="142"/>
      <c r="C37" s="581" t="s">
        <v>215</v>
      </c>
      <c r="D37" s="583"/>
      <c r="E37" s="598">
        <f>SUM(E33:F36)</f>
        <v>0</v>
      </c>
      <c r="F37" s="599"/>
      <c r="G37" s="600">
        <f>SUM(G33:H36)</f>
        <v>0</v>
      </c>
      <c r="H37" s="601"/>
      <c r="I37" s="180"/>
      <c r="J37" s="598">
        <f>SUM(J33:K36)</f>
        <v>0</v>
      </c>
      <c r="K37" s="599"/>
      <c r="L37" s="598">
        <f>SUM(L33:M36)</f>
        <v>0</v>
      </c>
      <c r="M37" s="599"/>
      <c r="N37" s="180"/>
      <c r="O37" s="180"/>
      <c r="P37" s="598">
        <f>SUM(P33:Q34)</f>
        <v>0</v>
      </c>
      <c r="Q37" s="599"/>
      <c r="R37" s="142"/>
      <c r="S37" s="142"/>
      <c r="T37" s="142"/>
      <c r="U37" s="596"/>
      <c r="V37" s="596"/>
      <c r="W37" s="597"/>
      <c r="X37" s="597"/>
      <c r="Y37" s="184"/>
      <c r="Z37" s="184"/>
    </row>
    <row r="38" spans="2:26" ht="20.25" customHeight="1" x14ac:dyDescent="0.15">
      <c r="B38" s="142"/>
      <c r="C38" s="142"/>
      <c r="D38" s="142"/>
      <c r="E38" s="142"/>
      <c r="F38" s="142"/>
      <c r="G38" s="142"/>
      <c r="H38" s="142"/>
      <c r="I38" s="142"/>
      <c r="J38" s="142"/>
      <c r="K38" s="142"/>
      <c r="L38" s="149"/>
      <c r="M38" s="142"/>
      <c r="N38" s="142"/>
      <c r="O38" s="142"/>
      <c r="P38" s="142"/>
      <c r="Q38" s="142"/>
      <c r="R38" s="142"/>
      <c r="S38" s="142"/>
      <c r="T38" s="142"/>
      <c r="U38" s="177"/>
      <c r="V38" s="177"/>
      <c r="W38" s="177"/>
      <c r="X38" s="177"/>
      <c r="Y38" s="177"/>
      <c r="Z38" s="177"/>
    </row>
    <row r="39" spans="2:26" ht="20.25" customHeight="1" x14ac:dyDescent="0.15">
      <c r="B39" s="142"/>
      <c r="C39" s="149" t="s">
        <v>216</v>
      </c>
      <c r="D39" s="142"/>
      <c r="E39" s="142"/>
      <c r="F39" s="142"/>
      <c r="G39" s="142"/>
      <c r="H39" s="142"/>
      <c r="I39" s="185" t="s">
        <v>217</v>
      </c>
      <c r="J39" s="590" t="s">
        <v>218</v>
      </c>
      <c r="K39" s="591"/>
      <c r="L39" s="186"/>
      <c r="M39" s="185"/>
      <c r="N39" s="142"/>
      <c r="O39" s="142"/>
      <c r="P39" s="142"/>
      <c r="Q39" s="142"/>
      <c r="R39" s="142"/>
      <c r="S39" s="142"/>
      <c r="T39" s="142"/>
      <c r="U39" s="187"/>
      <c r="V39" s="177"/>
      <c r="W39" s="177"/>
      <c r="X39" s="177"/>
      <c r="Y39" s="177"/>
      <c r="Z39" s="177"/>
    </row>
    <row r="40" spans="2:26" ht="20.25" customHeight="1" x14ac:dyDescent="0.15">
      <c r="B40" s="142"/>
      <c r="C40" s="142" t="s">
        <v>219</v>
      </c>
      <c r="D40" s="142"/>
      <c r="E40" s="142"/>
      <c r="F40" s="142"/>
      <c r="G40" s="142"/>
      <c r="H40" s="142" t="s">
        <v>220</v>
      </c>
      <c r="I40" s="142"/>
      <c r="J40" s="142"/>
      <c r="K40" s="142"/>
      <c r="L40" s="149"/>
      <c r="M40" s="142"/>
      <c r="N40" s="142"/>
      <c r="O40" s="142"/>
      <c r="P40" s="142"/>
      <c r="Q40" s="142"/>
      <c r="R40" s="142"/>
      <c r="S40" s="142"/>
      <c r="T40" s="142"/>
      <c r="U40" s="177"/>
      <c r="V40" s="177"/>
      <c r="W40" s="177"/>
      <c r="X40" s="177"/>
      <c r="Y40" s="177"/>
      <c r="Z40" s="177"/>
    </row>
    <row r="41" spans="2:26" ht="20.25" customHeight="1" x14ac:dyDescent="0.15">
      <c r="B41" s="142"/>
      <c r="C41" s="142" t="str">
        <f>IF($J$39="週","対象時間数（週平均）","対象時間数（当月合計）")</f>
        <v>対象時間数（週平均）</v>
      </c>
      <c r="D41" s="142"/>
      <c r="E41" s="142"/>
      <c r="F41" s="142"/>
      <c r="G41" s="142"/>
      <c r="H41" s="142" t="str">
        <f>IF($J$39="週","週に勤務すべき時間数","当月に勤務すべき時間数")</f>
        <v>週に勤務すべき時間数</v>
      </c>
      <c r="I41" s="142"/>
      <c r="J41" s="142"/>
      <c r="K41" s="142"/>
      <c r="L41" s="149"/>
      <c r="M41" s="580" t="s">
        <v>221</v>
      </c>
      <c r="N41" s="580"/>
      <c r="O41" s="580"/>
      <c r="P41" s="580"/>
      <c r="Q41" s="142"/>
      <c r="R41" s="142"/>
      <c r="S41" s="142"/>
      <c r="T41" s="142"/>
      <c r="U41" s="177"/>
      <c r="V41" s="177"/>
      <c r="W41" s="177"/>
      <c r="X41" s="177"/>
      <c r="Y41" s="177"/>
      <c r="Z41" s="177"/>
    </row>
    <row r="42" spans="2:26" ht="20.25" customHeight="1" x14ac:dyDescent="0.15">
      <c r="B42" s="142"/>
      <c r="C42" s="592">
        <f>IF($J$39="週",L37,J37)</f>
        <v>0</v>
      </c>
      <c r="D42" s="593"/>
      <c r="E42" s="593"/>
      <c r="F42" s="594"/>
      <c r="G42" s="188" t="s">
        <v>222</v>
      </c>
      <c r="H42" s="581">
        <f>IF($J$39="週",$AV$5,$AZ$5)</f>
        <v>40</v>
      </c>
      <c r="I42" s="582"/>
      <c r="J42" s="582"/>
      <c r="K42" s="583"/>
      <c r="L42" s="188" t="s">
        <v>223</v>
      </c>
      <c r="M42" s="584">
        <f>ROUNDDOWN(C42/H42,1)</f>
        <v>0</v>
      </c>
      <c r="N42" s="585"/>
      <c r="O42" s="585"/>
      <c r="P42" s="586"/>
      <c r="Q42" s="142"/>
      <c r="R42" s="142"/>
      <c r="S42" s="142"/>
      <c r="T42" s="142"/>
      <c r="U42" s="595"/>
      <c r="V42" s="595"/>
      <c r="W42" s="595"/>
      <c r="X42" s="595"/>
      <c r="Y42" s="181"/>
      <c r="Z42" s="177"/>
    </row>
    <row r="43" spans="2:26" ht="20.25" customHeight="1" x14ac:dyDescent="0.15">
      <c r="B43" s="142"/>
      <c r="C43" s="142"/>
      <c r="D43" s="142"/>
      <c r="E43" s="142"/>
      <c r="F43" s="142"/>
      <c r="G43" s="142"/>
      <c r="H43" s="142"/>
      <c r="I43" s="142"/>
      <c r="J43" s="142"/>
      <c r="K43" s="142"/>
      <c r="L43" s="149"/>
      <c r="M43" s="142" t="s">
        <v>224</v>
      </c>
      <c r="N43" s="142"/>
      <c r="O43" s="142"/>
      <c r="P43" s="142"/>
      <c r="Q43" s="142"/>
      <c r="R43" s="142"/>
      <c r="S43" s="142"/>
      <c r="T43" s="142"/>
      <c r="U43" s="177"/>
      <c r="V43" s="177"/>
      <c r="W43" s="177"/>
      <c r="X43" s="177"/>
      <c r="Y43" s="177"/>
      <c r="Z43" s="177"/>
    </row>
    <row r="44" spans="2:26" ht="20.25" customHeight="1" x14ac:dyDescent="0.15">
      <c r="B44" s="142"/>
      <c r="C44" s="142" t="s">
        <v>225</v>
      </c>
      <c r="D44" s="142"/>
      <c r="E44" s="142"/>
      <c r="F44" s="142"/>
      <c r="G44" s="142"/>
      <c r="H44" s="142"/>
      <c r="I44" s="142"/>
      <c r="J44" s="142"/>
      <c r="K44" s="142"/>
      <c r="L44" s="149"/>
      <c r="M44" s="142"/>
      <c r="N44" s="142"/>
      <c r="O44" s="142"/>
      <c r="P44" s="142"/>
      <c r="Q44" s="142"/>
      <c r="R44" s="142"/>
      <c r="S44" s="142"/>
      <c r="T44" s="142"/>
      <c r="U44" s="142"/>
      <c r="V44" s="189"/>
      <c r="W44" s="190"/>
      <c r="X44" s="190"/>
      <c r="Y44" s="142"/>
      <c r="Z44" s="142"/>
    </row>
    <row r="45" spans="2:26" ht="20.25" customHeight="1" x14ac:dyDescent="0.15">
      <c r="B45" s="142"/>
      <c r="C45" s="142" t="s">
        <v>200</v>
      </c>
      <c r="D45" s="142"/>
      <c r="E45" s="142"/>
      <c r="F45" s="142"/>
      <c r="G45" s="142"/>
      <c r="H45" s="142"/>
      <c r="I45" s="142"/>
      <c r="J45" s="142"/>
      <c r="K45" s="142"/>
      <c r="L45" s="149"/>
      <c r="M45" s="188"/>
      <c r="N45" s="188"/>
      <c r="O45" s="188"/>
      <c r="P45" s="188"/>
      <c r="Q45" s="142"/>
      <c r="R45" s="142"/>
      <c r="S45" s="142"/>
      <c r="T45" s="142"/>
      <c r="U45" s="142"/>
      <c r="V45" s="189"/>
      <c r="W45" s="190"/>
      <c r="X45" s="190"/>
      <c r="Y45" s="142"/>
      <c r="Z45" s="142"/>
    </row>
    <row r="46" spans="2:26" ht="20.25" customHeight="1" x14ac:dyDescent="0.15">
      <c r="B46" s="142"/>
      <c r="C46" s="142" t="s">
        <v>226</v>
      </c>
      <c r="D46" s="142"/>
      <c r="E46" s="142"/>
      <c r="F46" s="142"/>
      <c r="G46" s="142"/>
      <c r="H46" s="142" t="s">
        <v>227</v>
      </c>
      <c r="I46" s="142"/>
      <c r="J46" s="142"/>
      <c r="K46" s="142"/>
      <c r="L46" s="142"/>
      <c r="M46" s="580" t="s">
        <v>215</v>
      </c>
      <c r="N46" s="580"/>
      <c r="O46" s="580"/>
      <c r="P46" s="580"/>
      <c r="Q46" s="142"/>
      <c r="R46" s="142"/>
      <c r="S46" s="142"/>
      <c r="T46" s="142"/>
      <c r="U46" s="142"/>
      <c r="V46" s="189"/>
      <c r="W46" s="190"/>
      <c r="X46" s="190"/>
      <c r="Y46" s="142"/>
      <c r="Z46" s="142"/>
    </row>
    <row r="47" spans="2:26" ht="20.25" customHeight="1" x14ac:dyDescent="0.15">
      <c r="B47" s="142"/>
      <c r="C47" s="581">
        <f>P37</f>
        <v>0</v>
      </c>
      <c r="D47" s="582"/>
      <c r="E47" s="582"/>
      <c r="F47" s="583"/>
      <c r="G47" s="188" t="s">
        <v>228</v>
      </c>
      <c r="H47" s="584">
        <f>M42</f>
        <v>0</v>
      </c>
      <c r="I47" s="585"/>
      <c r="J47" s="585"/>
      <c r="K47" s="586"/>
      <c r="L47" s="188" t="s">
        <v>223</v>
      </c>
      <c r="M47" s="587">
        <f>ROUNDDOWN(C47+H47,1)</f>
        <v>0</v>
      </c>
      <c r="N47" s="588"/>
      <c r="O47" s="588"/>
      <c r="P47" s="589"/>
      <c r="Q47" s="142"/>
      <c r="R47" s="142"/>
      <c r="S47" s="142"/>
      <c r="T47" s="142"/>
      <c r="U47" s="142"/>
      <c r="V47" s="189"/>
      <c r="W47" s="190"/>
      <c r="X47" s="190"/>
      <c r="Y47" s="142"/>
      <c r="Z47" s="142"/>
    </row>
    <row r="48" spans="2:26" ht="20.25" customHeight="1" x14ac:dyDescent="0.15">
      <c r="B48" s="142"/>
      <c r="C48" s="142"/>
      <c r="D48" s="142"/>
      <c r="E48" s="142"/>
      <c r="F48" s="142"/>
      <c r="G48" s="142"/>
      <c r="H48" s="142"/>
      <c r="I48" s="142"/>
      <c r="J48" s="142"/>
      <c r="K48" s="142"/>
      <c r="L48" s="142"/>
      <c r="M48" s="142"/>
      <c r="N48" s="149"/>
      <c r="O48" s="142"/>
      <c r="P48" s="142"/>
      <c r="Q48" s="142"/>
      <c r="R48" s="142"/>
      <c r="S48" s="142"/>
      <c r="T48" s="142"/>
      <c r="U48" s="142"/>
      <c r="V48" s="189"/>
      <c r="W48" s="190"/>
      <c r="X48" s="190"/>
      <c r="Y48" s="142"/>
      <c r="Z48" s="142"/>
    </row>
    <row r="49" spans="3:58" ht="20.25" customHeight="1" x14ac:dyDescent="0.15">
      <c r="C49" s="151"/>
      <c r="D49" s="151"/>
      <c r="T49" s="151"/>
      <c r="AJ49" s="196"/>
      <c r="AK49" s="197"/>
      <c r="AL49" s="197"/>
      <c r="BE49" s="197"/>
    </row>
    <row r="50" spans="3:58" ht="20.25" customHeight="1" x14ac:dyDescent="0.15">
      <c r="C50" s="151"/>
      <c r="D50" s="151"/>
      <c r="U50" s="151"/>
      <c r="AK50" s="196"/>
      <c r="AL50" s="197"/>
      <c r="AM50" s="197"/>
      <c r="BF50" s="197"/>
    </row>
    <row r="51" spans="3:58" ht="20.25" customHeight="1" x14ac:dyDescent="0.15">
      <c r="D51" s="151"/>
      <c r="U51" s="151"/>
      <c r="AK51" s="196"/>
      <c r="AL51" s="197"/>
      <c r="AM51" s="197"/>
      <c r="BF51" s="197"/>
    </row>
    <row r="52" spans="3:58" ht="20.25" customHeight="1" x14ac:dyDescent="0.15">
      <c r="C52" s="151"/>
      <c r="D52" s="151"/>
      <c r="U52" s="151"/>
      <c r="AK52" s="196"/>
      <c r="AL52" s="197"/>
      <c r="AM52" s="197"/>
      <c r="BF52" s="197"/>
    </row>
    <row r="53" spans="3:58" ht="20.25" customHeight="1" x14ac:dyDescent="0.15">
      <c r="C53" s="196"/>
      <c r="D53" s="196"/>
      <c r="E53" s="196"/>
      <c r="F53" s="196"/>
      <c r="G53" s="196"/>
      <c r="H53" s="196"/>
      <c r="I53" s="196"/>
      <c r="J53" s="196"/>
      <c r="K53" s="196"/>
      <c r="L53" s="196"/>
      <c r="M53" s="196"/>
      <c r="N53" s="196"/>
      <c r="O53" s="196"/>
      <c r="P53" s="196"/>
      <c r="Q53" s="196"/>
      <c r="R53" s="196"/>
      <c r="S53" s="196"/>
      <c r="T53" s="196"/>
      <c r="U53" s="197"/>
      <c r="V53" s="197"/>
      <c r="W53" s="196"/>
      <c r="X53" s="196"/>
      <c r="Y53" s="196"/>
      <c r="Z53" s="196"/>
      <c r="AA53" s="196"/>
      <c r="AB53" s="196"/>
      <c r="AC53" s="196"/>
      <c r="AD53" s="196"/>
      <c r="AE53" s="196"/>
      <c r="AF53" s="196"/>
      <c r="AG53" s="196"/>
      <c r="AH53" s="196"/>
      <c r="AI53" s="196"/>
      <c r="AJ53" s="196"/>
      <c r="AK53" s="196"/>
      <c r="AL53" s="197"/>
      <c r="AM53" s="197"/>
      <c r="BF53" s="197"/>
    </row>
    <row r="54" spans="3:58" ht="20.25" customHeight="1" x14ac:dyDescent="0.15">
      <c r="C54" s="196"/>
      <c r="D54" s="196"/>
      <c r="E54" s="196"/>
      <c r="F54" s="196"/>
      <c r="G54" s="196"/>
      <c r="H54" s="196"/>
      <c r="I54" s="196"/>
      <c r="J54" s="196"/>
      <c r="K54" s="196"/>
      <c r="L54" s="196"/>
      <c r="M54" s="196"/>
      <c r="N54" s="196"/>
      <c r="O54" s="196"/>
      <c r="P54" s="196"/>
      <c r="Q54" s="196"/>
      <c r="R54" s="196"/>
      <c r="S54" s="196"/>
      <c r="T54" s="196"/>
      <c r="U54" s="197"/>
      <c r="V54" s="197"/>
      <c r="W54" s="196"/>
      <c r="X54" s="196"/>
      <c r="Y54" s="196"/>
      <c r="Z54" s="196"/>
      <c r="AA54" s="196"/>
      <c r="AB54" s="196"/>
      <c r="AC54" s="196"/>
      <c r="AD54" s="196"/>
      <c r="AE54" s="196"/>
      <c r="AF54" s="196"/>
      <c r="AG54" s="196"/>
      <c r="AH54" s="196"/>
      <c r="AI54" s="196"/>
      <c r="AJ54" s="196"/>
      <c r="AK54" s="196"/>
      <c r="AL54" s="197"/>
      <c r="AM54" s="197"/>
      <c r="BF54" s="197"/>
    </row>
  </sheetData>
  <sheetProtection sheet="1" insertRows="0"/>
  <mergeCells count="193">
    <mergeCell ref="BG3:BH4"/>
    <mergeCell ref="BG6:BH7"/>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4:D24"/>
    <mergeCell ref="E24:F24"/>
    <mergeCell ref="G24:K24"/>
    <mergeCell ref="L24:O24"/>
    <mergeCell ref="AU24:AV24"/>
    <mergeCell ref="AW24:AX24"/>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V32:Y32"/>
    <mergeCell ref="C33:D33"/>
    <mergeCell ref="E33:F33"/>
    <mergeCell ref="G33:H33"/>
    <mergeCell ref="J33:K33"/>
    <mergeCell ref="L33:M33"/>
    <mergeCell ref="P33:Q33"/>
    <mergeCell ref="T33:U33"/>
    <mergeCell ref="V33:Y33"/>
    <mergeCell ref="C31:D32"/>
    <mergeCell ref="E31:H31"/>
    <mergeCell ref="J31:M31"/>
    <mergeCell ref="T31:U31"/>
    <mergeCell ref="V31:Y31"/>
    <mergeCell ref="E32:F32"/>
    <mergeCell ref="G32:H32"/>
    <mergeCell ref="J32:K32"/>
    <mergeCell ref="L32:M32"/>
    <mergeCell ref="T32:U32"/>
    <mergeCell ref="T34:U34"/>
    <mergeCell ref="V34:Y34"/>
    <mergeCell ref="C35:D35"/>
    <mergeCell ref="E35:F35"/>
    <mergeCell ref="G35:H35"/>
    <mergeCell ref="J35:K35"/>
    <mergeCell ref="L35:M35"/>
    <mergeCell ref="P35:Q35"/>
    <mergeCell ref="T35:U35"/>
    <mergeCell ref="V35:Y35"/>
    <mergeCell ref="C34:D34"/>
    <mergeCell ref="E34:F34"/>
    <mergeCell ref="G34:H34"/>
    <mergeCell ref="J34:K34"/>
    <mergeCell ref="L34:M34"/>
    <mergeCell ref="P34:Q34"/>
    <mergeCell ref="U42:X42"/>
    <mergeCell ref="U36:V36"/>
    <mergeCell ref="W36:X36"/>
    <mergeCell ref="C37:D37"/>
    <mergeCell ref="E37:F37"/>
    <mergeCell ref="G37:H37"/>
    <mergeCell ref="J37:K37"/>
    <mergeCell ref="L37:M37"/>
    <mergeCell ref="P37:Q37"/>
    <mergeCell ref="U37:V37"/>
    <mergeCell ref="W37:X37"/>
    <mergeCell ref="C36:D36"/>
    <mergeCell ref="E36:F36"/>
    <mergeCell ref="G36:H36"/>
    <mergeCell ref="J36:K36"/>
    <mergeCell ref="L36:M36"/>
    <mergeCell ref="P36:Q36"/>
    <mergeCell ref="M46:P46"/>
    <mergeCell ref="C47:F47"/>
    <mergeCell ref="H47:K47"/>
    <mergeCell ref="M47:P47"/>
    <mergeCell ref="J39:K39"/>
    <mergeCell ref="M41:P41"/>
    <mergeCell ref="C42:F42"/>
    <mergeCell ref="H42:K42"/>
    <mergeCell ref="M42:P42"/>
  </mergeCells>
  <phoneticPr fontId="2"/>
  <conditionalFormatting sqref="C42:F42">
    <cfRule type="expression" dxfId="5" priority="2">
      <formula>INDIRECT(ADDRESS(ROW(),COLUMN()))=TRUNC(INDIRECT(ADDRESS(ROW(),COLUMN())))</formula>
    </cfRule>
  </conditionalFormatting>
  <conditionalFormatting sqref="E33:Q37">
    <cfRule type="expression" dxfId="4" priority="1">
      <formula>INDIRECT(ADDRESS(ROW(),COLUMN()))=TRUNC(INDIRECT(ADDRESS(ROW(),COLUMN())))</formula>
    </cfRule>
  </conditionalFormatting>
  <conditionalFormatting sqref="AU14:AX28">
    <cfRule type="expression" dxfId="3" priority="4">
      <formula>INDIRECT(ADDRESS(ROW(),COLUMN()))=TRUNC(INDIRECT(ADDRESS(ROW(),COLUMN())))</formula>
    </cfRule>
  </conditionalFormatting>
  <dataValidations count="8">
    <dataValidation allowBlank="1" showInputMessage="1" showErrorMessage="1" error="入力可能範囲　32～40" sqref="AZ6" xr:uid="{6C05ED7F-9D79-42EF-9A84-2F1588E556F0}"/>
    <dataValidation type="list" allowBlank="1" showInputMessage="1" showErrorMessage="1" sqref="AZ4:BC4" xr:uid="{6A6C547E-A864-4FA7-B6D5-4FB910D2FC35}">
      <formula1>"予定,実績,予定・実績"</formula1>
    </dataValidation>
    <dataValidation type="list" allowBlank="1" showInputMessage="1" showErrorMessage="1" sqref="AZ3" xr:uid="{5C0E0291-4D4C-4D0A-9838-10592CF1E33D}">
      <formula1>"４週,暦月"</formula1>
    </dataValidation>
    <dataValidation type="list" allowBlank="1" showInputMessage="1" showErrorMessage="1" sqref="J39:K39" xr:uid="{4CF76C4C-93DE-425E-AD69-C284ACD72CCC}">
      <formula1>"週,暦月"</formula1>
    </dataValidation>
    <dataValidation type="decimal" allowBlank="1" showInputMessage="1" showErrorMessage="1" error="入力可能範囲　32～40" sqref="AV5" xr:uid="{4C538772-0210-4469-880D-98D0B22E1C2F}">
      <formula1>32</formula1>
      <formula2>40</formula2>
    </dataValidation>
    <dataValidation type="list" allowBlank="1" showInputMessage="1" sqref="E14:F28" xr:uid="{7B624343-5894-4ED3-A7C6-08B5ABBF2DEE}">
      <formula1>"A, B, C, D"</formula1>
    </dataValidation>
    <dataValidation type="list" errorStyle="warning" allowBlank="1" showInputMessage="1" error="リストにない場合のみ、入力してください。" sqref="G14:K28" xr:uid="{836BCDC1-940E-4D90-88D8-881A79680B80}">
      <formula1>INDIRECT(C14)</formula1>
    </dataValidation>
    <dataValidation type="list" allowBlank="1" showInputMessage="1" sqref="C14:D28" xr:uid="{D2DAC8EA-E594-48BC-ABD2-B9702537EABB}">
      <formula1>職種</formula1>
    </dataValidation>
  </dataValidations>
  <hyperlinks>
    <hyperlink ref="BG3" location="添付書類一覧!A1" display="添付書類一覧に戻る" xr:uid="{900570A6-FE14-4920-A7A7-400E668B3A4C}"/>
    <hyperlink ref="BG6" location="添付書類一覧!A1" display="添付書類一覧に戻る" xr:uid="{CA2421A8-0E21-4DDB-AF5E-6E535FDCDBB1}"/>
    <hyperlink ref="BG6:BH7" location="【記載例】居宅介護支援!Print_Area" display="記載例を見る" xr:uid="{7E0FFB91-4B60-452C-B8E5-9E422CA4A7C2}"/>
  </hyperlink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94DBBB39-BF9B-4006-BA06-815D08D976C3}">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51F5D-AC48-4167-8E26-97515E474180}">
  <sheetPr>
    <tabColor theme="7" tint="0.79998168889431442"/>
    <pageSetUpPr fitToPage="1"/>
  </sheetPr>
  <dimension ref="B1:BF139"/>
  <sheetViews>
    <sheetView showGridLines="0" zoomScale="55" zoomScaleNormal="55" zoomScaleSheetLayoutView="75" workbookViewId="0">
      <selection activeCell="U4" sqref="U4"/>
    </sheetView>
  </sheetViews>
  <sheetFormatPr defaultColWidth="4.5" defaultRowHeight="20.25" customHeight="1" x14ac:dyDescent="0.15"/>
  <cols>
    <col min="1" max="1" width="1.375" style="150" customWidth="1"/>
    <col min="2" max="56" width="5.625" style="150" customWidth="1"/>
    <col min="57" max="16384" width="4.5" style="150"/>
  </cols>
  <sheetData>
    <row r="1" spans="2:57" s="119" customFormat="1" ht="20.25" customHeight="1" x14ac:dyDescent="0.15">
      <c r="C1" s="120" t="s">
        <v>147</v>
      </c>
      <c r="D1" s="120"/>
      <c r="G1" s="121" t="s">
        <v>148</v>
      </c>
      <c r="J1" s="120"/>
      <c r="K1" s="120"/>
      <c r="L1" s="120"/>
      <c r="M1" s="120"/>
      <c r="AK1" s="122" t="s">
        <v>149</v>
      </c>
      <c r="AL1" s="122" t="s">
        <v>150</v>
      </c>
      <c r="AM1" s="689" t="s">
        <v>151</v>
      </c>
      <c r="AN1" s="689"/>
      <c r="AO1" s="689"/>
      <c r="AP1" s="689"/>
      <c r="AQ1" s="689"/>
      <c r="AR1" s="689"/>
      <c r="AS1" s="689"/>
      <c r="AT1" s="689"/>
      <c r="AU1" s="689"/>
      <c r="AV1" s="689"/>
      <c r="AW1" s="689"/>
      <c r="AX1" s="689"/>
      <c r="AY1" s="689"/>
      <c r="AZ1" s="689"/>
      <c r="BA1" s="689"/>
      <c r="BB1" s="123" t="s">
        <v>152</v>
      </c>
    </row>
    <row r="2" spans="2:57" s="125" customFormat="1" ht="20.25" customHeight="1" x14ac:dyDescent="0.15">
      <c r="D2" s="121"/>
      <c r="H2" s="121"/>
      <c r="I2" s="122"/>
      <c r="J2" s="122"/>
      <c r="K2" s="122"/>
      <c r="L2" s="122"/>
      <c r="M2" s="122"/>
      <c r="T2" s="122" t="s">
        <v>153</v>
      </c>
      <c r="U2" s="690">
        <v>6</v>
      </c>
      <c r="V2" s="690"/>
      <c r="W2" s="122" t="s">
        <v>150</v>
      </c>
      <c r="X2" s="691">
        <f>IF(U2=0,"",YEAR(DATE(2018+U2,1,1)))</f>
        <v>2024</v>
      </c>
      <c r="Y2" s="691"/>
      <c r="Z2" s="125" t="s">
        <v>154</v>
      </c>
      <c r="AA2" s="125" t="s">
        <v>155</v>
      </c>
      <c r="AB2" s="690">
        <v>4</v>
      </c>
      <c r="AC2" s="690"/>
      <c r="AD2" s="125" t="s">
        <v>156</v>
      </c>
      <c r="AJ2" s="123"/>
      <c r="AK2" s="122" t="s">
        <v>157</v>
      </c>
      <c r="AL2" s="122" t="s">
        <v>150</v>
      </c>
      <c r="AM2" s="690"/>
      <c r="AN2" s="690"/>
      <c r="AO2" s="690"/>
      <c r="AP2" s="690"/>
      <c r="AQ2" s="690"/>
      <c r="AR2" s="690"/>
      <c r="AS2" s="690"/>
      <c r="AT2" s="690"/>
      <c r="AU2" s="690"/>
      <c r="AV2" s="690"/>
      <c r="AW2" s="690"/>
      <c r="AX2" s="690"/>
      <c r="AY2" s="690"/>
      <c r="AZ2" s="690"/>
      <c r="BA2" s="690"/>
      <c r="BB2" s="123" t="s">
        <v>152</v>
      </c>
      <c r="BC2" s="122"/>
      <c r="BD2" s="122"/>
      <c r="BE2" s="122"/>
    </row>
    <row r="3" spans="2:57" s="125" customFormat="1" ht="20.25" customHeight="1" x14ac:dyDescent="0.15">
      <c r="D3" s="121"/>
      <c r="H3" s="121"/>
      <c r="I3" s="122"/>
      <c r="J3" s="122"/>
      <c r="K3" s="122"/>
      <c r="L3" s="122"/>
      <c r="M3" s="122"/>
      <c r="T3" s="128"/>
      <c r="U3" s="129"/>
      <c r="V3" s="129"/>
      <c r="W3" s="130"/>
      <c r="X3" s="129"/>
      <c r="Y3" s="129"/>
      <c r="Z3" s="131"/>
      <c r="AA3" s="131"/>
      <c r="AB3" s="129"/>
      <c r="AC3" s="129"/>
      <c r="AD3" s="132"/>
      <c r="AJ3" s="123"/>
      <c r="AK3" s="122"/>
      <c r="AL3" s="122"/>
      <c r="AM3" s="133"/>
      <c r="AN3" s="133"/>
      <c r="AO3" s="133"/>
      <c r="AP3" s="133"/>
      <c r="AQ3" s="133"/>
      <c r="AR3" s="133"/>
      <c r="AS3" s="133"/>
      <c r="AT3" s="133"/>
      <c r="AU3" s="133"/>
      <c r="AV3" s="133"/>
      <c r="AW3" s="133"/>
      <c r="AX3" s="133"/>
      <c r="AY3" s="134" t="s">
        <v>159</v>
      </c>
      <c r="AZ3" s="692" t="s">
        <v>160</v>
      </c>
      <c r="BA3" s="692"/>
      <c r="BB3" s="692"/>
      <c r="BC3" s="692"/>
      <c r="BD3" s="122"/>
      <c r="BE3" s="122"/>
    </row>
    <row r="4" spans="2:57" s="125" customFormat="1" ht="20.25" customHeight="1" x14ac:dyDescent="0.15">
      <c r="B4" s="135"/>
      <c r="C4" s="135"/>
      <c r="D4" s="135"/>
      <c r="E4" s="135"/>
      <c r="F4" s="135"/>
      <c r="G4" s="135"/>
      <c r="H4" s="135"/>
      <c r="I4" s="135"/>
      <c r="J4" s="136"/>
      <c r="K4" s="137"/>
      <c r="L4" s="137"/>
      <c r="M4" s="137"/>
      <c r="N4" s="137"/>
      <c r="O4" s="137"/>
      <c r="P4" s="138"/>
      <c r="Q4" s="137"/>
      <c r="R4" s="137"/>
      <c r="Z4" s="131"/>
      <c r="AA4" s="131"/>
      <c r="AB4" s="129"/>
      <c r="AC4" s="129"/>
      <c r="AD4" s="132"/>
      <c r="AJ4" s="123"/>
      <c r="AK4" s="122"/>
      <c r="AL4" s="122"/>
      <c r="AM4" s="133"/>
      <c r="AN4" s="133"/>
      <c r="AO4" s="133"/>
      <c r="AP4" s="133"/>
      <c r="AQ4" s="133"/>
      <c r="AR4" s="133"/>
      <c r="AS4" s="133"/>
      <c r="AT4" s="133"/>
      <c r="AU4" s="133"/>
      <c r="AV4" s="133"/>
      <c r="AW4" s="133"/>
      <c r="AX4" s="133"/>
      <c r="AY4" s="134" t="s">
        <v>161</v>
      </c>
      <c r="AZ4" s="692" t="s">
        <v>162</v>
      </c>
      <c r="BA4" s="692"/>
      <c r="BB4" s="692"/>
      <c r="BC4" s="692"/>
      <c r="BD4" s="122"/>
      <c r="BE4" s="122"/>
    </row>
    <row r="5" spans="2:57" s="125" customFormat="1" ht="20.25" customHeight="1" x14ac:dyDescent="0.15">
      <c r="B5" s="139"/>
      <c r="C5" s="139"/>
      <c r="D5" s="139"/>
      <c r="E5" s="139"/>
      <c r="F5" s="139"/>
      <c r="G5" s="139"/>
      <c r="H5" s="139"/>
      <c r="I5" s="139"/>
      <c r="J5" s="137"/>
      <c r="K5" s="140"/>
      <c r="L5" s="141"/>
      <c r="M5" s="141"/>
      <c r="N5" s="141"/>
      <c r="O5" s="141"/>
      <c r="P5" s="139"/>
      <c r="Q5" s="135"/>
      <c r="R5" s="135"/>
      <c r="S5" s="119"/>
      <c r="Z5" s="131"/>
      <c r="AA5" s="131"/>
      <c r="AB5" s="129"/>
      <c r="AC5" s="129"/>
      <c r="AD5" s="119"/>
      <c r="AE5" s="119"/>
      <c r="AF5" s="119"/>
      <c r="AG5" s="119"/>
      <c r="AJ5" s="119" t="s">
        <v>163</v>
      </c>
      <c r="AK5" s="119"/>
      <c r="AL5" s="119"/>
      <c r="AM5" s="119"/>
      <c r="AN5" s="119"/>
      <c r="AO5" s="119"/>
      <c r="AP5" s="119"/>
      <c r="AQ5" s="119"/>
      <c r="AR5" s="135"/>
      <c r="AS5" s="135"/>
      <c r="AT5" s="142"/>
      <c r="AU5" s="119"/>
      <c r="AV5" s="693">
        <v>40</v>
      </c>
      <c r="AW5" s="694"/>
      <c r="AX5" s="142" t="s">
        <v>164</v>
      </c>
      <c r="AY5" s="119"/>
      <c r="AZ5" s="693">
        <v>160</v>
      </c>
      <c r="BA5" s="694"/>
      <c r="BB5" s="142" t="s">
        <v>165</v>
      </c>
      <c r="BC5" s="119"/>
      <c r="BE5" s="122"/>
    </row>
    <row r="6" spans="2:57" s="125" customFormat="1" ht="20.25" customHeight="1" x14ac:dyDescent="0.15">
      <c r="B6" s="139"/>
      <c r="C6" s="139"/>
      <c r="D6" s="139"/>
      <c r="E6" s="139"/>
      <c r="F6" s="139"/>
      <c r="G6" s="139"/>
      <c r="H6" s="139"/>
      <c r="I6" s="139"/>
      <c r="J6" s="137"/>
      <c r="K6" s="140"/>
      <c r="L6" s="141"/>
      <c r="M6" s="141"/>
      <c r="N6" s="141"/>
      <c r="O6" s="141"/>
      <c r="P6" s="139"/>
      <c r="Q6" s="135"/>
      <c r="R6" s="135"/>
      <c r="S6" s="119"/>
      <c r="Z6" s="131"/>
      <c r="AA6" s="131"/>
      <c r="AB6" s="129"/>
      <c r="AC6" s="129"/>
      <c r="AD6" s="119"/>
      <c r="AE6" s="119"/>
      <c r="AF6" s="119"/>
      <c r="AG6" s="119"/>
      <c r="AJ6" s="119"/>
      <c r="AK6" s="119"/>
      <c r="AL6" s="119"/>
      <c r="AM6" s="119"/>
      <c r="AN6" s="119"/>
      <c r="AO6" s="119"/>
      <c r="AP6" s="119"/>
      <c r="AQ6" s="119" t="s">
        <v>166</v>
      </c>
      <c r="AR6" s="119"/>
      <c r="AS6" s="143"/>
      <c r="AT6" s="143"/>
      <c r="AU6" s="143"/>
      <c r="AV6" s="119"/>
      <c r="AW6" s="119"/>
      <c r="AX6" s="144"/>
      <c r="AY6" s="119"/>
      <c r="AZ6" s="693">
        <v>100</v>
      </c>
      <c r="BA6" s="694"/>
      <c r="BB6" s="142" t="s">
        <v>168</v>
      </c>
      <c r="BC6" s="119"/>
      <c r="BE6" s="122"/>
    </row>
    <row r="7" spans="2:57" s="125" customFormat="1" ht="20.25" customHeight="1" x14ac:dyDescent="0.15">
      <c r="B7" s="139"/>
      <c r="C7" s="139"/>
      <c r="D7" s="139"/>
      <c r="E7" s="139"/>
      <c r="F7" s="139"/>
      <c r="G7" s="139"/>
      <c r="H7" s="139"/>
      <c r="I7" s="139"/>
      <c r="J7" s="139"/>
      <c r="K7" s="145"/>
      <c r="L7" s="145"/>
      <c r="M7" s="145"/>
      <c r="N7" s="139"/>
      <c r="O7" s="146"/>
      <c r="P7" s="147"/>
      <c r="Q7" s="147"/>
      <c r="R7" s="148"/>
      <c r="S7" s="143"/>
      <c r="Z7" s="131"/>
      <c r="AA7" s="131"/>
      <c r="AB7" s="129"/>
      <c r="AC7" s="129"/>
      <c r="AD7" s="142"/>
      <c r="AE7" s="119"/>
      <c r="AF7" s="119"/>
      <c r="AG7" s="119"/>
      <c r="AL7" s="119"/>
      <c r="AM7" s="119"/>
      <c r="AN7" s="149"/>
      <c r="AO7" s="144"/>
      <c r="AP7" s="144"/>
      <c r="AQ7" s="143"/>
      <c r="AR7" s="143"/>
      <c r="AS7" s="143"/>
      <c r="AT7" s="143"/>
      <c r="AU7" s="143"/>
      <c r="AV7" s="143"/>
      <c r="AW7" s="119" t="s">
        <v>169</v>
      </c>
      <c r="AX7" s="119"/>
      <c r="AY7" s="119"/>
      <c r="AZ7" s="697">
        <f>DAY(EOMONTH(DATE(X2,AB2,1),0))</f>
        <v>30</v>
      </c>
      <c r="BA7" s="698"/>
      <c r="BB7" s="142" t="s">
        <v>170</v>
      </c>
      <c r="BE7" s="122"/>
    </row>
    <row r="8" spans="2:57" ht="5.0999999999999996" customHeight="1" thickBot="1" x14ac:dyDescent="0.2">
      <c r="C8" s="151"/>
      <c r="D8" s="151"/>
      <c r="S8" s="151"/>
      <c r="AJ8" s="151"/>
      <c r="BC8" s="152"/>
      <c r="BD8" s="152"/>
      <c r="BE8" s="152"/>
    </row>
    <row r="9" spans="2:57" ht="20.25" customHeight="1" thickBot="1" x14ac:dyDescent="0.2">
      <c r="B9" s="659" t="s">
        <v>171</v>
      </c>
      <c r="C9" s="662" t="s">
        <v>172</v>
      </c>
      <c r="D9" s="663"/>
      <c r="E9" s="668" t="s">
        <v>173</v>
      </c>
      <c r="F9" s="663"/>
      <c r="G9" s="668" t="s">
        <v>174</v>
      </c>
      <c r="H9" s="662"/>
      <c r="I9" s="662"/>
      <c r="J9" s="662"/>
      <c r="K9" s="663"/>
      <c r="L9" s="668" t="s">
        <v>175</v>
      </c>
      <c r="M9" s="662"/>
      <c r="N9" s="662"/>
      <c r="O9" s="671"/>
      <c r="P9" s="674" t="s">
        <v>176</v>
      </c>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c r="AR9" s="675"/>
      <c r="AS9" s="675"/>
      <c r="AT9" s="675"/>
      <c r="AU9" s="676" t="str">
        <f>IF(AZ3="４週","(10)1～4週目の勤務時間数合計","(11)1か月の勤務時間数合計")</f>
        <v>(10)1～4週目の勤務時間数合計</v>
      </c>
      <c r="AV9" s="677"/>
      <c r="AW9" s="676" t="s">
        <v>177</v>
      </c>
      <c r="AX9" s="677"/>
      <c r="AY9" s="684" t="s">
        <v>178</v>
      </c>
      <c r="AZ9" s="684"/>
      <c r="BA9" s="684"/>
      <c r="BB9" s="684"/>
      <c r="BC9" s="684"/>
      <c r="BD9" s="684"/>
    </row>
    <row r="10" spans="2:57" ht="20.25" customHeight="1" thickBot="1" x14ac:dyDescent="0.2">
      <c r="B10" s="660"/>
      <c r="C10" s="664"/>
      <c r="D10" s="665"/>
      <c r="E10" s="669"/>
      <c r="F10" s="665"/>
      <c r="G10" s="669"/>
      <c r="H10" s="664"/>
      <c r="I10" s="664"/>
      <c r="J10" s="664"/>
      <c r="K10" s="665"/>
      <c r="L10" s="669"/>
      <c r="M10" s="664"/>
      <c r="N10" s="664"/>
      <c r="O10" s="672"/>
      <c r="P10" s="686" t="s">
        <v>179</v>
      </c>
      <c r="Q10" s="687"/>
      <c r="R10" s="687"/>
      <c r="S10" s="687"/>
      <c r="T10" s="687"/>
      <c r="U10" s="687"/>
      <c r="V10" s="688"/>
      <c r="W10" s="686" t="s">
        <v>180</v>
      </c>
      <c r="X10" s="687"/>
      <c r="Y10" s="687"/>
      <c r="Z10" s="687"/>
      <c r="AA10" s="687"/>
      <c r="AB10" s="687"/>
      <c r="AC10" s="688"/>
      <c r="AD10" s="686" t="s">
        <v>181</v>
      </c>
      <c r="AE10" s="687"/>
      <c r="AF10" s="687"/>
      <c r="AG10" s="687"/>
      <c r="AH10" s="687"/>
      <c r="AI10" s="687"/>
      <c r="AJ10" s="688"/>
      <c r="AK10" s="686" t="s">
        <v>182</v>
      </c>
      <c r="AL10" s="687"/>
      <c r="AM10" s="687"/>
      <c r="AN10" s="687"/>
      <c r="AO10" s="687"/>
      <c r="AP10" s="687"/>
      <c r="AQ10" s="688"/>
      <c r="AR10" s="686" t="s">
        <v>183</v>
      </c>
      <c r="AS10" s="687"/>
      <c r="AT10" s="688"/>
      <c r="AU10" s="678"/>
      <c r="AV10" s="679"/>
      <c r="AW10" s="678"/>
      <c r="AX10" s="679"/>
      <c r="AY10" s="684"/>
      <c r="AZ10" s="684"/>
      <c r="BA10" s="684"/>
      <c r="BB10" s="684"/>
      <c r="BC10" s="684"/>
      <c r="BD10" s="684"/>
    </row>
    <row r="11" spans="2:57" ht="20.25" customHeight="1" thickBot="1" x14ac:dyDescent="0.2">
      <c r="B11" s="660"/>
      <c r="C11" s="664"/>
      <c r="D11" s="665"/>
      <c r="E11" s="669"/>
      <c r="F11" s="665"/>
      <c r="G11" s="669"/>
      <c r="H11" s="664"/>
      <c r="I11" s="664"/>
      <c r="J11" s="664"/>
      <c r="K11" s="665"/>
      <c r="L11" s="669"/>
      <c r="M11" s="664"/>
      <c r="N11" s="664"/>
      <c r="O11" s="672"/>
      <c r="P11" s="155">
        <f>DAY(DATE($X$2,$AB$2,1))</f>
        <v>1</v>
      </c>
      <c r="Q11" s="156">
        <f>DAY(DATE($X$2,$AB$2,2))</f>
        <v>2</v>
      </c>
      <c r="R11" s="156">
        <f>DAY(DATE($X$2,$AB$2,3))</f>
        <v>3</v>
      </c>
      <c r="S11" s="156">
        <f>DAY(DATE($X$2,$AB$2,4))</f>
        <v>4</v>
      </c>
      <c r="T11" s="156">
        <f>DAY(DATE($X$2,$AB$2,5))</f>
        <v>5</v>
      </c>
      <c r="U11" s="156">
        <f>DAY(DATE($X$2,$AB$2,6))</f>
        <v>6</v>
      </c>
      <c r="V11" s="157">
        <f>DAY(DATE($X$2,$AB$2,7))</f>
        <v>7</v>
      </c>
      <c r="W11" s="155">
        <f>DAY(DATE($X$2,$AB$2,8))</f>
        <v>8</v>
      </c>
      <c r="X11" s="156">
        <f>DAY(DATE($X$2,$AB$2,9))</f>
        <v>9</v>
      </c>
      <c r="Y11" s="156">
        <f>DAY(DATE($X$2,$AB$2,10))</f>
        <v>10</v>
      </c>
      <c r="Z11" s="156">
        <f>DAY(DATE($X$2,$AB$2,11))</f>
        <v>11</v>
      </c>
      <c r="AA11" s="156">
        <f>DAY(DATE($X$2,$AB$2,12))</f>
        <v>12</v>
      </c>
      <c r="AB11" s="156">
        <f>DAY(DATE($X$2,$AB$2,13))</f>
        <v>13</v>
      </c>
      <c r="AC11" s="157">
        <f>DAY(DATE($X$2,$AB$2,14))</f>
        <v>14</v>
      </c>
      <c r="AD11" s="155">
        <f>DAY(DATE($X$2,$AB$2,15))</f>
        <v>15</v>
      </c>
      <c r="AE11" s="156">
        <f>DAY(DATE($X$2,$AB$2,16))</f>
        <v>16</v>
      </c>
      <c r="AF11" s="156">
        <f>DAY(DATE($X$2,$AB$2,17))</f>
        <v>17</v>
      </c>
      <c r="AG11" s="156">
        <f>DAY(DATE($X$2,$AB$2,18))</f>
        <v>18</v>
      </c>
      <c r="AH11" s="156">
        <f>DAY(DATE($X$2,$AB$2,19))</f>
        <v>19</v>
      </c>
      <c r="AI11" s="156">
        <f>DAY(DATE($X$2,$AB$2,20))</f>
        <v>20</v>
      </c>
      <c r="AJ11" s="157">
        <f>DAY(DATE($X$2,$AB$2,21))</f>
        <v>21</v>
      </c>
      <c r="AK11" s="155">
        <f>DAY(DATE($X$2,$AB$2,22))</f>
        <v>22</v>
      </c>
      <c r="AL11" s="156">
        <f>DAY(DATE($X$2,$AB$2,23))</f>
        <v>23</v>
      </c>
      <c r="AM11" s="156">
        <f>DAY(DATE($X$2,$AB$2,24))</f>
        <v>24</v>
      </c>
      <c r="AN11" s="156">
        <f>DAY(DATE($X$2,$AB$2,25))</f>
        <v>25</v>
      </c>
      <c r="AO11" s="156">
        <f>DAY(DATE($X$2,$AB$2,26))</f>
        <v>26</v>
      </c>
      <c r="AP11" s="156">
        <f>DAY(DATE($X$2,$AB$2,27))</f>
        <v>27</v>
      </c>
      <c r="AQ11" s="157">
        <f>DAY(DATE($X$2,$AB$2,28))</f>
        <v>28</v>
      </c>
      <c r="AR11" s="155" t="str">
        <f>IF(AZ3="暦月",IF(DAY(DATE($X$2,$AB$2,29))=29,29,""),"")</f>
        <v/>
      </c>
      <c r="AS11" s="156" t="str">
        <f>IF(AZ3="暦月",IF(DAY(DATE($X$2,$AB$2,30))=30,30,""),"")</f>
        <v/>
      </c>
      <c r="AT11" s="157" t="str">
        <f>IF(AZ3="暦月",IF(DAY(DATE($X$2,$AB$2,31))=31,31,""),"")</f>
        <v/>
      </c>
      <c r="AU11" s="678"/>
      <c r="AV11" s="679"/>
      <c r="AW11" s="678"/>
      <c r="AX11" s="679"/>
      <c r="AY11" s="684"/>
      <c r="AZ11" s="684"/>
      <c r="BA11" s="684"/>
      <c r="BB11" s="684"/>
      <c r="BC11" s="684"/>
      <c r="BD11" s="684"/>
    </row>
    <row r="12" spans="2:57" ht="20.25" hidden="1" customHeight="1" thickBot="1" x14ac:dyDescent="0.2">
      <c r="B12" s="660"/>
      <c r="C12" s="664"/>
      <c r="D12" s="665"/>
      <c r="E12" s="669"/>
      <c r="F12" s="665"/>
      <c r="G12" s="669"/>
      <c r="H12" s="664"/>
      <c r="I12" s="664"/>
      <c r="J12" s="664"/>
      <c r="K12" s="665"/>
      <c r="L12" s="669"/>
      <c r="M12" s="664"/>
      <c r="N12" s="664"/>
      <c r="O12" s="672"/>
      <c r="P12" s="155">
        <f>WEEKDAY(DATE($X$2,$AB$2,1))</f>
        <v>2</v>
      </c>
      <c r="Q12" s="156">
        <f>WEEKDAY(DATE($X$2,$AB$2,2))</f>
        <v>3</v>
      </c>
      <c r="R12" s="156">
        <f>WEEKDAY(DATE($X$2,$AB$2,3))</f>
        <v>4</v>
      </c>
      <c r="S12" s="156">
        <f>WEEKDAY(DATE($X$2,$AB$2,4))</f>
        <v>5</v>
      </c>
      <c r="T12" s="156">
        <f>WEEKDAY(DATE($X$2,$AB$2,5))</f>
        <v>6</v>
      </c>
      <c r="U12" s="156">
        <f>WEEKDAY(DATE($X$2,$AB$2,6))</f>
        <v>7</v>
      </c>
      <c r="V12" s="157">
        <f>WEEKDAY(DATE($X$2,$AB$2,7))</f>
        <v>1</v>
      </c>
      <c r="W12" s="155">
        <f>WEEKDAY(DATE($X$2,$AB$2,8))</f>
        <v>2</v>
      </c>
      <c r="X12" s="156">
        <f>WEEKDAY(DATE($X$2,$AB$2,9))</f>
        <v>3</v>
      </c>
      <c r="Y12" s="156">
        <f>WEEKDAY(DATE($X$2,$AB$2,10))</f>
        <v>4</v>
      </c>
      <c r="Z12" s="156">
        <f>WEEKDAY(DATE($X$2,$AB$2,11))</f>
        <v>5</v>
      </c>
      <c r="AA12" s="156">
        <f>WEEKDAY(DATE($X$2,$AB$2,12))</f>
        <v>6</v>
      </c>
      <c r="AB12" s="156">
        <f>WEEKDAY(DATE($X$2,$AB$2,13))</f>
        <v>7</v>
      </c>
      <c r="AC12" s="157">
        <f>WEEKDAY(DATE($X$2,$AB$2,14))</f>
        <v>1</v>
      </c>
      <c r="AD12" s="155">
        <f>WEEKDAY(DATE($X$2,$AB$2,15))</f>
        <v>2</v>
      </c>
      <c r="AE12" s="156">
        <f>WEEKDAY(DATE($X$2,$AB$2,16))</f>
        <v>3</v>
      </c>
      <c r="AF12" s="156">
        <f>WEEKDAY(DATE($X$2,$AB$2,17))</f>
        <v>4</v>
      </c>
      <c r="AG12" s="156">
        <f>WEEKDAY(DATE($X$2,$AB$2,18))</f>
        <v>5</v>
      </c>
      <c r="AH12" s="156">
        <f>WEEKDAY(DATE($X$2,$AB$2,19))</f>
        <v>6</v>
      </c>
      <c r="AI12" s="156">
        <f>WEEKDAY(DATE($X$2,$AB$2,20))</f>
        <v>7</v>
      </c>
      <c r="AJ12" s="157">
        <f>WEEKDAY(DATE($X$2,$AB$2,21))</f>
        <v>1</v>
      </c>
      <c r="AK12" s="155">
        <f>WEEKDAY(DATE($X$2,$AB$2,22))</f>
        <v>2</v>
      </c>
      <c r="AL12" s="156">
        <f>WEEKDAY(DATE($X$2,$AB$2,23))</f>
        <v>3</v>
      </c>
      <c r="AM12" s="156">
        <f>WEEKDAY(DATE($X$2,$AB$2,24))</f>
        <v>4</v>
      </c>
      <c r="AN12" s="156">
        <f>WEEKDAY(DATE($X$2,$AB$2,25))</f>
        <v>5</v>
      </c>
      <c r="AO12" s="156">
        <f>WEEKDAY(DATE($X$2,$AB$2,26))</f>
        <v>6</v>
      </c>
      <c r="AP12" s="156">
        <f>WEEKDAY(DATE($X$2,$AB$2,27))</f>
        <v>7</v>
      </c>
      <c r="AQ12" s="157">
        <f>WEEKDAY(DATE($X$2,$AB$2,28))</f>
        <v>1</v>
      </c>
      <c r="AR12" s="155">
        <f>IF(AR11=29,WEEKDAY(DATE($X$2,$AB$2,29)),0)</f>
        <v>0</v>
      </c>
      <c r="AS12" s="156">
        <f>IF(AS11=30,WEEKDAY(DATE($X$2,$AB$2,30)),0)</f>
        <v>0</v>
      </c>
      <c r="AT12" s="157">
        <f>IF(AT11=31,WEEKDAY(DATE($X$2,$AB$2,31)),0)</f>
        <v>0</v>
      </c>
      <c r="AU12" s="680"/>
      <c r="AV12" s="681"/>
      <c r="AW12" s="680"/>
      <c r="AX12" s="681"/>
      <c r="AY12" s="685"/>
      <c r="AZ12" s="685"/>
      <c r="BA12" s="685"/>
      <c r="BB12" s="685"/>
      <c r="BC12" s="685"/>
      <c r="BD12" s="685"/>
    </row>
    <row r="13" spans="2:57" ht="20.25" customHeight="1" thickBot="1" x14ac:dyDescent="0.2">
      <c r="B13" s="661"/>
      <c r="C13" s="666"/>
      <c r="D13" s="667"/>
      <c r="E13" s="670"/>
      <c r="F13" s="667"/>
      <c r="G13" s="670"/>
      <c r="H13" s="666"/>
      <c r="I13" s="666"/>
      <c r="J13" s="666"/>
      <c r="K13" s="667"/>
      <c r="L13" s="670"/>
      <c r="M13" s="666"/>
      <c r="N13" s="666"/>
      <c r="O13" s="673"/>
      <c r="P13" s="158" t="str">
        <f>IF(P12=1,"日",IF(P12=2,"月",IF(P12=3,"火",IF(P12=4,"水",IF(P12=5,"木",IF(P12=6,"金","土"))))))</f>
        <v>月</v>
      </c>
      <c r="Q13" s="159" t="str">
        <f t="shared" ref="Q13:AQ13" si="0">IF(Q12=1,"日",IF(Q12=2,"月",IF(Q12=3,"火",IF(Q12=4,"水",IF(Q12=5,"木",IF(Q12=6,"金","土"))))))</f>
        <v>火</v>
      </c>
      <c r="R13" s="159" t="str">
        <f t="shared" si="0"/>
        <v>水</v>
      </c>
      <c r="S13" s="159" t="str">
        <f t="shared" si="0"/>
        <v>木</v>
      </c>
      <c r="T13" s="159" t="str">
        <f t="shared" si="0"/>
        <v>金</v>
      </c>
      <c r="U13" s="159" t="str">
        <f t="shared" si="0"/>
        <v>土</v>
      </c>
      <c r="V13" s="160" t="str">
        <f t="shared" si="0"/>
        <v>日</v>
      </c>
      <c r="W13" s="158" t="str">
        <f t="shared" si="0"/>
        <v>月</v>
      </c>
      <c r="X13" s="159" t="str">
        <f t="shared" si="0"/>
        <v>火</v>
      </c>
      <c r="Y13" s="159" t="str">
        <f t="shared" si="0"/>
        <v>水</v>
      </c>
      <c r="Z13" s="159" t="str">
        <f t="shared" si="0"/>
        <v>木</v>
      </c>
      <c r="AA13" s="159" t="str">
        <f t="shared" si="0"/>
        <v>金</v>
      </c>
      <c r="AB13" s="159" t="str">
        <f t="shared" si="0"/>
        <v>土</v>
      </c>
      <c r="AC13" s="160" t="str">
        <f t="shared" si="0"/>
        <v>日</v>
      </c>
      <c r="AD13" s="158" t="str">
        <f t="shared" si="0"/>
        <v>月</v>
      </c>
      <c r="AE13" s="159" t="str">
        <f t="shared" si="0"/>
        <v>火</v>
      </c>
      <c r="AF13" s="159" t="str">
        <f t="shared" si="0"/>
        <v>水</v>
      </c>
      <c r="AG13" s="159" t="str">
        <f t="shared" si="0"/>
        <v>木</v>
      </c>
      <c r="AH13" s="159" t="str">
        <f t="shared" si="0"/>
        <v>金</v>
      </c>
      <c r="AI13" s="159" t="str">
        <f t="shared" si="0"/>
        <v>土</v>
      </c>
      <c r="AJ13" s="160" t="str">
        <f t="shared" si="0"/>
        <v>日</v>
      </c>
      <c r="AK13" s="158" t="str">
        <f t="shared" si="0"/>
        <v>月</v>
      </c>
      <c r="AL13" s="159" t="str">
        <f t="shared" si="0"/>
        <v>火</v>
      </c>
      <c r="AM13" s="159" t="str">
        <f t="shared" si="0"/>
        <v>水</v>
      </c>
      <c r="AN13" s="159" t="str">
        <f t="shared" si="0"/>
        <v>木</v>
      </c>
      <c r="AO13" s="159" t="str">
        <f t="shared" si="0"/>
        <v>金</v>
      </c>
      <c r="AP13" s="159" t="str">
        <f t="shared" si="0"/>
        <v>土</v>
      </c>
      <c r="AQ13" s="160" t="str">
        <f t="shared" si="0"/>
        <v>日</v>
      </c>
      <c r="AR13" s="159" t="str">
        <f>IF(AR12=1,"日",IF(AR12=2,"月",IF(AR12=3,"火",IF(AR12=4,"水",IF(AR12=5,"木",IF(AR12=6,"金",IF(AR12=0,"","土")))))))</f>
        <v/>
      </c>
      <c r="AS13" s="159" t="str">
        <f>IF(AS12=1,"日",IF(AS12=2,"月",IF(AS12=3,"火",IF(AS12=4,"水",IF(AS12=5,"木",IF(AS12=6,"金",IF(AS12=0,"","土")))))))</f>
        <v/>
      </c>
      <c r="AT13" s="159" t="str">
        <f>IF(AT12=1,"日",IF(AT12=2,"月",IF(AT12=3,"火",IF(AT12=4,"水",IF(AT12=5,"木",IF(AT12=6,"金",IF(AT12=0,"","土")))))))</f>
        <v/>
      </c>
      <c r="AU13" s="682"/>
      <c r="AV13" s="683"/>
      <c r="AW13" s="682"/>
      <c r="AX13" s="683"/>
      <c r="AY13" s="684"/>
      <c r="AZ13" s="684"/>
      <c r="BA13" s="684"/>
      <c r="BB13" s="684"/>
      <c r="BC13" s="684"/>
      <c r="BD13" s="684"/>
    </row>
    <row r="14" spans="2:57" ht="39.950000000000003" customHeight="1" x14ac:dyDescent="0.15">
      <c r="B14" s="198">
        <v>1</v>
      </c>
      <c r="C14" s="645"/>
      <c r="D14" s="646"/>
      <c r="E14" s="647"/>
      <c r="F14" s="648"/>
      <c r="G14" s="649"/>
      <c r="H14" s="650"/>
      <c r="I14" s="650"/>
      <c r="J14" s="650"/>
      <c r="K14" s="651"/>
      <c r="L14" s="652"/>
      <c r="M14" s="653"/>
      <c r="N14" s="653"/>
      <c r="O14" s="654"/>
      <c r="P14" s="162"/>
      <c r="Q14" s="163"/>
      <c r="R14" s="163"/>
      <c r="S14" s="163"/>
      <c r="T14" s="163"/>
      <c r="U14" s="163"/>
      <c r="V14" s="164"/>
      <c r="W14" s="162"/>
      <c r="X14" s="163"/>
      <c r="Y14" s="163"/>
      <c r="Z14" s="163"/>
      <c r="AA14" s="163"/>
      <c r="AB14" s="163"/>
      <c r="AC14" s="164"/>
      <c r="AD14" s="162"/>
      <c r="AE14" s="163"/>
      <c r="AF14" s="163"/>
      <c r="AG14" s="163"/>
      <c r="AH14" s="163"/>
      <c r="AI14" s="163"/>
      <c r="AJ14" s="164"/>
      <c r="AK14" s="162"/>
      <c r="AL14" s="163"/>
      <c r="AM14" s="163"/>
      <c r="AN14" s="163"/>
      <c r="AO14" s="163"/>
      <c r="AP14" s="163"/>
      <c r="AQ14" s="164"/>
      <c r="AR14" s="162"/>
      <c r="AS14" s="163"/>
      <c r="AT14" s="164"/>
      <c r="AU14" s="655">
        <f>IF($AZ$3="４週",SUM(P14:AQ14),IF($AZ$3="暦月",SUM(P14:AT14),""))</f>
        <v>0</v>
      </c>
      <c r="AV14" s="656"/>
      <c r="AW14" s="657">
        <f t="shared" ref="AW14:AW77" si="1">IF($AZ$3="４週",AU14/4,IF($AZ$3="暦月",AU14/($AZ$7/7),""))</f>
        <v>0</v>
      </c>
      <c r="AX14" s="658"/>
      <c r="AY14" s="642"/>
      <c r="AZ14" s="643"/>
      <c r="BA14" s="643"/>
      <c r="BB14" s="643"/>
      <c r="BC14" s="643"/>
      <c r="BD14" s="644"/>
    </row>
    <row r="15" spans="2:57" ht="39.950000000000003" customHeight="1" x14ac:dyDescent="0.15">
      <c r="B15" s="165">
        <f t="shared" ref="B15:B78" si="2">B14+1</f>
        <v>2</v>
      </c>
      <c r="C15" s="628"/>
      <c r="D15" s="629"/>
      <c r="E15" s="630"/>
      <c r="F15" s="631"/>
      <c r="G15" s="632"/>
      <c r="H15" s="633"/>
      <c r="I15" s="633"/>
      <c r="J15" s="633"/>
      <c r="K15" s="634"/>
      <c r="L15" s="635"/>
      <c r="M15" s="636"/>
      <c r="N15" s="636"/>
      <c r="O15" s="637"/>
      <c r="P15" s="166"/>
      <c r="Q15" s="167"/>
      <c r="R15" s="167"/>
      <c r="S15" s="167"/>
      <c r="T15" s="167"/>
      <c r="U15" s="167"/>
      <c r="V15" s="168"/>
      <c r="W15" s="166"/>
      <c r="X15" s="167"/>
      <c r="Y15" s="167"/>
      <c r="Z15" s="167"/>
      <c r="AA15" s="167"/>
      <c r="AB15" s="167"/>
      <c r="AC15" s="168"/>
      <c r="AD15" s="166"/>
      <c r="AE15" s="167"/>
      <c r="AF15" s="167"/>
      <c r="AG15" s="167"/>
      <c r="AH15" s="167"/>
      <c r="AI15" s="167"/>
      <c r="AJ15" s="168"/>
      <c r="AK15" s="166"/>
      <c r="AL15" s="167"/>
      <c r="AM15" s="167"/>
      <c r="AN15" s="167"/>
      <c r="AO15" s="167"/>
      <c r="AP15" s="167"/>
      <c r="AQ15" s="168"/>
      <c r="AR15" s="166"/>
      <c r="AS15" s="167"/>
      <c r="AT15" s="168"/>
      <c r="AU15" s="638">
        <f>IF($AZ$3="４週",SUM(P15:AQ15),IF($AZ$3="暦月",SUM(P15:AT15),""))</f>
        <v>0</v>
      </c>
      <c r="AV15" s="639"/>
      <c r="AW15" s="640">
        <f t="shared" si="1"/>
        <v>0</v>
      </c>
      <c r="AX15" s="641"/>
      <c r="AY15" s="608"/>
      <c r="AZ15" s="609"/>
      <c r="BA15" s="609"/>
      <c r="BB15" s="609"/>
      <c r="BC15" s="609"/>
      <c r="BD15" s="610"/>
    </row>
    <row r="16" spans="2:57" ht="39.950000000000003" customHeight="1" x14ac:dyDescent="0.15">
      <c r="B16" s="165">
        <f t="shared" si="2"/>
        <v>3</v>
      </c>
      <c r="C16" s="628"/>
      <c r="D16" s="629"/>
      <c r="E16" s="630"/>
      <c r="F16" s="631"/>
      <c r="G16" s="632"/>
      <c r="H16" s="633"/>
      <c r="I16" s="633"/>
      <c r="J16" s="633"/>
      <c r="K16" s="634"/>
      <c r="L16" s="635"/>
      <c r="M16" s="636"/>
      <c r="N16" s="636"/>
      <c r="O16" s="637"/>
      <c r="P16" s="166"/>
      <c r="Q16" s="167"/>
      <c r="R16" s="167"/>
      <c r="S16" s="167"/>
      <c r="T16" s="167"/>
      <c r="U16" s="167"/>
      <c r="V16" s="168"/>
      <c r="W16" s="166"/>
      <c r="X16" s="167"/>
      <c r="Y16" s="167"/>
      <c r="Z16" s="167"/>
      <c r="AA16" s="167"/>
      <c r="AB16" s="167"/>
      <c r="AC16" s="168"/>
      <c r="AD16" s="166"/>
      <c r="AE16" s="167"/>
      <c r="AF16" s="167"/>
      <c r="AG16" s="167"/>
      <c r="AH16" s="167"/>
      <c r="AI16" s="167"/>
      <c r="AJ16" s="168"/>
      <c r="AK16" s="166"/>
      <c r="AL16" s="167"/>
      <c r="AM16" s="167"/>
      <c r="AN16" s="167"/>
      <c r="AO16" s="167"/>
      <c r="AP16" s="167"/>
      <c r="AQ16" s="168"/>
      <c r="AR16" s="166"/>
      <c r="AS16" s="167"/>
      <c r="AT16" s="168"/>
      <c r="AU16" s="638">
        <f>IF($AZ$3="４週",SUM(P16:AQ16),IF($AZ$3="暦月",SUM(P16:AT16),""))</f>
        <v>0</v>
      </c>
      <c r="AV16" s="639"/>
      <c r="AW16" s="640">
        <f t="shared" si="1"/>
        <v>0</v>
      </c>
      <c r="AX16" s="641"/>
      <c r="AY16" s="608"/>
      <c r="AZ16" s="609"/>
      <c r="BA16" s="609"/>
      <c r="BB16" s="609"/>
      <c r="BC16" s="609"/>
      <c r="BD16" s="610"/>
    </row>
    <row r="17" spans="2:56" ht="39.950000000000003" customHeight="1" x14ac:dyDescent="0.15">
      <c r="B17" s="165">
        <f t="shared" si="2"/>
        <v>4</v>
      </c>
      <c r="C17" s="628"/>
      <c r="D17" s="629"/>
      <c r="E17" s="630"/>
      <c r="F17" s="631"/>
      <c r="G17" s="632"/>
      <c r="H17" s="633"/>
      <c r="I17" s="633"/>
      <c r="J17" s="633"/>
      <c r="K17" s="634"/>
      <c r="L17" s="635"/>
      <c r="M17" s="636"/>
      <c r="N17" s="636"/>
      <c r="O17" s="637"/>
      <c r="P17" s="166"/>
      <c r="Q17" s="167"/>
      <c r="R17" s="167"/>
      <c r="S17" s="167"/>
      <c r="T17" s="167"/>
      <c r="U17" s="167"/>
      <c r="V17" s="168"/>
      <c r="W17" s="166"/>
      <c r="X17" s="167"/>
      <c r="Y17" s="167"/>
      <c r="Z17" s="167"/>
      <c r="AA17" s="167"/>
      <c r="AB17" s="167"/>
      <c r="AC17" s="168"/>
      <c r="AD17" s="166"/>
      <c r="AE17" s="167"/>
      <c r="AF17" s="167"/>
      <c r="AG17" s="167"/>
      <c r="AH17" s="167"/>
      <c r="AI17" s="167"/>
      <c r="AJ17" s="168"/>
      <c r="AK17" s="166"/>
      <c r="AL17" s="167"/>
      <c r="AM17" s="167"/>
      <c r="AN17" s="167"/>
      <c r="AO17" s="167"/>
      <c r="AP17" s="167"/>
      <c r="AQ17" s="168"/>
      <c r="AR17" s="166"/>
      <c r="AS17" s="167"/>
      <c r="AT17" s="168"/>
      <c r="AU17" s="638">
        <f>IF($AZ$3="４週",SUM(P17:AQ17),IF($AZ$3="暦月",SUM(P17:AT17),""))</f>
        <v>0</v>
      </c>
      <c r="AV17" s="639"/>
      <c r="AW17" s="640">
        <f t="shared" si="1"/>
        <v>0</v>
      </c>
      <c r="AX17" s="641"/>
      <c r="AY17" s="608"/>
      <c r="AZ17" s="609"/>
      <c r="BA17" s="609"/>
      <c r="BB17" s="609"/>
      <c r="BC17" s="609"/>
      <c r="BD17" s="610"/>
    </row>
    <row r="18" spans="2:56" ht="39.950000000000003" customHeight="1" x14ac:dyDescent="0.15">
      <c r="B18" s="165">
        <f t="shared" si="2"/>
        <v>5</v>
      </c>
      <c r="C18" s="628"/>
      <c r="D18" s="629"/>
      <c r="E18" s="630"/>
      <c r="F18" s="631"/>
      <c r="G18" s="632"/>
      <c r="H18" s="633"/>
      <c r="I18" s="633"/>
      <c r="J18" s="633"/>
      <c r="K18" s="634"/>
      <c r="L18" s="635"/>
      <c r="M18" s="636"/>
      <c r="N18" s="636"/>
      <c r="O18" s="637"/>
      <c r="P18" s="166"/>
      <c r="Q18" s="167"/>
      <c r="R18" s="167"/>
      <c r="S18" s="167"/>
      <c r="T18" s="167"/>
      <c r="U18" s="167"/>
      <c r="V18" s="168"/>
      <c r="W18" s="166"/>
      <c r="X18" s="167"/>
      <c r="Y18" s="167"/>
      <c r="Z18" s="167"/>
      <c r="AA18" s="167"/>
      <c r="AB18" s="167"/>
      <c r="AC18" s="168"/>
      <c r="AD18" s="166"/>
      <c r="AE18" s="167"/>
      <c r="AF18" s="167"/>
      <c r="AG18" s="167"/>
      <c r="AH18" s="167"/>
      <c r="AI18" s="167"/>
      <c r="AJ18" s="168"/>
      <c r="AK18" s="166"/>
      <c r="AL18" s="167"/>
      <c r="AM18" s="167"/>
      <c r="AN18" s="167"/>
      <c r="AO18" s="167"/>
      <c r="AP18" s="167"/>
      <c r="AQ18" s="168"/>
      <c r="AR18" s="166"/>
      <c r="AS18" s="167"/>
      <c r="AT18" s="168"/>
      <c r="AU18" s="638">
        <f t="shared" ref="AU18:AU113" si="3">IF($AZ$3="４週",SUM(P18:AQ18),IF($AZ$3="暦月",SUM(P18:AT18),""))</f>
        <v>0</v>
      </c>
      <c r="AV18" s="639"/>
      <c r="AW18" s="640">
        <f t="shared" si="1"/>
        <v>0</v>
      </c>
      <c r="AX18" s="641"/>
      <c r="AY18" s="608"/>
      <c r="AZ18" s="609"/>
      <c r="BA18" s="609"/>
      <c r="BB18" s="609"/>
      <c r="BC18" s="609"/>
      <c r="BD18" s="610"/>
    </row>
    <row r="19" spans="2:56" ht="39.950000000000003" customHeight="1" x14ac:dyDescent="0.15">
      <c r="B19" s="165">
        <f t="shared" si="2"/>
        <v>6</v>
      </c>
      <c r="C19" s="628"/>
      <c r="D19" s="629"/>
      <c r="E19" s="630"/>
      <c r="F19" s="631"/>
      <c r="G19" s="632"/>
      <c r="H19" s="633"/>
      <c r="I19" s="633"/>
      <c r="J19" s="633"/>
      <c r="K19" s="634"/>
      <c r="L19" s="635"/>
      <c r="M19" s="636"/>
      <c r="N19" s="636"/>
      <c r="O19" s="637"/>
      <c r="P19" s="166"/>
      <c r="Q19" s="167"/>
      <c r="R19" s="167"/>
      <c r="S19" s="167"/>
      <c r="T19" s="167"/>
      <c r="U19" s="167"/>
      <c r="V19" s="168"/>
      <c r="W19" s="166"/>
      <c r="X19" s="167"/>
      <c r="Y19" s="167"/>
      <c r="Z19" s="167"/>
      <c r="AA19" s="167"/>
      <c r="AB19" s="167"/>
      <c r="AC19" s="168"/>
      <c r="AD19" s="166"/>
      <c r="AE19" s="167"/>
      <c r="AF19" s="167"/>
      <c r="AG19" s="167"/>
      <c r="AH19" s="167"/>
      <c r="AI19" s="167"/>
      <c r="AJ19" s="168"/>
      <c r="AK19" s="166"/>
      <c r="AL19" s="167"/>
      <c r="AM19" s="167"/>
      <c r="AN19" s="167"/>
      <c r="AO19" s="167"/>
      <c r="AP19" s="167"/>
      <c r="AQ19" s="168"/>
      <c r="AR19" s="166"/>
      <c r="AS19" s="167"/>
      <c r="AT19" s="168"/>
      <c r="AU19" s="638">
        <f t="shared" si="3"/>
        <v>0</v>
      </c>
      <c r="AV19" s="639"/>
      <c r="AW19" s="640">
        <f t="shared" si="1"/>
        <v>0</v>
      </c>
      <c r="AX19" s="641"/>
      <c r="AY19" s="608"/>
      <c r="AZ19" s="609"/>
      <c r="BA19" s="609"/>
      <c r="BB19" s="609"/>
      <c r="BC19" s="609"/>
      <c r="BD19" s="610"/>
    </row>
    <row r="20" spans="2:56" ht="39.950000000000003" customHeight="1" x14ac:dyDescent="0.15">
      <c r="B20" s="165">
        <f t="shared" si="2"/>
        <v>7</v>
      </c>
      <c r="C20" s="628"/>
      <c r="D20" s="629"/>
      <c r="E20" s="630"/>
      <c r="F20" s="631"/>
      <c r="G20" s="632"/>
      <c r="H20" s="633"/>
      <c r="I20" s="633"/>
      <c r="J20" s="633"/>
      <c r="K20" s="634"/>
      <c r="L20" s="635"/>
      <c r="M20" s="636"/>
      <c r="N20" s="636"/>
      <c r="O20" s="637"/>
      <c r="P20" s="166"/>
      <c r="Q20" s="167"/>
      <c r="R20" s="167"/>
      <c r="S20" s="167"/>
      <c r="T20" s="167"/>
      <c r="U20" s="167"/>
      <c r="V20" s="168"/>
      <c r="W20" s="166"/>
      <c r="X20" s="167"/>
      <c r="Y20" s="167"/>
      <c r="Z20" s="167"/>
      <c r="AA20" s="167"/>
      <c r="AB20" s="167"/>
      <c r="AC20" s="168"/>
      <c r="AD20" s="166"/>
      <c r="AE20" s="167"/>
      <c r="AF20" s="167"/>
      <c r="AG20" s="167"/>
      <c r="AH20" s="167"/>
      <c r="AI20" s="167"/>
      <c r="AJ20" s="168"/>
      <c r="AK20" s="166"/>
      <c r="AL20" s="167"/>
      <c r="AM20" s="167"/>
      <c r="AN20" s="167"/>
      <c r="AO20" s="167"/>
      <c r="AP20" s="167"/>
      <c r="AQ20" s="168"/>
      <c r="AR20" s="166"/>
      <c r="AS20" s="167"/>
      <c r="AT20" s="168"/>
      <c r="AU20" s="638">
        <f>IF($AZ$3="４週",SUM(P20:AQ20),IF($AZ$3="暦月",SUM(P20:AT20),""))</f>
        <v>0</v>
      </c>
      <c r="AV20" s="639"/>
      <c r="AW20" s="640">
        <f t="shared" si="1"/>
        <v>0</v>
      </c>
      <c r="AX20" s="641"/>
      <c r="AY20" s="608"/>
      <c r="AZ20" s="609"/>
      <c r="BA20" s="609"/>
      <c r="BB20" s="609"/>
      <c r="BC20" s="609"/>
      <c r="BD20" s="610"/>
    </row>
    <row r="21" spans="2:56" ht="39.950000000000003" customHeight="1" x14ac:dyDescent="0.15">
      <c r="B21" s="165">
        <f t="shared" si="2"/>
        <v>8</v>
      </c>
      <c r="C21" s="628"/>
      <c r="D21" s="629"/>
      <c r="E21" s="630"/>
      <c r="F21" s="631"/>
      <c r="G21" s="632"/>
      <c r="H21" s="633"/>
      <c r="I21" s="633"/>
      <c r="J21" s="633"/>
      <c r="K21" s="634"/>
      <c r="L21" s="635"/>
      <c r="M21" s="636"/>
      <c r="N21" s="636"/>
      <c r="O21" s="637"/>
      <c r="P21" s="166"/>
      <c r="Q21" s="167"/>
      <c r="R21" s="167"/>
      <c r="S21" s="167"/>
      <c r="T21" s="167"/>
      <c r="U21" s="167"/>
      <c r="V21" s="168"/>
      <c r="W21" s="166"/>
      <c r="X21" s="167"/>
      <c r="Y21" s="167"/>
      <c r="Z21" s="167"/>
      <c r="AA21" s="167"/>
      <c r="AB21" s="167"/>
      <c r="AC21" s="168"/>
      <c r="AD21" s="166"/>
      <c r="AE21" s="167"/>
      <c r="AF21" s="167"/>
      <c r="AG21" s="167"/>
      <c r="AH21" s="167"/>
      <c r="AI21" s="167"/>
      <c r="AJ21" s="168"/>
      <c r="AK21" s="166"/>
      <c r="AL21" s="167"/>
      <c r="AM21" s="167"/>
      <c r="AN21" s="167"/>
      <c r="AO21" s="167"/>
      <c r="AP21" s="167"/>
      <c r="AQ21" s="168"/>
      <c r="AR21" s="166"/>
      <c r="AS21" s="167"/>
      <c r="AT21" s="168"/>
      <c r="AU21" s="638">
        <f t="shared" si="3"/>
        <v>0</v>
      </c>
      <c r="AV21" s="639"/>
      <c r="AW21" s="640">
        <f t="shared" si="1"/>
        <v>0</v>
      </c>
      <c r="AX21" s="641"/>
      <c r="AY21" s="608"/>
      <c r="AZ21" s="609"/>
      <c r="BA21" s="609"/>
      <c r="BB21" s="609"/>
      <c r="BC21" s="609"/>
      <c r="BD21" s="610"/>
    </row>
    <row r="22" spans="2:56" ht="39.950000000000003" customHeight="1" x14ac:dyDescent="0.15">
      <c r="B22" s="165">
        <f t="shared" si="2"/>
        <v>9</v>
      </c>
      <c r="C22" s="628"/>
      <c r="D22" s="629"/>
      <c r="E22" s="630"/>
      <c r="F22" s="631"/>
      <c r="G22" s="632"/>
      <c r="H22" s="633"/>
      <c r="I22" s="633"/>
      <c r="J22" s="633"/>
      <c r="K22" s="634"/>
      <c r="L22" s="635"/>
      <c r="M22" s="636"/>
      <c r="N22" s="636"/>
      <c r="O22" s="637"/>
      <c r="P22" s="166"/>
      <c r="Q22" s="167"/>
      <c r="R22" s="167"/>
      <c r="S22" s="167"/>
      <c r="T22" s="167"/>
      <c r="U22" s="167"/>
      <c r="V22" s="168"/>
      <c r="W22" s="166"/>
      <c r="X22" s="167"/>
      <c r="Y22" s="167"/>
      <c r="Z22" s="167"/>
      <c r="AA22" s="167"/>
      <c r="AB22" s="167"/>
      <c r="AC22" s="168"/>
      <c r="AD22" s="166"/>
      <c r="AE22" s="167"/>
      <c r="AF22" s="167"/>
      <c r="AG22" s="167"/>
      <c r="AH22" s="167"/>
      <c r="AI22" s="167"/>
      <c r="AJ22" s="168"/>
      <c r="AK22" s="166"/>
      <c r="AL22" s="167"/>
      <c r="AM22" s="167"/>
      <c r="AN22" s="167"/>
      <c r="AO22" s="167"/>
      <c r="AP22" s="167"/>
      <c r="AQ22" s="168"/>
      <c r="AR22" s="166"/>
      <c r="AS22" s="167"/>
      <c r="AT22" s="168"/>
      <c r="AU22" s="638">
        <f t="shared" si="3"/>
        <v>0</v>
      </c>
      <c r="AV22" s="639"/>
      <c r="AW22" s="640">
        <f t="shared" si="1"/>
        <v>0</v>
      </c>
      <c r="AX22" s="641"/>
      <c r="AY22" s="608"/>
      <c r="AZ22" s="609"/>
      <c r="BA22" s="609"/>
      <c r="BB22" s="609"/>
      <c r="BC22" s="609"/>
      <c r="BD22" s="610"/>
    </row>
    <row r="23" spans="2:56" ht="39.950000000000003" customHeight="1" x14ac:dyDescent="0.15">
      <c r="B23" s="165">
        <f t="shared" si="2"/>
        <v>10</v>
      </c>
      <c r="C23" s="628"/>
      <c r="D23" s="629"/>
      <c r="E23" s="630"/>
      <c r="F23" s="631"/>
      <c r="G23" s="632"/>
      <c r="H23" s="633"/>
      <c r="I23" s="633"/>
      <c r="J23" s="633"/>
      <c r="K23" s="634"/>
      <c r="L23" s="635"/>
      <c r="M23" s="636"/>
      <c r="N23" s="636"/>
      <c r="O23" s="637"/>
      <c r="P23" s="166"/>
      <c r="Q23" s="167"/>
      <c r="R23" s="167"/>
      <c r="S23" s="167"/>
      <c r="T23" s="167"/>
      <c r="U23" s="167"/>
      <c r="V23" s="168"/>
      <c r="W23" s="166"/>
      <c r="X23" s="167"/>
      <c r="Y23" s="167"/>
      <c r="Z23" s="167"/>
      <c r="AA23" s="167"/>
      <c r="AB23" s="167"/>
      <c r="AC23" s="168"/>
      <c r="AD23" s="166"/>
      <c r="AE23" s="167"/>
      <c r="AF23" s="167"/>
      <c r="AG23" s="167"/>
      <c r="AH23" s="167"/>
      <c r="AI23" s="167"/>
      <c r="AJ23" s="168"/>
      <c r="AK23" s="166"/>
      <c r="AL23" s="167"/>
      <c r="AM23" s="167"/>
      <c r="AN23" s="167"/>
      <c r="AO23" s="167"/>
      <c r="AP23" s="167"/>
      <c r="AQ23" s="168"/>
      <c r="AR23" s="166"/>
      <c r="AS23" s="167"/>
      <c r="AT23" s="168"/>
      <c r="AU23" s="638">
        <f t="shared" si="3"/>
        <v>0</v>
      </c>
      <c r="AV23" s="639"/>
      <c r="AW23" s="640">
        <f t="shared" si="1"/>
        <v>0</v>
      </c>
      <c r="AX23" s="641"/>
      <c r="AY23" s="608"/>
      <c r="AZ23" s="609"/>
      <c r="BA23" s="609"/>
      <c r="BB23" s="609"/>
      <c r="BC23" s="609"/>
      <c r="BD23" s="610"/>
    </row>
    <row r="24" spans="2:56" ht="39.950000000000003" customHeight="1" x14ac:dyDescent="0.15">
      <c r="B24" s="165">
        <f t="shared" si="2"/>
        <v>11</v>
      </c>
      <c r="C24" s="628"/>
      <c r="D24" s="629"/>
      <c r="E24" s="630"/>
      <c r="F24" s="631"/>
      <c r="G24" s="632"/>
      <c r="H24" s="633"/>
      <c r="I24" s="633"/>
      <c r="J24" s="633"/>
      <c r="K24" s="634"/>
      <c r="L24" s="635"/>
      <c r="M24" s="636"/>
      <c r="N24" s="636"/>
      <c r="O24" s="637"/>
      <c r="P24" s="166"/>
      <c r="Q24" s="167"/>
      <c r="R24" s="167"/>
      <c r="S24" s="167"/>
      <c r="T24" s="167"/>
      <c r="U24" s="167"/>
      <c r="V24" s="168"/>
      <c r="W24" s="166"/>
      <c r="X24" s="167"/>
      <c r="Y24" s="167"/>
      <c r="Z24" s="167"/>
      <c r="AA24" s="167"/>
      <c r="AB24" s="167"/>
      <c r="AC24" s="168"/>
      <c r="AD24" s="166"/>
      <c r="AE24" s="167"/>
      <c r="AF24" s="167"/>
      <c r="AG24" s="167"/>
      <c r="AH24" s="167"/>
      <c r="AI24" s="167"/>
      <c r="AJ24" s="168"/>
      <c r="AK24" s="166"/>
      <c r="AL24" s="167"/>
      <c r="AM24" s="167"/>
      <c r="AN24" s="167"/>
      <c r="AO24" s="167"/>
      <c r="AP24" s="167"/>
      <c r="AQ24" s="168"/>
      <c r="AR24" s="166"/>
      <c r="AS24" s="167"/>
      <c r="AT24" s="168"/>
      <c r="AU24" s="638">
        <f t="shared" si="3"/>
        <v>0</v>
      </c>
      <c r="AV24" s="639"/>
      <c r="AW24" s="640">
        <f t="shared" si="1"/>
        <v>0</v>
      </c>
      <c r="AX24" s="641"/>
      <c r="AY24" s="608"/>
      <c r="AZ24" s="609"/>
      <c r="BA24" s="609"/>
      <c r="BB24" s="609"/>
      <c r="BC24" s="609"/>
      <c r="BD24" s="610"/>
    </row>
    <row r="25" spans="2:56" ht="39.950000000000003" customHeight="1" x14ac:dyDescent="0.15">
      <c r="B25" s="165">
        <f t="shared" si="2"/>
        <v>12</v>
      </c>
      <c r="C25" s="628"/>
      <c r="D25" s="629"/>
      <c r="E25" s="630"/>
      <c r="F25" s="631"/>
      <c r="G25" s="632"/>
      <c r="H25" s="633"/>
      <c r="I25" s="633"/>
      <c r="J25" s="633"/>
      <c r="K25" s="634"/>
      <c r="L25" s="635"/>
      <c r="M25" s="636"/>
      <c r="N25" s="636"/>
      <c r="O25" s="637"/>
      <c r="P25" s="166"/>
      <c r="Q25" s="167"/>
      <c r="R25" s="167"/>
      <c r="S25" s="167"/>
      <c r="T25" s="167"/>
      <c r="U25" s="167"/>
      <c r="V25" s="168"/>
      <c r="W25" s="166"/>
      <c r="X25" s="167"/>
      <c r="Y25" s="167"/>
      <c r="Z25" s="167"/>
      <c r="AA25" s="167"/>
      <c r="AB25" s="167"/>
      <c r="AC25" s="168"/>
      <c r="AD25" s="166"/>
      <c r="AE25" s="167"/>
      <c r="AF25" s="167"/>
      <c r="AG25" s="167"/>
      <c r="AH25" s="167"/>
      <c r="AI25" s="167"/>
      <c r="AJ25" s="168"/>
      <c r="AK25" s="166"/>
      <c r="AL25" s="167"/>
      <c r="AM25" s="167"/>
      <c r="AN25" s="167"/>
      <c r="AO25" s="167"/>
      <c r="AP25" s="167"/>
      <c r="AQ25" s="168"/>
      <c r="AR25" s="166"/>
      <c r="AS25" s="167"/>
      <c r="AT25" s="168"/>
      <c r="AU25" s="638">
        <f t="shared" si="3"/>
        <v>0</v>
      </c>
      <c r="AV25" s="639"/>
      <c r="AW25" s="640">
        <f t="shared" si="1"/>
        <v>0</v>
      </c>
      <c r="AX25" s="641"/>
      <c r="AY25" s="608"/>
      <c r="AZ25" s="609"/>
      <c r="BA25" s="609"/>
      <c r="BB25" s="609"/>
      <c r="BC25" s="609"/>
      <c r="BD25" s="610"/>
    </row>
    <row r="26" spans="2:56" ht="39.950000000000003" customHeight="1" x14ac:dyDescent="0.15">
      <c r="B26" s="165">
        <f t="shared" si="2"/>
        <v>13</v>
      </c>
      <c r="C26" s="628"/>
      <c r="D26" s="629"/>
      <c r="E26" s="630"/>
      <c r="F26" s="631"/>
      <c r="G26" s="632"/>
      <c r="H26" s="633"/>
      <c r="I26" s="633"/>
      <c r="J26" s="633"/>
      <c r="K26" s="634"/>
      <c r="L26" s="635"/>
      <c r="M26" s="636"/>
      <c r="N26" s="636"/>
      <c r="O26" s="637"/>
      <c r="P26" s="166"/>
      <c r="Q26" s="167"/>
      <c r="R26" s="167"/>
      <c r="S26" s="167"/>
      <c r="T26" s="167"/>
      <c r="U26" s="167"/>
      <c r="V26" s="168"/>
      <c r="W26" s="166"/>
      <c r="X26" s="167"/>
      <c r="Y26" s="167"/>
      <c r="Z26" s="167"/>
      <c r="AA26" s="167"/>
      <c r="AB26" s="167"/>
      <c r="AC26" s="168"/>
      <c r="AD26" s="166"/>
      <c r="AE26" s="167"/>
      <c r="AF26" s="167"/>
      <c r="AG26" s="167"/>
      <c r="AH26" s="167"/>
      <c r="AI26" s="167"/>
      <c r="AJ26" s="168"/>
      <c r="AK26" s="166"/>
      <c r="AL26" s="167"/>
      <c r="AM26" s="167"/>
      <c r="AN26" s="167"/>
      <c r="AO26" s="167"/>
      <c r="AP26" s="167"/>
      <c r="AQ26" s="168"/>
      <c r="AR26" s="166"/>
      <c r="AS26" s="167"/>
      <c r="AT26" s="168"/>
      <c r="AU26" s="638">
        <f t="shared" si="3"/>
        <v>0</v>
      </c>
      <c r="AV26" s="639"/>
      <c r="AW26" s="640">
        <f t="shared" si="1"/>
        <v>0</v>
      </c>
      <c r="AX26" s="641"/>
      <c r="AY26" s="608"/>
      <c r="AZ26" s="609"/>
      <c r="BA26" s="609"/>
      <c r="BB26" s="609"/>
      <c r="BC26" s="609"/>
      <c r="BD26" s="610"/>
    </row>
    <row r="27" spans="2:56" ht="39.950000000000003" customHeight="1" x14ac:dyDescent="0.15">
      <c r="B27" s="165">
        <f t="shared" si="2"/>
        <v>14</v>
      </c>
      <c r="C27" s="628"/>
      <c r="D27" s="629"/>
      <c r="E27" s="630"/>
      <c r="F27" s="631"/>
      <c r="G27" s="632"/>
      <c r="H27" s="633"/>
      <c r="I27" s="633"/>
      <c r="J27" s="633"/>
      <c r="K27" s="634"/>
      <c r="L27" s="635"/>
      <c r="M27" s="636"/>
      <c r="N27" s="636"/>
      <c r="O27" s="637"/>
      <c r="P27" s="166"/>
      <c r="Q27" s="167"/>
      <c r="R27" s="167"/>
      <c r="S27" s="167"/>
      <c r="T27" s="167"/>
      <c r="U27" s="167"/>
      <c r="V27" s="168"/>
      <c r="W27" s="166"/>
      <c r="X27" s="167"/>
      <c r="Y27" s="167"/>
      <c r="Z27" s="167"/>
      <c r="AA27" s="167"/>
      <c r="AB27" s="167"/>
      <c r="AC27" s="168"/>
      <c r="AD27" s="166"/>
      <c r="AE27" s="167"/>
      <c r="AF27" s="167"/>
      <c r="AG27" s="167"/>
      <c r="AH27" s="167"/>
      <c r="AI27" s="167"/>
      <c r="AJ27" s="168"/>
      <c r="AK27" s="166"/>
      <c r="AL27" s="167"/>
      <c r="AM27" s="167"/>
      <c r="AN27" s="167"/>
      <c r="AO27" s="167"/>
      <c r="AP27" s="167"/>
      <c r="AQ27" s="168"/>
      <c r="AR27" s="166"/>
      <c r="AS27" s="167"/>
      <c r="AT27" s="168"/>
      <c r="AU27" s="638">
        <f t="shared" si="3"/>
        <v>0</v>
      </c>
      <c r="AV27" s="639"/>
      <c r="AW27" s="640">
        <f t="shared" si="1"/>
        <v>0</v>
      </c>
      <c r="AX27" s="641"/>
      <c r="AY27" s="608"/>
      <c r="AZ27" s="609"/>
      <c r="BA27" s="609"/>
      <c r="BB27" s="609"/>
      <c r="BC27" s="609"/>
      <c r="BD27" s="610"/>
    </row>
    <row r="28" spans="2:56" ht="39.950000000000003" customHeight="1" x14ac:dyDescent="0.15">
      <c r="B28" s="165">
        <f t="shared" si="2"/>
        <v>15</v>
      </c>
      <c r="C28" s="628"/>
      <c r="D28" s="629"/>
      <c r="E28" s="630"/>
      <c r="F28" s="631"/>
      <c r="G28" s="632"/>
      <c r="H28" s="633"/>
      <c r="I28" s="633"/>
      <c r="J28" s="633"/>
      <c r="K28" s="634"/>
      <c r="L28" s="635"/>
      <c r="M28" s="636"/>
      <c r="N28" s="636"/>
      <c r="O28" s="637"/>
      <c r="P28" s="166"/>
      <c r="Q28" s="167"/>
      <c r="R28" s="167"/>
      <c r="S28" s="167"/>
      <c r="T28" s="167"/>
      <c r="U28" s="167"/>
      <c r="V28" s="168"/>
      <c r="W28" s="166"/>
      <c r="X28" s="167"/>
      <c r="Y28" s="167"/>
      <c r="Z28" s="167"/>
      <c r="AA28" s="167"/>
      <c r="AB28" s="167"/>
      <c r="AC28" s="168"/>
      <c r="AD28" s="166"/>
      <c r="AE28" s="167"/>
      <c r="AF28" s="167"/>
      <c r="AG28" s="167"/>
      <c r="AH28" s="167"/>
      <c r="AI28" s="167"/>
      <c r="AJ28" s="168"/>
      <c r="AK28" s="166"/>
      <c r="AL28" s="167"/>
      <c r="AM28" s="167"/>
      <c r="AN28" s="167"/>
      <c r="AO28" s="167"/>
      <c r="AP28" s="167"/>
      <c r="AQ28" s="168"/>
      <c r="AR28" s="166"/>
      <c r="AS28" s="167"/>
      <c r="AT28" s="168"/>
      <c r="AU28" s="638">
        <f t="shared" si="3"/>
        <v>0</v>
      </c>
      <c r="AV28" s="639"/>
      <c r="AW28" s="640">
        <f t="shared" si="1"/>
        <v>0</v>
      </c>
      <c r="AX28" s="641"/>
      <c r="AY28" s="608"/>
      <c r="AZ28" s="609"/>
      <c r="BA28" s="609"/>
      <c r="BB28" s="609"/>
      <c r="BC28" s="609"/>
      <c r="BD28" s="610"/>
    </row>
    <row r="29" spans="2:56" ht="39.950000000000003" customHeight="1" x14ac:dyDescent="0.15">
      <c r="B29" s="165">
        <f t="shared" si="2"/>
        <v>16</v>
      </c>
      <c r="C29" s="628"/>
      <c r="D29" s="629"/>
      <c r="E29" s="630"/>
      <c r="F29" s="631"/>
      <c r="G29" s="632"/>
      <c r="H29" s="633"/>
      <c r="I29" s="633"/>
      <c r="J29" s="633"/>
      <c r="K29" s="634"/>
      <c r="L29" s="635"/>
      <c r="M29" s="636"/>
      <c r="N29" s="636"/>
      <c r="O29" s="637"/>
      <c r="P29" s="166"/>
      <c r="Q29" s="167"/>
      <c r="R29" s="167"/>
      <c r="S29" s="167"/>
      <c r="T29" s="167"/>
      <c r="U29" s="167"/>
      <c r="V29" s="168"/>
      <c r="W29" s="166"/>
      <c r="X29" s="167"/>
      <c r="Y29" s="167"/>
      <c r="Z29" s="167"/>
      <c r="AA29" s="167"/>
      <c r="AB29" s="167"/>
      <c r="AC29" s="168"/>
      <c r="AD29" s="166"/>
      <c r="AE29" s="167"/>
      <c r="AF29" s="167"/>
      <c r="AG29" s="167"/>
      <c r="AH29" s="167"/>
      <c r="AI29" s="167"/>
      <c r="AJ29" s="168"/>
      <c r="AK29" s="166"/>
      <c r="AL29" s="167"/>
      <c r="AM29" s="167"/>
      <c r="AN29" s="167"/>
      <c r="AO29" s="167"/>
      <c r="AP29" s="167"/>
      <c r="AQ29" s="168"/>
      <c r="AR29" s="166"/>
      <c r="AS29" s="167"/>
      <c r="AT29" s="168"/>
      <c r="AU29" s="638">
        <f t="shared" si="3"/>
        <v>0</v>
      </c>
      <c r="AV29" s="639"/>
      <c r="AW29" s="640">
        <f t="shared" si="1"/>
        <v>0</v>
      </c>
      <c r="AX29" s="641"/>
      <c r="AY29" s="608"/>
      <c r="AZ29" s="609"/>
      <c r="BA29" s="609"/>
      <c r="BB29" s="609"/>
      <c r="BC29" s="609"/>
      <c r="BD29" s="610"/>
    </row>
    <row r="30" spans="2:56" ht="39.950000000000003" customHeight="1" x14ac:dyDescent="0.15">
      <c r="B30" s="165">
        <f t="shared" si="2"/>
        <v>17</v>
      </c>
      <c r="C30" s="628"/>
      <c r="D30" s="629"/>
      <c r="E30" s="630"/>
      <c r="F30" s="631"/>
      <c r="G30" s="632"/>
      <c r="H30" s="633"/>
      <c r="I30" s="633"/>
      <c r="J30" s="633"/>
      <c r="K30" s="634"/>
      <c r="L30" s="635"/>
      <c r="M30" s="636"/>
      <c r="N30" s="636"/>
      <c r="O30" s="637"/>
      <c r="P30" s="166"/>
      <c r="Q30" s="167"/>
      <c r="R30" s="167"/>
      <c r="S30" s="167"/>
      <c r="T30" s="167"/>
      <c r="U30" s="167"/>
      <c r="V30" s="168"/>
      <c r="W30" s="166"/>
      <c r="X30" s="167"/>
      <c r="Y30" s="167"/>
      <c r="Z30" s="167"/>
      <c r="AA30" s="167"/>
      <c r="AB30" s="167"/>
      <c r="AC30" s="168"/>
      <c r="AD30" s="166"/>
      <c r="AE30" s="167"/>
      <c r="AF30" s="167"/>
      <c r="AG30" s="167"/>
      <c r="AH30" s="167"/>
      <c r="AI30" s="167"/>
      <c r="AJ30" s="168"/>
      <c r="AK30" s="166"/>
      <c r="AL30" s="167"/>
      <c r="AM30" s="167"/>
      <c r="AN30" s="167"/>
      <c r="AO30" s="167"/>
      <c r="AP30" s="167"/>
      <c r="AQ30" s="168"/>
      <c r="AR30" s="166"/>
      <c r="AS30" s="167"/>
      <c r="AT30" s="168"/>
      <c r="AU30" s="638">
        <f t="shared" si="3"/>
        <v>0</v>
      </c>
      <c r="AV30" s="639"/>
      <c r="AW30" s="640">
        <f t="shared" si="1"/>
        <v>0</v>
      </c>
      <c r="AX30" s="641"/>
      <c r="AY30" s="608"/>
      <c r="AZ30" s="609"/>
      <c r="BA30" s="609"/>
      <c r="BB30" s="609"/>
      <c r="BC30" s="609"/>
      <c r="BD30" s="610"/>
    </row>
    <row r="31" spans="2:56" ht="39.950000000000003" customHeight="1" x14ac:dyDescent="0.15">
      <c r="B31" s="165">
        <f t="shared" si="2"/>
        <v>18</v>
      </c>
      <c r="C31" s="628"/>
      <c r="D31" s="629"/>
      <c r="E31" s="630"/>
      <c r="F31" s="631"/>
      <c r="G31" s="632"/>
      <c r="H31" s="633"/>
      <c r="I31" s="633"/>
      <c r="J31" s="633"/>
      <c r="K31" s="634"/>
      <c r="L31" s="635"/>
      <c r="M31" s="636"/>
      <c r="N31" s="636"/>
      <c r="O31" s="637"/>
      <c r="P31" s="166"/>
      <c r="Q31" s="167"/>
      <c r="R31" s="167"/>
      <c r="S31" s="167"/>
      <c r="T31" s="167"/>
      <c r="U31" s="167"/>
      <c r="V31" s="168"/>
      <c r="W31" s="166"/>
      <c r="X31" s="167"/>
      <c r="Y31" s="167"/>
      <c r="Z31" s="167"/>
      <c r="AA31" s="167"/>
      <c r="AB31" s="167"/>
      <c r="AC31" s="168"/>
      <c r="AD31" s="166"/>
      <c r="AE31" s="167"/>
      <c r="AF31" s="167"/>
      <c r="AG31" s="167"/>
      <c r="AH31" s="167"/>
      <c r="AI31" s="167"/>
      <c r="AJ31" s="168"/>
      <c r="AK31" s="166"/>
      <c r="AL31" s="167"/>
      <c r="AM31" s="167"/>
      <c r="AN31" s="167"/>
      <c r="AO31" s="167"/>
      <c r="AP31" s="167"/>
      <c r="AQ31" s="168"/>
      <c r="AR31" s="166"/>
      <c r="AS31" s="167"/>
      <c r="AT31" s="168"/>
      <c r="AU31" s="638">
        <f t="shared" si="3"/>
        <v>0</v>
      </c>
      <c r="AV31" s="639"/>
      <c r="AW31" s="640">
        <f t="shared" si="1"/>
        <v>0</v>
      </c>
      <c r="AX31" s="641"/>
      <c r="AY31" s="608"/>
      <c r="AZ31" s="609"/>
      <c r="BA31" s="609"/>
      <c r="BB31" s="609"/>
      <c r="BC31" s="609"/>
      <c r="BD31" s="610"/>
    </row>
    <row r="32" spans="2:56" ht="39.950000000000003" customHeight="1" x14ac:dyDescent="0.15">
      <c r="B32" s="165">
        <f t="shared" si="2"/>
        <v>19</v>
      </c>
      <c r="C32" s="628"/>
      <c r="D32" s="629"/>
      <c r="E32" s="630"/>
      <c r="F32" s="631"/>
      <c r="G32" s="632"/>
      <c r="H32" s="633"/>
      <c r="I32" s="633"/>
      <c r="J32" s="633"/>
      <c r="K32" s="634"/>
      <c r="L32" s="635"/>
      <c r="M32" s="636"/>
      <c r="N32" s="636"/>
      <c r="O32" s="637"/>
      <c r="P32" s="166"/>
      <c r="Q32" s="167"/>
      <c r="R32" s="167"/>
      <c r="S32" s="167"/>
      <c r="T32" s="167"/>
      <c r="U32" s="167"/>
      <c r="V32" s="168"/>
      <c r="W32" s="166"/>
      <c r="X32" s="167"/>
      <c r="Y32" s="167"/>
      <c r="Z32" s="167"/>
      <c r="AA32" s="167"/>
      <c r="AB32" s="167"/>
      <c r="AC32" s="168"/>
      <c r="AD32" s="166"/>
      <c r="AE32" s="167"/>
      <c r="AF32" s="167"/>
      <c r="AG32" s="167"/>
      <c r="AH32" s="167"/>
      <c r="AI32" s="167"/>
      <c r="AJ32" s="168"/>
      <c r="AK32" s="166"/>
      <c r="AL32" s="167"/>
      <c r="AM32" s="167"/>
      <c r="AN32" s="167"/>
      <c r="AO32" s="167"/>
      <c r="AP32" s="167"/>
      <c r="AQ32" s="168"/>
      <c r="AR32" s="166"/>
      <c r="AS32" s="167"/>
      <c r="AT32" s="168"/>
      <c r="AU32" s="638">
        <f t="shared" si="3"/>
        <v>0</v>
      </c>
      <c r="AV32" s="639"/>
      <c r="AW32" s="640">
        <f t="shared" si="1"/>
        <v>0</v>
      </c>
      <c r="AX32" s="641"/>
      <c r="AY32" s="608"/>
      <c r="AZ32" s="609"/>
      <c r="BA32" s="609"/>
      <c r="BB32" s="609"/>
      <c r="BC32" s="609"/>
      <c r="BD32" s="610"/>
    </row>
    <row r="33" spans="2:56" ht="39.950000000000003" customHeight="1" x14ac:dyDescent="0.15">
      <c r="B33" s="165">
        <f t="shared" si="2"/>
        <v>20</v>
      </c>
      <c r="C33" s="628"/>
      <c r="D33" s="629"/>
      <c r="E33" s="630"/>
      <c r="F33" s="631"/>
      <c r="G33" s="632"/>
      <c r="H33" s="633"/>
      <c r="I33" s="633"/>
      <c r="J33" s="633"/>
      <c r="K33" s="634"/>
      <c r="L33" s="635"/>
      <c r="M33" s="636"/>
      <c r="N33" s="636"/>
      <c r="O33" s="637"/>
      <c r="P33" s="166"/>
      <c r="Q33" s="167"/>
      <c r="R33" s="167"/>
      <c r="S33" s="167"/>
      <c r="T33" s="167"/>
      <c r="U33" s="167"/>
      <c r="V33" s="168"/>
      <c r="W33" s="166"/>
      <c r="X33" s="167"/>
      <c r="Y33" s="167"/>
      <c r="Z33" s="167"/>
      <c r="AA33" s="167"/>
      <c r="AB33" s="167"/>
      <c r="AC33" s="168"/>
      <c r="AD33" s="166"/>
      <c r="AE33" s="167"/>
      <c r="AF33" s="167"/>
      <c r="AG33" s="167"/>
      <c r="AH33" s="167"/>
      <c r="AI33" s="167"/>
      <c r="AJ33" s="168"/>
      <c r="AK33" s="166"/>
      <c r="AL33" s="167"/>
      <c r="AM33" s="167"/>
      <c r="AN33" s="167"/>
      <c r="AO33" s="167"/>
      <c r="AP33" s="167"/>
      <c r="AQ33" s="168"/>
      <c r="AR33" s="166"/>
      <c r="AS33" s="167"/>
      <c r="AT33" s="168"/>
      <c r="AU33" s="638">
        <f t="shared" si="3"/>
        <v>0</v>
      </c>
      <c r="AV33" s="639"/>
      <c r="AW33" s="640">
        <f t="shared" si="1"/>
        <v>0</v>
      </c>
      <c r="AX33" s="641"/>
      <c r="AY33" s="608"/>
      <c r="AZ33" s="609"/>
      <c r="BA33" s="609"/>
      <c r="BB33" s="609"/>
      <c r="BC33" s="609"/>
      <c r="BD33" s="610"/>
    </row>
    <row r="34" spans="2:56" ht="39.950000000000003" customHeight="1" x14ac:dyDescent="0.15">
      <c r="B34" s="165">
        <f t="shared" si="2"/>
        <v>21</v>
      </c>
      <c r="C34" s="628"/>
      <c r="D34" s="629"/>
      <c r="E34" s="630"/>
      <c r="F34" s="631"/>
      <c r="G34" s="632"/>
      <c r="H34" s="633"/>
      <c r="I34" s="633"/>
      <c r="J34" s="633"/>
      <c r="K34" s="634"/>
      <c r="L34" s="635"/>
      <c r="M34" s="636"/>
      <c r="N34" s="636"/>
      <c r="O34" s="637"/>
      <c r="P34" s="166"/>
      <c r="Q34" s="167"/>
      <c r="R34" s="167"/>
      <c r="S34" s="167"/>
      <c r="T34" s="167"/>
      <c r="U34" s="167"/>
      <c r="V34" s="168"/>
      <c r="W34" s="166"/>
      <c r="X34" s="167"/>
      <c r="Y34" s="167"/>
      <c r="Z34" s="167"/>
      <c r="AA34" s="167"/>
      <c r="AB34" s="167"/>
      <c r="AC34" s="168"/>
      <c r="AD34" s="166"/>
      <c r="AE34" s="167"/>
      <c r="AF34" s="167"/>
      <c r="AG34" s="167"/>
      <c r="AH34" s="167"/>
      <c r="AI34" s="167"/>
      <c r="AJ34" s="168"/>
      <c r="AK34" s="166"/>
      <c r="AL34" s="167"/>
      <c r="AM34" s="167"/>
      <c r="AN34" s="167"/>
      <c r="AO34" s="167"/>
      <c r="AP34" s="167"/>
      <c r="AQ34" s="168"/>
      <c r="AR34" s="166"/>
      <c r="AS34" s="167"/>
      <c r="AT34" s="168"/>
      <c r="AU34" s="638">
        <f t="shared" si="3"/>
        <v>0</v>
      </c>
      <c r="AV34" s="639"/>
      <c r="AW34" s="640">
        <f t="shared" si="1"/>
        <v>0</v>
      </c>
      <c r="AX34" s="641"/>
      <c r="AY34" s="608"/>
      <c r="AZ34" s="609"/>
      <c r="BA34" s="609"/>
      <c r="BB34" s="609"/>
      <c r="BC34" s="609"/>
      <c r="BD34" s="610"/>
    </row>
    <row r="35" spans="2:56" ht="39.950000000000003" customHeight="1" x14ac:dyDescent="0.15">
      <c r="B35" s="165">
        <f t="shared" si="2"/>
        <v>22</v>
      </c>
      <c r="C35" s="628"/>
      <c r="D35" s="629"/>
      <c r="E35" s="630"/>
      <c r="F35" s="631"/>
      <c r="G35" s="632"/>
      <c r="H35" s="633"/>
      <c r="I35" s="633"/>
      <c r="J35" s="633"/>
      <c r="K35" s="634"/>
      <c r="L35" s="635"/>
      <c r="M35" s="636"/>
      <c r="N35" s="636"/>
      <c r="O35" s="637"/>
      <c r="P35" s="166"/>
      <c r="Q35" s="167"/>
      <c r="R35" s="167"/>
      <c r="S35" s="167"/>
      <c r="T35" s="167"/>
      <c r="U35" s="167"/>
      <c r="V35" s="168"/>
      <c r="W35" s="166"/>
      <c r="X35" s="167"/>
      <c r="Y35" s="167"/>
      <c r="Z35" s="167"/>
      <c r="AA35" s="167"/>
      <c r="AB35" s="167"/>
      <c r="AC35" s="168"/>
      <c r="AD35" s="166"/>
      <c r="AE35" s="167"/>
      <c r="AF35" s="167"/>
      <c r="AG35" s="167"/>
      <c r="AH35" s="167"/>
      <c r="AI35" s="167"/>
      <c r="AJ35" s="168"/>
      <c r="AK35" s="166"/>
      <c r="AL35" s="167"/>
      <c r="AM35" s="167"/>
      <c r="AN35" s="167"/>
      <c r="AO35" s="167"/>
      <c r="AP35" s="167"/>
      <c r="AQ35" s="168"/>
      <c r="AR35" s="166"/>
      <c r="AS35" s="167"/>
      <c r="AT35" s="168"/>
      <c r="AU35" s="638">
        <f t="shared" si="3"/>
        <v>0</v>
      </c>
      <c r="AV35" s="639"/>
      <c r="AW35" s="640">
        <f t="shared" si="1"/>
        <v>0</v>
      </c>
      <c r="AX35" s="641"/>
      <c r="AY35" s="608"/>
      <c r="AZ35" s="609"/>
      <c r="BA35" s="609"/>
      <c r="BB35" s="609"/>
      <c r="BC35" s="609"/>
      <c r="BD35" s="610"/>
    </row>
    <row r="36" spans="2:56" ht="39.950000000000003" customHeight="1" x14ac:dyDescent="0.15">
      <c r="B36" s="165">
        <f t="shared" si="2"/>
        <v>23</v>
      </c>
      <c r="C36" s="628"/>
      <c r="D36" s="629"/>
      <c r="E36" s="630"/>
      <c r="F36" s="631"/>
      <c r="G36" s="632"/>
      <c r="H36" s="633"/>
      <c r="I36" s="633"/>
      <c r="J36" s="633"/>
      <c r="K36" s="634"/>
      <c r="L36" s="635"/>
      <c r="M36" s="636"/>
      <c r="N36" s="636"/>
      <c r="O36" s="637"/>
      <c r="P36" s="166"/>
      <c r="Q36" s="167"/>
      <c r="R36" s="167"/>
      <c r="S36" s="167"/>
      <c r="T36" s="167"/>
      <c r="U36" s="167"/>
      <c r="V36" s="168"/>
      <c r="W36" s="166"/>
      <c r="X36" s="167"/>
      <c r="Y36" s="167"/>
      <c r="Z36" s="167"/>
      <c r="AA36" s="167"/>
      <c r="AB36" s="167"/>
      <c r="AC36" s="168"/>
      <c r="AD36" s="166"/>
      <c r="AE36" s="167"/>
      <c r="AF36" s="167"/>
      <c r="AG36" s="167"/>
      <c r="AH36" s="167"/>
      <c r="AI36" s="167"/>
      <c r="AJ36" s="168"/>
      <c r="AK36" s="166"/>
      <c r="AL36" s="167"/>
      <c r="AM36" s="167"/>
      <c r="AN36" s="167"/>
      <c r="AO36" s="167"/>
      <c r="AP36" s="167"/>
      <c r="AQ36" s="168"/>
      <c r="AR36" s="166"/>
      <c r="AS36" s="167"/>
      <c r="AT36" s="168"/>
      <c r="AU36" s="638">
        <f t="shared" si="3"/>
        <v>0</v>
      </c>
      <c r="AV36" s="639"/>
      <c r="AW36" s="640">
        <f t="shared" si="1"/>
        <v>0</v>
      </c>
      <c r="AX36" s="641"/>
      <c r="AY36" s="608"/>
      <c r="AZ36" s="609"/>
      <c r="BA36" s="609"/>
      <c r="BB36" s="609"/>
      <c r="BC36" s="609"/>
      <c r="BD36" s="610"/>
    </row>
    <row r="37" spans="2:56" ht="39.950000000000003" customHeight="1" x14ac:dyDescent="0.15">
      <c r="B37" s="165">
        <f t="shared" si="2"/>
        <v>24</v>
      </c>
      <c r="C37" s="628"/>
      <c r="D37" s="629"/>
      <c r="E37" s="630"/>
      <c r="F37" s="631"/>
      <c r="G37" s="632"/>
      <c r="H37" s="633"/>
      <c r="I37" s="633"/>
      <c r="J37" s="633"/>
      <c r="K37" s="634"/>
      <c r="L37" s="635"/>
      <c r="M37" s="636"/>
      <c r="N37" s="636"/>
      <c r="O37" s="637"/>
      <c r="P37" s="166"/>
      <c r="Q37" s="167"/>
      <c r="R37" s="167"/>
      <c r="S37" s="167"/>
      <c r="T37" s="167"/>
      <c r="U37" s="167"/>
      <c r="V37" s="168"/>
      <c r="W37" s="166"/>
      <c r="X37" s="167"/>
      <c r="Y37" s="167"/>
      <c r="Z37" s="167"/>
      <c r="AA37" s="167"/>
      <c r="AB37" s="167"/>
      <c r="AC37" s="168"/>
      <c r="AD37" s="166"/>
      <c r="AE37" s="167"/>
      <c r="AF37" s="167"/>
      <c r="AG37" s="167"/>
      <c r="AH37" s="167"/>
      <c r="AI37" s="167"/>
      <c r="AJ37" s="168"/>
      <c r="AK37" s="166"/>
      <c r="AL37" s="167"/>
      <c r="AM37" s="167"/>
      <c r="AN37" s="167"/>
      <c r="AO37" s="167"/>
      <c r="AP37" s="167"/>
      <c r="AQ37" s="168"/>
      <c r="AR37" s="166"/>
      <c r="AS37" s="167"/>
      <c r="AT37" s="168"/>
      <c r="AU37" s="638">
        <f t="shared" si="3"/>
        <v>0</v>
      </c>
      <c r="AV37" s="639"/>
      <c r="AW37" s="640">
        <f t="shared" si="1"/>
        <v>0</v>
      </c>
      <c r="AX37" s="641"/>
      <c r="AY37" s="608"/>
      <c r="AZ37" s="609"/>
      <c r="BA37" s="609"/>
      <c r="BB37" s="609"/>
      <c r="BC37" s="609"/>
      <c r="BD37" s="610"/>
    </row>
    <row r="38" spans="2:56" ht="39.950000000000003" customHeight="1" x14ac:dyDescent="0.15">
      <c r="B38" s="165">
        <f t="shared" si="2"/>
        <v>25</v>
      </c>
      <c r="C38" s="628"/>
      <c r="D38" s="629"/>
      <c r="E38" s="630"/>
      <c r="F38" s="631"/>
      <c r="G38" s="632"/>
      <c r="H38" s="633"/>
      <c r="I38" s="633"/>
      <c r="J38" s="633"/>
      <c r="K38" s="634"/>
      <c r="L38" s="635"/>
      <c r="M38" s="636"/>
      <c r="N38" s="636"/>
      <c r="O38" s="637"/>
      <c r="P38" s="166"/>
      <c r="Q38" s="167"/>
      <c r="R38" s="167"/>
      <c r="S38" s="167"/>
      <c r="T38" s="167"/>
      <c r="U38" s="167"/>
      <c r="V38" s="168"/>
      <c r="W38" s="166"/>
      <c r="X38" s="167"/>
      <c r="Y38" s="167"/>
      <c r="Z38" s="167"/>
      <c r="AA38" s="167"/>
      <c r="AB38" s="167"/>
      <c r="AC38" s="168"/>
      <c r="AD38" s="166"/>
      <c r="AE38" s="167"/>
      <c r="AF38" s="167"/>
      <c r="AG38" s="167"/>
      <c r="AH38" s="167"/>
      <c r="AI38" s="167"/>
      <c r="AJ38" s="168"/>
      <c r="AK38" s="166"/>
      <c r="AL38" s="167"/>
      <c r="AM38" s="167"/>
      <c r="AN38" s="167"/>
      <c r="AO38" s="167"/>
      <c r="AP38" s="167"/>
      <c r="AQ38" s="168"/>
      <c r="AR38" s="166"/>
      <c r="AS38" s="167"/>
      <c r="AT38" s="168"/>
      <c r="AU38" s="638">
        <f t="shared" si="3"/>
        <v>0</v>
      </c>
      <c r="AV38" s="639"/>
      <c r="AW38" s="640">
        <f t="shared" si="1"/>
        <v>0</v>
      </c>
      <c r="AX38" s="641"/>
      <c r="AY38" s="608"/>
      <c r="AZ38" s="609"/>
      <c r="BA38" s="609"/>
      <c r="BB38" s="609"/>
      <c r="BC38" s="609"/>
      <c r="BD38" s="610"/>
    </row>
    <row r="39" spans="2:56" ht="39.950000000000003" customHeight="1" x14ac:dyDescent="0.15">
      <c r="B39" s="165">
        <f t="shared" si="2"/>
        <v>26</v>
      </c>
      <c r="C39" s="628"/>
      <c r="D39" s="629"/>
      <c r="E39" s="630"/>
      <c r="F39" s="631"/>
      <c r="G39" s="632"/>
      <c r="H39" s="633"/>
      <c r="I39" s="633"/>
      <c r="J39" s="633"/>
      <c r="K39" s="634"/>
      <c r="L39" s="635"/>
      <c r="M39" s="636"/>
      <c r="N39" s="636"/>
      <c r="O39" s="637"/>
      <c r="P39" s="166"/>
      <c r="Q39" s="167"/>
      <c r="R39" s="167"/>
      <c r="S39" s="167"/>
      <c r="T39" s="167"/>
      <c r="U39" s="167"/>
      <c r="V39" s="168"/>
      <c r="W39" s="166"/>
      <c r="X39" s="167"/>
      <c r="Y39" s="167"/>
      <c r="Z39" s="167"/>
      <c r="AA39" s="167"/>
      <c r="AB39" s="167"/>
      <c r="AC39" s="168"/>
      <c r="AD39" s="166"/>
      <c r="AE39" s="167"/>
      <c r="AF39" s="167"/>
      <c r="AG39" s="167"/>
      <c r="AH39" s="167"/>
      <c r="AI39" s="167"/>
      <c r="AJ39" s="168"/>
      <c r="AK39" s="166"/>
      <c r="AL39" s="167"/>
      <c r="AM39" s="167"/>
      <c r="AN39" s="167"/>
      <c r="AO39" s="167"/>
      <c r="AP39" s="167"/>
      <c r="AQ39" s="168"/>
      <c r="AR39" s="166"/>
      <c r="AS39" s="167"/>
      <c r="AT39" s="168"/>
      <c r="AU39" s="638">
        <f t="shared" si="3"/>
        <v>0</v>
      </c>
      <c r="AV39" s="639"/>
      <c r="AW39" s="640">
        <f t="shared" si="1"/>
        <v>0</v>
      </c>
      <c r="AX39" s="641"/>
      <c r="AY39" s="608"/>
      <c r="AZ39" s="609"/>
      <c r="BA39" s="609"/>
      <c r="BB39" s="609"/>
      <c r="BC39" s="609"/>
      <c r="BD39" s="610"/>
    </row>
    <row r="40" spans="2:56" ht="39.950000000000003" customHeight="1" x14ac:dyDescent="0.15">
      <c r="B40" s="165">
        <f t="shared" si="2"/>
        <v>27</v>
      </c>
      <c r="C40" s="628"/>
      <c r="D40" s="629"/>
      <c r="E40" s="630"/>
      <c r="F40" s="631"/>
      <c r="G40" s="632"/>
      <c r="H40" s="633"/>
      <c r="I40" s="633"/>
      <c r="J40" s="633"/>
      <c r="K40" s="634"/>
      <c r="L40" s="635"/>
      <c r="M40" s="636"/>
      <c r="N40" s="636"/>
      <c r="O40" s="637"/>
      <c r="P40" s="166"/>
      <c r="Q40" s="167"/>
      <c r="R40" s="167"/>
      <c r="S40" s="167"/>
      <c r="T40" s="167"/>
      <c r="U40" s="167"/>
      <c r="V40" s="168"/>
      <c r="W40" s="166"/>
      <c r="X40" s="167"/>
      <c r="Y40" s="167"/>
      <c r="Z40" s="167"/>
      <c r="AA40" s="167"/>
      <c r="AB40" s="167"/>
      <c r="AC40" s="168"/>
      <c r="AD40" s="166"/>
      <c r="AE40" s="167"/>
      <c r="AF40" s="167"/>
      <c r="AG40" s="167"/>
      <c r="AH40" s="167"/>
      <c r="AI40" s="167"/>
      <c r="AJ40" s="168"/>
      <c r="AK40" s="166"/>
      <c r="AL40" s="167"/>
      <c r="AM40" s="167"/>
      <c r="AN40" s="167"/>
      <c r="AO40" s="167"/>
      <c r="AP40" s="167"/>
      <c r="AQ40" s="168"/>
      <c r="AR40" s="166"/>
      <c r="AS40" s="167"/>
      <c r="AT40" s="168"/>
      <c r="AU40" s="638">
        <f t="shared" si="3"/>
        <v>0</v>
      </c>
      <c r="AV40" s="639"/>
      <c r="AW40" s="640">
        <f t="shared" si="1"/>
        <v>0</v>
      </c>
      <c r="AX40" s="641"/>
      <c r="AY40" s="608"/>
      <c r="AZ40" s="609"/>
      <c r="BA40" s="609"/>
      <c r="BB40" s="609"/>
      <c r="BC40" s="609"/>
      <c r="BD40" s="610"/>
    </row>
    <row r="41" spans="2:56" ht="39.950000000000003" customHeight="1" x14ac:dyDescent="0.15">
      <c r="B41" s="165">
        <f t="shared" si="2"/>
        <v>28</v>
      </c>
      <c r="C41" s="628"/>
      <c r="D41" s="629"/>
      <c r="E41" s="630"/>
      <c r="F41" s="631"/>
      <c r="G41" s="632"/>
      <c r="H41" s="633"/>
      <c r="I41" s="633"/>
      <c r="J41" s="633"/>
      <c r="K41" s="634"/>
      <c r="L41" s="635"/>
      <c r="M41" s="636"/>
      <c r="N41" s="636"/>
      <c r="O41" s="637"/>
      <c r="P41" s="199"/>
      <c r="Q41" s="200"/>
      <c r="R41" s="200"/>
      <c r="S41" s="200"/>
      <c r="T41" s="200"/>
      <c r="U41" s="200"/>
      <c r="V41" s="201"/>
      <c r="W41" s="199"/>
      <c r="X41" s="200"/>
      <c r="Y41" s="200"/>
      <c r="Z41" s="200"/>
      <c r="AA41" s="200"/>
      <c r="AB41" s="200"/>
      <c r="AC41" s="201"/>
      <c r="AD41" s="199"/>
      <c r="AE41" s="200"/>
      <c r="AF41" s="200"/>
      <c r="AG41" s="200"/>
      <c r="AH41" s="200"/>
      <c r="AI41" s="200"/>
      <c r="AJ41" s="201"/>
      <c r="AK41" s="199"/>
      <c r="AL41" s="200"/>
      <c r="AM41" s="200"/>
      <c r="AN41" s="200"/>
      <c r="AO41" s="200"/>
      <c r="AP41" s="200"/>
      <c r="AQ41" s="201"/>
      <c r="AR41" s="199"/>
      <c r="AS41" s="200"/>
      <c r="AT41" s="201"/>
      <c r="AU41" s="638">
        <f t="shared" si="3"/>
        <v>0</v>
      </c>
      <c r="AV41" s="639"/>
      <c r="AW41" s="640">
        <f t="shared" si="1"/>
        <v>0</v>
      </c>
      <c r="AX41" s="641"/>
      <c r="AY41" s="608"/>
      <c r="AZ41" s="609"/>
      <c r="BA41" s="609"/>
      <c r="BB41" s="609"/>
      <c r="BC41" s="609"/>
      <c r="BD41" s="610"/>
    </row>
    <row r="42" spans="2:56" ht="39.950000000000003" customHeight="1" x14ac:dyDescent="0.15">
      <c r="B42" s="165">
        <f t="shared" si="2"/>
        <v>29</v>
      </c>
      <c r="C42" s="628"/>
      <c r="D42" s="629"/>
      <c r="E42" s="630"/>
      <c r="F42" s="631"/>
      <c r="G42" s="632"/>
      <c r="H42" s="633"/>
      <c r="I42" s="633"/>
      <c r="J42" s="633"/>
      <c r="K42" s="634"/>
      <c r="L42" s="635"/>
      <c r="M42" s="636"/>
      <c r="N42" s="636"/>
      <c r="O42" s="637"/>
      <c r="P42" s="166"/>
      <c r="Q42" s="167"/>
      <c r="R42" s="167"/>
      <c r="S42" s="167"/>
      <c r="T42" s="167"/>
      <c r="U42" s="167"/>
      <c r="V42" s="168"/>
      <c r="W42" s="166"/>
      <c r="X42" s="167"/>
      <c r="Y42" s="167"/>
      <c r="Z42" s="167"/>
      <c r="AA42" s="167"/>
      <c r="AB42" s="167"/>
      <c r="AC42" s="168"/>
      <c r="AD42" s="166"/>
      <c r="AE42" s="167"/>
      <c r="AF42" s="167"/>
      <c r="AG42" s="167"/>
      <c r="AH42" s="167"/>
      <c r="AI42" s="167"/>
      <c r="AJ42" s="168"/>
      <c r="AK42" s="166"/>
      <c r="AL42" s="167"/>
      <c r="AM42" s="167"/>
      <c r="AN42" s="167"/>
      <c r="AO42" s="167"/>
      <c r="AP42" s="167"/>
      <c r="AQ42" s="168"/>
      <c r="AR42" s="166"/>
      <c r="AS42" s="167"/>
      <c r="AT42" s="168"/>
      <c r="AU42" s="638">
        <f t="shared" si="3"/>
        <v>0</v>
      </c>
      <c r="AV42" s="639"/>
      <c r="AW42" s="640">
        <f t="shared" si="1"/>
        <v>0</v>
      </c>
      <c r="AX42" s="641"/>
      <c r="AY42" s="608"/>
      <c r="AZ42" s="609"/>
      <c r="BA42" s="609"/>
      <c r="BB42" s="609"/>
      <c r="BC42" s="609"/>
      <c r="BD42" s="610"/>
    </row>
    <row r="43" spans="2:56" ht="39.950000000000003" customHeight="1" x14ac:dyDescent="0.15">
      <c r="B43" s="165">
        <f t="shared" si="2"/>
        <v>30</v>
      </c>
      <c r="C43" s="628"/>
      <c r="D43" s="629"/>
      <c r="E43" s="630"/>
      <c r="F43" s="631"/>
      <c r="G43" s="632"/>
      <c r="H43" s="633"/>
      <c r="I43" s="633"/>
      <c r="J43" s="633"/>
      <c r="K43" s="634"/>
      <c r="L43" s="635"/>
      <c r="M43" s="636"/>
      <c r="N43" s="636"/>
      <c r="O43" s="637"/>
      <c r="P43" s="166"/>
      <c r="Q43" s="167"/>
      <c r="R43" s="167"/>
      <c r="S43" s="167"/>
      <c r="T43" s="167"/>
      <c r="U43" s="167"/>
      <c r="V43" s="168"/>
      <c r="W43" s="166"/>
      <c r="X43" s="167"/>
      <c r="Y43" s="167"/>
      <c r="Z43" s="167"/>
      <c r="AA43" s="167"/>
      <c r="AB43" s="167"/>
      <c r="AC43" s="168"/>
      <c r="AD43" s="166"/>
      <c r="AE43" s="167"/>
      <c r="AF43" s="167"/>
      <c r="AG43" s="167"/>
      <c r="AH43" s="167"/>
      <c r="AI43" s="167"/>
      <c r="AJ43" s="168"/>
      <c r="AK43" s="166"/>
      <c r="AL43" s="167"/>
      <c r="AM43" s="167"/>
      <c r="AN43" s="167"/>
      <c r="AO43" s="167"/>
      <c r="AP43" s="167"/>
      <c r="AQ43" s="168"/>
      <c r="AR43" s="166"/>
      <c r="AS43" s="167"/>
      <c r="AT43" s="168"/>
      <c r="AU43" s="638">
        <f t="shared" si="3"/>
        <v>0</v>
      </c>
      <c r="AV43" s="639"/>
      <c r="AW43" s="640">
        <f t="shared" si="1"/>
        <v>0</v>
      </c>
      <c r="AX43" s="641"/>
      <c r="AY43" s="608"/>
      <c r="AZ43" s="609"/>
      <c r="BA43" s="609"/>
      <c r="BB43" s="609"/>
      <c r="BC43" s="609"/>
      <c r="BD43" s="610"/>
    </row>
    <row r="44" spans="2:56" ht="39.950000000000003" customHeight="1" x14ac:dyDescent="0.15">
      <c r="B44" s="165">
        <f t="shared" si="2"/>
        <v>31</v>
      </c>
      <c r="C44" s="628"/>
      <c r="D44" s="629"/>
      <c r="E44" s="630"/>
      <c r="F44" s="631"/>
      <c r="G44" s="632"/>
      <c r="H44" s="633"/>
      <c r="I44" s="633"/>
      <c r="J44" s="633"/>
      <c r="K44" s="634"/>
      <c r="L44" s="635"/>
      <c r="M44" s="636"/>
      <c r="N44" s="636"/>
      <c r="O44" s="637"/>
      <c r="P44" s="166"/>
      <c r="Q44" s="167"/>
      <c r="R44" s="167"/>
      <c r="S44" s="167"/>
      <c r="T44" s="167"/>
      <c r="U44" s="167"/>
      <c r="V44" s="168"/>
      <c r="W44" s="166"/>
      <c r="X44" s="167"/>
      <c r="Y44" s="167"/>
      <c r="Z44" s="167"/>
      <c r="AA44" s="167"/>
      <c r="AB44" s="167"/>
      <c r="AC44" s="168"/>
      <c r="AD44" s="166"/>
      <c r="AE44" s="167"/>
      <c r="AF44" s="167"/>
      <c r="AG44" s="167"/>
      <c r="AH44" s="167"/>
      <c r="AI44" s="167"/>
      <c r="AJ44" s="168"/>
      <c r="AK44" s="166"/>
      <c r="AL44" s="167"/>
      <c r="AM44" s="167"/>
      <c r="AN44" s="167"/>
      <c r="AO44" s="167"/>
      <c r="AP44" s="167"/>
      <c r="AQ44" s="168"/>
      <c r="AR44" s="166"/>
      <c r="AS44" s="167"/>
      <c r="AT44" s="168"/>
      <c r="AU44" s="638">
        <f t="shared" si="3"/>
        <v>0</v>
      </c>
      <c r="AV44" s="639"/>
      <c r="AW44" s="640">
        <f t="shared" si="1"/>
        <v>0</v>
      </c>
      <c r="AX44" s="641"/>
      <c r="AY44" s="608"/>
      <c r="AZ44" s="609"/>
      <c r="BA44" s="609"/>
      <c r="BB44" s="609"/>
      <c r="BC44" s="609"/>
      <c r="BD44" s="610"/>
    </row>
    <row r="45" spans="2:56" ht="39.950000000000003" customHeight="1" x14ac:dyDescent="0.15">
      <c r="B45" s="165">
        <f t="shared" si="2"/>
        <v>32</v>
      </c>
      <c r="C45" s="628"/>
      <c r="D45" s="629"/>
      <c r="E45" s="630"/>
      <c r="F45" s="631"/>
      <c r="G45" s="632"/>
      <c r="H45" s="633"/>
      <c r="I45" s="633"/>
      <c r="J45" s="633"/>
      <c r="K45" s="634"/>
      <c r="L45" s="635"/>
      <c r="M45" s="636"/>
      <c r="N45" s="636"/>
      <c r="O45" s="637"/>
      <c r="P45" s="166"/>
      <c r="Q45" s="167"/>
      <c r="R45" s="167"/>
      <c r="S45" s="167"/>
      <c r="T45" s="167"/>
      <c r="U45" s="167"/>
      <c r="V45" s="168"/>
      <c r="W45" s="166"/>
      <c r="X45" s="167"/>
      <c r="Y45" s="167"/>
      <c r="Z45" s="167"/>
      <c r="AA45" s="167"/>
      <c r="AB45" s="167"/>
      <c r="AC45" s="168"/>
      <c r="AD45" s="166"/>
      <c r="AE45" s="167"/>
      <c r="AF45" s="167"/>
      <c r="AG45" s="167"/>
      <c r="AH45" s="167"/>
      <c r="AI45" s="167"/>
      <c r="AJ45" s="168"/>
      <c r="AK45" s="166"/>
      <c r="AL45" s="167"/>
      <c r="AM45" s="167"/>
      <c r="AN45" s="167"/>
      <c r="AO45" s="167"/>
      <c r="AP45" s="167"/>
      <c r="AQ45" s="168"/>
      <c r="AR45" s="166"/>
      <c r="AS45" s="167"/>
      <c r="AT45" s="168"/>
      <c r="AU45" s="638">
        <f t="shared" si="3"/>
        <v>0</v>
      </c>
      <c r="AV45" s="639"/>
      <c r="AW45" s="640">
        <f t="shared" si="1"/>
        <v>0</v>
      </c>
      <c r="AX45" s="641"/>
      <c r="AY45" s="608"/>
      <c r="AZ45" s="609"/>
      <c r="BA45" s="609"/>
      <c r="BB45" s="609"/>
      <c r="BC45" s="609"/>
      <c r="BD45" s="610"/>
    </row>
    <row r="46" spans="2:56" ht="39.950000000000003" customHeight="1" x14ac:dyDescent="0.15">
      <c r="B46" s="165">
        <f t="shared" si="2"/>
        <v>33</v>
      </c>
      <c r="C46" s="628"/>
      <c r="D46" s="629"/>
      <c r="E46" s="630"/>
      <c r="F46" s="631"/>
      <c r="G46" s="632"/>
      <c r="H46" s="633"/>
      <c r="I46" s="633"/>
      <c r="J46" s="633"/>
      <c r="K46" s="634"/>
      <c r="L46" s="635"/>
      <c r="M46" s="636"/>
      <c r="N46" s="636"/>
      <c r="O46" s="637"/>
      <c r="P46" s="166"/>
      <c r="Q46" s="167"/>
      <c r="R46" s="167"/>
      <c r="S46" s="167"/>
      <c r="T46" s="167"/>
      <c r="U46" s="167"/>
      <c r="V46" s="168"/>
      <c r="W46" s="166"/>
      <c r="X46" s="167"/>
      <c r="Y46" s="167"/>
      <c r="Z46" s="167"/>
      <c r="AA46" s="167"/>
      <c r="AB46" s="167"/>
      <c r="AC46" s="168"/>
      <c r="AD46" s="166"/>
      <c r="AE46" s="167"/>
      <c r="AF46" s="167"/>
      <c r="AG46" s="167"/>
      <c r="AH46" s="167"/>
      <c r="AI46" s="167"/>
      <c r="AJ46" s="168"/>
      <c r="AK46" s="166"/>
      <c r="AL46" s="167"/>
      <c r="AM46" s="167"/>
      <c r="AN46" s="167"/>
      <c r="AO46" s="167"/>
      <c r="AP46" s="167"/>
      <c r="AQ46" s="168"/>
      <c r="AR46" s="166"/>
      <c r="AS46" s="167"/>
      <c r="AT46" s="168"/>
      <c r="AU46" s="638">
        <f t="shared" si="3"/>
        <v>0</v>
      </c>
      <c r="AV46" s="639"/>
      <c r="AW46" s="640">
        <f t="shared" si="1"/>
        <v>0</v>
      </c>
      <c r="AX46" s="641"/>
      <c r="AY46" s="608"/>
      <c r="AZ46" s="609"/>
      <c r="BA46" s="609"/>
      <c r="BB46" s="609"/>
      <c r="BC46" s="609"/>
      <c r="BD46" s="610"/>
    </row>
    <row r="47" spans="2:56" ht="39.950000000000003" customHeight="1" x14ac:dyDescent="0.15">
      <c r="B47" s="165">
        <f t="shared" si="2"/>
        <v>34</v>
      </c>
      <c r="C47" s="628"/>
      <c r="D47" s="629"/>
      <c r="E47" s="630"/>
      <c r="F47" s="631"/>
      <c r="G47" s="632"/>
      <c r="H47" s="633"/>
      <c r="I47" s="633"/>
      <c r="J47" s="633"/>
      <c r="K47" s="634"/>
      <c r="L47" s="635"/>
      <c r="M47" s="636"/>
      <c r="N47" s="636"/>
      <c r="O47" s="637"/>
      <c r="P47" s="166"/>
      <c r="Q47" s="167"/>
      <c r="R47" s="167"/>
      <c r="S47" s="167"/>
      <c r="T47" s="167"/>
      <c r="U47" s="167"/>
      <c r="V47" s="168"/>
      <c r="W47" s="166"/>
      <c r="X47" s="167"/>
      <c r="Y47" s="167"/>
      <c r="Z47" s="167"/>
      <c r="AA47" s="167"/>
      <c r="AB47" s="167"/>
      <c r="AC47" s="168"/>
      <c r="AD47" s="166"/>
      <c r="AE47" s="167"/>
      <c r="AF47" s="167"/>
      <c r="AG47" s="167"/>
      <c r="AH47" s="167"/>
      <c r="AI47" s="167"/>
      <c r="AJ47" s="168"/>
      <c r="AK47" s="166"/>
      <c r="AL47" s="167"/>
      <c r="AM47" s="167"/>
      <c r="AN47" s="167"/>
      <c r="AO47" s="167"/>
      <c r="AP47" s="167"/>
      <c r="AQ47" s="168"/>
      <c r="AR47" s="166"/>
      <c r="AS47" s="167"/>
      <c r="AT47" s="168"/>
      <c r="AU47" s="638">
        <f t="shared" si="3"/>
        <v>0</v>
      </c>
      <c r="AV47" s="639"/>
      <c r="AW47" s="640">
        <f t="shared" si="1"/>
        <v>0</v>
      </c>
      <c r="AX47" s="641"/>
      <c r="AY47" s="608"/>
      <c r="AZ47" s="609"/>
      <c r="BA47" s="609"/>
      <c r="BB47" s="609"/>
      <c r="BC47" s="609"/>
      <c r="BD47" s="610"/>
    </row>
    <row r="48" spans="2:56" ht="39.950000000000003" customHeight="1" x14ac:dyDescent="0.15">
      <c r="B48" s="165">
        <f t="shared" si="2"/>
        <v>35</v>
      </c>
      <c r="C48" s="628"/>
      <c r="D48" s="629"/>
      <c r="E48" s="630"/>
      <c r="F48" s="631"/>
      <c r="G48" s="632"/>
      <c r="H48" s="633"/>
      <c r="I48" s="633"/>
      <c r="J48" s="633"/>
      <c r="K48" s="634"/>
      <c r="L48" s="635"/>
      <c r="M48" s="636"/>
      <c r="N48" s="636"/>
      <c r="O48" s="637"/>
      <c r="P48" s="166"/>
      <c r="Q48" s="167"/>
      <c r="R48" s="167"/>
      <c r="S48" s="167"/>
      <c r="T48" s="167"/>
      <c r="U48" s="167"/>
      <c r="V48" s="168"/>
      <c r="W48" s="166"/>
      <c r="X48" s="167"/>
      <c r="Y48" s="167"/>
      <c r="Z48" s="167"/>
      <c r="AA48" s="167"/>
      <c r="AB48" s="167"/>
      <c r="AC48" s="168"/>
      <c r="AD48" s="166"/>
      <c r="AE48" s="167"/>
      <c r="AF48" s="167"/>
      <c r="AG48" s="167"/>
      <c r="AH48" s="167"/>
      <c r="AI48" s="167"/>
      <c r="AJ48" s="168"/>
      <c r="AK48" s="166"/>
      <c r="AL48" s="167"/>
      <c r="AM48" s="167"/>
      <c r="AN48" s="167"/>
      <c r="AO48" s="167"/>
      <c r="AP48" s="167"/>
      <c r="AQ48" s="168"/>
      <c r="AR48" s="166"/>
      <c r="AS48" s="167"/>
      <c r="AT48" s="168"/>
      <c r="AU48" s="638">
        <f t="shared" si="3"/>
        <v>0</v>
      </c>
      <c r="AV48" s="639"/>
      <c r="AW48" s="640">
        <f t="shared" si="1"/>
        <v>0</v>
      </c>
      <c r="AX48" s="641"/>
      <c r="AY48" s="608"/>
      <c r="AZ48" s="609"/>
      <c r="BA48" s="609"/>
      <c r="BB48" s="609"/>
      <c r="BC48" s="609"/>
      <c r="BD48" s="610"/>
    </row>
    <row r="49" spans="2:56" ht="39.950000000000003" customHeight="1" x14ac:dyDescent="0.15">
      <c r="B49" s="165">
        <f t="shared" si="2"/>
        <v>36</v>
      </c>
      <c r="C49" s="628"/>
      <c r="D49" s="629"/>
      <c r="E49" s="630"/>
      <c r="F49" s="631"/>
      <c r="G49" s="632"/>
      <c r="H49" s="633"/>
      <c r="I49" s="633"/>
      <c r="J49" s="633"/>
      <c r="K49" s="634"/>
      <c r="L49" s="635"/>
      <c r="M49" s="636"/>
      <c r="N49" s="636"/>
      <c r="O49" s="637"/>
      <c r="P49" s="166"/>
      <c r="Q49" s="167"/>
      <c r="R49" s="167"/>
      <c r="S49" s="167"/>
      <c r="T49" s="167"/>
      <c r="U49" s="167"/>
      <c r="V49" s="168"/>
      <c r="W49" s="166"/>
      <c r="X49" s="167"/>
      <c r="Y49" s="167"/>
      <c r="Z49" s="167"/>
      <c r="AA49" s="167"/>
      <c r="AB49" s="167"/>
      <c r="AC49" s="168"/>
      <c r="AD49" s="166"/>
      <c r="AE49" s="167"/>
      <c r="AF49" s="167"/>
      <c r="AG49" s="167"/>
      <c r="AH49" s="167"/>
      <c r="AI49" s="167"/>
      <c r="AJ49" s="168"/>
      <c r="AK49" s="166"/>
      <c r="AL49" s="167"/>
      <c r="AM49" s="167"/>
      <c r="AN49" s="167"/>
      <c r="AO49" s="167"/>
      <c r="AP49" s="167"/>
      <c r="AQ49" s="168"/>
      <c r="AR49" s="166"/>
      <c r="AS49" s="167"/>
      <c r="AT49" s="168"/>
      <c r="AU49" s="638">
        <f t="shared" si="3"/>
        <v>0</v>
      </c>
      <c r="AV49" s="639"/>
      <c r="AW49" s="640">
        <f t="shared" si="1"/>
        <v>0</v>
      </c>
      <c r="AX49" s="641"/>
      <c r="AY49" s="608"/>
      <c r="AZ49" s="609"/>
      <c r="BA49" s="609"/>
      <c r="BB49" s="609"/>
      <c r="BC49" s="609"/>
      <c r="BD49" s="610"/>
    </row>
    <row r="50" spans="2:56" ht="39.950000000000003" customHeight="1" x14ac:dyDescent="0.15">
      <c r="B50" s="165">
        <f t="shared" si="2"/>
        <v>37</v>
      </c>
      <c r="C50" s="628"/>
      <c r="D50" s="629"/>
      <c r="E50" s="630"/>
      <c r="F50" s="631"/>
      <c r="G50" s="632"/>
      <c r="H50" s="633"/>
      <c r="I50" s="633"/>
      <c r="J50" s="633"/>
      <c r="K50" s="634"/>
      <c r="L50" s="635"/>
      <c r="M50" s="636"/>
      <c r="N50" s="636"/>
      <c r="O50" s="637"/>
      <c r="P50" s="166"/>
      <c r="Q50" s="167"/>
      <c r="R50" s="167"/>
      <c r="S50" s="167"/>
      <c r="T50" s="167"/>
      <c r="U50" s="167"/>
      <c r="V50" s="168"/>
      <c r="W50" s="166"/>
      <c r="X50" s="167"/>
      <c r="Y50" s="167"/>
      <c r="Z50" s="167"/>
      <c r="AA50" s="167"/>
      <c r="AB50" s="167"/>
      <c r="AC50" s="168"/>
      <c r="AD50" s="166"/>
      <c r="AE50" s="167"/>
      <c r="AF50" s="167"/>
      <c r="AG50" s="167"/>
      <c r="AH50" s="167"/>
      <c r="AI50" s="167"/>
      <c r="AJ50" s="168"/>
      <c r="AK50" s="166"/>
      <c r="AL50" s="167"/>
      <c r="AM50" s="167"/>
      <c r="AN50" s="167"/>
      <c r="AO50" s="167"/>
      <c r="AP50" s="167"/>
      <c r="AQ50" s="168"/>
      <c r="AR50" s="166"/>
      <c r="AS50" s="167"/>
      <c r="AT50" s="168"/>
      <c r="AU50" s="638">
        <f t="shared" si="3"/>
        <v>0</v>
      </c>
      <c r="AV50" s="639"/>
      <c r="AW50" s="640">
        <f t="shared" si="1"/>
        <v>0</v>
      </c>
      <c r="AX50" s="641"/>
      <c r="AY50" s="608"/>
      <c r="AZ50" s="609"/>
      <c r="BA50" s="609"/>
      <c r="BB50" s="609"/>
      <c r="BC50" s="609"/>
      <c r="BD50" s="610"/>
    </row>
    <row r="51" spans="2:56" ht="39.950000000000003" customHeight="1" x14ac:dyDescent="0.15">
      <c r="B51" s="165">
        <f t="shared" si="2"/>
        <v>38</v>
      </c>
      <c r="C51" s="628"/>
      <c r="D51" s="629"/>
      <c r="E51" s="630"/>
      <c r="F51" s="631"/>
      <c r="G51" s="632"/>
      <c r="H51" s="633"/>
      <c r="I51" s="633"/>
      <c r="J51" s="633"/>
      <c r="K51" s="634"/>
      <c r="L51" s="635"/>
      <c r="M51" s="636"/>
      <c r="N51" s="636"/>
      <c r="O51" s="637"/>
      <c r="P51" s="166"/>
      <c r="Q51" s="167"/>
      <c r="R51" s="167"/>
      <c r="S51" s="167"/>
      <c r="T51" s="167"/>
      <c r="U51" s="167"/>
      <c r="V51" s="168"/>
      <c r="W51" s="166"/>
      <c r="X51" s="167"/>
      <c r="Y51" s="167"/>
      <c r="Z51" s="167"/>
      <c r="AA51" s="167"/>
      <c r="AB51" s="167"/>
      <c r="AC51" s="168"/>
      <c r="AD51" s="166"/>
      <c r="AE51" s="167"/>
      <c r="AF51" s="167"/>
      <c r="AG51" s="167"/>
      <c r="AH51" s="167"/>
      <c r="AI51" s="167"/>
      <c r="AJ51" s="168"/>
      <c r="AK51" s="166"/>
      <c r="AL51" s="167"/>
      <c r="AM51" s="167"/>
      <c r="AN51" s="167"/>
      <c r="AO51" s="167"/>
      <c r="AP51" s="167"/>
      <c r="AQ51" s="168"/>
      <c r="AR51" s="166"/>
      <c r="AS51" s="167"/>
      <c r="AT51" s="168"/>
      <c r="AU51" s="638">
        <f t="shared" si="3"/>
        <v>0</v>
      </c>
      <c r="AV51" s="639"/>
      <c r="AW51" s="640">
        <f t="shared" si="1"/>
        <v>0</v>
      </c>
      <c r="AX51" s="641"/>
      <c r="AY51" s="608"/>
      <c r="AZ51" s="609"/>
      <c r="BA51" s="609"/>
      <c r="BB51" s="609"/>
      <c r="BC51" s="609"/>
      <c r="BD51" s="610"/>
    </row>
    <row r="52" spans="2:56" ht="39.950000000000003" customHeight="1" x14ac:dyDescent="0.15">
      <c r="B52" s="165">
        <f t="shared" si="2"/>
        <v>39</v>
      </c>
      <c r="C52" s="628"/>
      <c r="D52" s="629"/>
      <c r="E52" s="630"/>
      <c r="F52" s="631"/>
      <c r="G52" s="632"/>
      <c r="H52" s="633"/>
      <c r="I52" s="633"/>
      <c r="J52" s="633"/>
      <c r="K52" s="634"/>
      <c r="L52" s="635"/>
      <c r="M52" s="636"/>
      <c r="N52" s="636"/>
      <c r="O52" s="637"/>
      <c r="P52" s="166"/>
      <c r="Q52" s="167"/>
      <c r="R52" s="167"/>
      <c r="S52" s="167"/>
      <c r="T52" s="167"/>
      <c r="U52" s="167"/>
      <c r="V52" s="168"/>
      <c r="W52" s="166"/>
      <c r="X52" s="167"/>
      <c r="Y52" s="167"/>
      <c r="Z52" s="167"/>
      <c r="AA52" s="167"/>
      <c r="AB52" s="167"/>
      <c r="AC52" s="168"/>
      <c r="AD52" s="166"/>
      <c r="AE52" s="167"/>
      <c r="AF52" s="167"/>
      <c r="AG52" s="167"/>
      <c r="AH52" s="167"/>
      <c r="AI52" s="167"/>
      <c r="AJ52" s="168"/>
      <c r="AK52" s="166"/>
      <c r="AL52" s="167"/>
      <c r="AM52" s="167"/>
      <c r="AN52" s="167"/>
      <c r="AO52" s="167"/>
      <c r="AP52" s="167"/>
      <c r="AQ52" s="168"/>
      <c r="AR52" s="166"/>
      <c r="AS52" s="167"/>
      <c r="AT52" s="168"/>
      <c r="AU52" s="638">
        <f t="shared" si="3"/>
        <v>0</v>
      </c>
      <c r="AV52" s="639"/>
      <c r="AW52" s="640">
        <f t="shared" si="1"/>
        <v>0</v>
      </c>
      <c r="AX52" s="641"/>
      <c r="AY52" s="608"/>
      <c r="AZ52" s="609"/>
      <c r="BA52" s="609"/>
      <c r="BB52" s="609"/>
      <c r="BC52" s="609"/>
      <c r="BD52" s="610"/>
    </row>
    <row r="53" spans="2:56" ht="39.950000000000003" customHeight="1" x14ac:dyDescent="0.15">
      <c r="B53" s="165">
        <f t="shared" si="2"/>
        <v>40</v>
      </c>
      <c r="C53" s="628"/>
      <c r="D53" s="629"/>
      <c r="E53" s="630"/>
      <c r="F53" s="631"/>
      <c r="G53" s="632"/>
      <c r="H53" s="633"/>
      <c r="I53" s="633"/>
      <c r="J53" s="633"/>
      <c r="K53" s="634"/>
      <c r="L53" s="635"/>
      <c r="M53" s="636"/>
      <c r="N53" s="636"/>
      <c r="O53" s="637"/>
      <c r="P53" s="166"/>
      <c r="Q53" s="167"/>
      <c r="R53" s="167"/>
      <c r="S53" s="167"/>
      <c r="T53" s="167"/>
      <c r="U53" s="167"/>
      <c r="V53" s="168"/>
      <c r="W53" s="166"/>
      <c r="X53" s="167"/>
      <c r="Y53" s="167"/>
      <c r="Z53" s="167"/>
      <c r="AA53" s="167"/>
      <c r="AB53" s="167"/>
      <c r="AC53" s="168"/>
      <c r="AD53" s="166"/>
      <c r="AE53" s="167"/>
      <c r="AF53" s="167"/>
      <c r="AG53" s="167"/>
      <c r="AH53" s="167"/>
      <c r="AI53" s="167"/>
      <c r="AJ53" s="168"/>
      <c r="AK53" s="166"/>
      <c r="AL53" s="167"/>
      <c r="AM53" s="167"/>
      <c r="AN53" s="167"/>
      <c r="AO53" s="167"/>
      <c r="AP53" s="167"/>
      <c r="AQ53" s="168"/>
      <c r="AR53" s="166"/>
      <c r="AS53" s="167"/>
      <c r="AT53" s="168"/>
      <c r="AU53" s="638">
        <f t="shared" si="3"/>
        <v>0</v>
      </c>
      <c r="AV53" s="639"/>
      <c r="AW53" s="640">
        <f t="shared" si="1"/>
        <v>0</v>
      </c>
      <c r="AX53" s="641"/>
      <c r="AY53" s="608"/>
      <c r="AZ53" s="609"/>
      <c r="BA53" s="609"/>
      <c r="BB53" s="609"/>
      <c r="BC53" s="609"/>
      <c r="BD53" s="610"/>
    </row>
    <row r="54" spans="2:56" ht="39.950000000000003" customHeight="1" x14ac:dyDescent="0.15">
      <c r="B54" s="165">
        <f t="shared" si="2"/>
        <v>41</v>
      </c>
      <c r="C54" s="628"/>
      <c r="D54" s="629"/>
      <c r="E54" s="630"/>
      <c r="F54" s="631"/>
      <c r="G54" s="632"/>
      <c r="H54" s="633"/>
      <c r="I54" s="633"/>
      <c r="J54" s="633"/>
      <c r="K54" s="634"/>
      <c r="L54" s="635"/>
      <c r="M54" s="636"/>
      <c r="N54" s="636"/>
      <c r="O54" s="637"/>
      <c r="P54" s="166"/>
      <c r="Q54" s="167"/>
      <c r="R54" s="167"/>
      <c r="S54" s="167"/>
      <c r="T54" s="167"/>
      <c r="U54" s="167"/>
      <c r="V54" s="168"/>
      <c r="W54" s="166"/>
      <c r="X54" s="167"/>
      <c r="Y54" s="167"/>
      <c r="Z54" s="167"/>
      <c r="AA54" s="167"/>
      <c r="AB54" s="167"/>
      <c r="AC54" s="168"/>
      <c r="AD54" s="166"/>
      <c r="AE54" s="167"/>
      <c r="AF54" s="167"/>
      <c r="AG54" s="167"/>
      <c r="AH54" s="167"/>
      <c r="AI54" s="167"/>
      <c r="AJ54" s="168"/>
      <c r="AK54" s="166"/>
      <c r="AL54" s="167"/>
      <c r="AM54" s="167"/>
      <c r="AN54" s="167"/>
      <c r="AO54" s="167"/>
      <c r="AP54" s="167"/>
      <c r="AQ54" s="168"/>
      <c r="AR54" s="166"/>
      <c r="AS54" s="167"/>
      <c r="AT54" s="168"/>
      <c r="AU54" s="638">
        <f t="shared" si="3"/>
        <v>0</v>
      </c>
      <c r="AV54" s="639"/>
      <c r="AW54" s="640">
        <f t="shared" si="1"/>
        <v>0</v>
      </c>
      <c r="AX54" s="641"/>
      <c r="AY54" s="608"/>
      <c r="AZ54" s="609"/>
      <c r="BA54" s="609"/>
      <c r="BB54" s="609"/>
      <c r="BC54" s="609"/>
      <c r="BD54" s="610"/>
    </row>
    <row r="55" spans="2:56" ht="39.950000000000003" customHeight="1" x14ac:dyDescent="0.15">
      <c r="B55" s="165">
        <f t="shared" si="2"/>
        <v>42</v>
      </c>
      <c r="C55" s="628"/>
      <c r="D55" s="629"/>
      <c r="E55" s="630"/>
      <c r="F55" s="631"/>
      <c r="G55" s="632"/>
      <c r="H55" s="633"/>
      <c r="I55" s="633"/>
      <c r="J55" s="633"/>
      <c r="K55" s="634"/>
      <c r="L55" s="635"/>
      <c r="M55" s="636"/>
      <c r="N55" s="636"/>
      <c r="O55" s="637"/>
      <c r="P55" s="166"/>
      <c r="Q55" s="167"/>
      <c r="R55" s="167"/>
      <c r="S55" s="167"/>
      <c r="T55" s="167"/>
      <c r="U55" s="167"/>
      <c r="V55" s="168"/>
      <c r="W55" s="166"/>
      <c r="X55" s="167"/>
      <c r="Y55" s="167"/>
      <c r="Z55" s="167"/>
      <c r="AA55" s="167"/>
      <c r="AB55" s="167"/>
      <c r="AC55" s="168"/>
      <c r="AD55" s="166"/>
      <c r="AE55" s="167"/>
      <c r="AF55" s="167"/>
      <c r="AG55" s="167"/>
      <c r="AH55" s="167"/>
      <c r="AI55" s="167"/>
      <c r="AJ55" s="168"/>
      <c r="AK55" s="166"/>
      <c r="AL55" s="167"/>
      <c r="AM55" s="167"/>
      <c r="AN55" s="167"/>
      <c r="AO55" s="167"/>
      <c r="AP55" s="167"/>
      <c r="AQ55" s="168"/>
      <c r="AR55" s="166"/>
      <c r="AS55" s="167"/>
      <c r="AT55" s="168"/>
      <c r="AU55" s="638">
        <f t="shared" si="3"/>
        <v>0</v>
      </c>
      <c r="AV55" s="639"/>
      <c r="AW55" s="640">
        <f t="shared" si="1"/>
        <v>0</v>
      </c>
      <c r="AX55" s="641"/>
      <c r="AY55" s="608"/>
      <c r="AZ55" s="609"/>
      <c r="BA55" s="609"/>
      <c r="BB55" s="609"/>
      <c r="BC55" s="609"/>
      <c r="BD55" s="610"/>
    </row>
    <row r="56" spans="2:56" ht="39.950000000000003" customHeight="1" x14ac:dyDescent="0.15">
      <c r="B56" s="165">
        <f t="shared" si="2"/>
        <v>43</v>
      </c>
      <c r="C56" s="628"/>
      <c r="D56" s="629"/>
      <c r="E56" s="630"/>
      <c r="F56" s="631"/>
      <c r="G56" s="632"/>
      <c r="H56" s="633"/>
      <c r="I56" s="633"/>
      <c r="J56" s="633"/>
      <c r="K56" s="634"/>
      <c r="L56" s="635"/>
      <c r="M56" s="636"/>
      <c r="N56" s="636"/>
      <c r="O56" s="637"/>
      <c r="P56" s="166"/>
      <c r="Q56" s="167"/>
      <c r="R56" s="167"/>
      <c r="S56" s="167"/>
      <c r="T56" s="167"/>
      <c r="U56" s="167"/>
      <c r="V56" s="168"/>
      <c r="W56" s="166"/>
      <c r="X56" s="167"/>
      <c r="Y56" s="167"/>
      <c r="Z56" s="167"/>
      <c r="AA56" s="167"/>
      <c r="AB56" s="167"/>
      <c r="AC56" s="168"/>
      <c r="AD56" s="166"/>
      <c r="AE56" s="167"/>
      <c r="AF56" s="167"/>
      <c r="AG56" s="167"/>
      <c r="AH56" s="167"/>
      <c r="AI56" s="167"/>
      <c r="AJ56" s="168"/>
      <c r="AK56" s="166"/>
      <c r="AL56" s="167"/>
      <c r="AM56" s="167"/>
      <c r="AN56" s="167"/>
      <c r="AO56" s="167"/>
      <c r="AP56" s="167"/>
      <c r="AQ56" s="168"/>
      <c r="AR56" s="166"/>
      <c r="AS56" s="167"/>
      <c r="AT56" s="168"/>
      <c r="AU56" s="638">
        <f t="shared" si="3"/>
        <v>0</v>
      </c>
      <c r="AV56" s="639"/>
      <c r="AW56" s="640">
        <f t="shared" si="1"/>
        <v>0</v>
      </c>
      <c r="AX56" s="641"/>
      <c r="AY56" s="608"/>
      <c r="AZ56" s="609"/>
      <c r="BA56" s="609"/>
      <c r="BB56" s="609"/>
      <c r="BC56" s="609"/>
      <c r="BD56" s="610"/>
    </row>
    <row r="57" spans="2:56" ht="39.950000000000003" customHeight="1" x14ac:dyDescent="0.15">
      <c r="B57" s="165">
        <f t="shared" si="2"/>
        <v>44</v>
      </c>
      <c r="C57" s="628"/>
      <c r="D57" s="629"/>
      <c r="E57" s="630"/>
      <c r="F57" s="631"/>
      <c r="G57" s="632"/>
      <c r="H57" s="633"/>
      <c r="I57" s="633"/>
      <c r="J57" s="633"/>
      <c r="K57" s="634"/>
      <c r="L57" s="635"/>
      <c r="M57" s="636"/>
      <c r="N57" s="636"/>
      <c r="O57" s="637"/>
      <c r="P57" s="166"/>
      <c r="Q57" s="167"/>
      <c r="R57" s="167"/>
      <c r="S57" s="167"/>
      <c r="T57" s="167"/>
      <c r="U57" s="167"/>
      <c r="V57" s="168"/>
      <c r="W57" s="166"/>
      <c r="X57" s="167"/>
      <c r="Y57" s="167"/>
      <c r="Z57" s="167"/>
      <c r="AA57" s="167"/>
      <c r="AB57" s="167"/>
      <c r="AC57" s="168"/>
      <c r="AD57" s="166"/>
      <c r="AE57" s="167"/>
      <c r="AF57" s="167"/>
      <c r="AG57" s="167"/>
      <c r="AH57" s="167"/>
      <c r="AI57" s="167"/>
      <c r="AJ57" s="168"/>
      <c r="AK57" s="166"/>
      <c r="AL57" s="167"/>
      <c r="AM57" s="167"/>
      <c r="AN57" s="167"/>
      <c r="AO57" s="167"/>
      <c r="AP57" s="167"/>
      <c r="AQ57" s="168"/>
      <c r="AR57" s="166"/>
      <c r="AS57" s="167"/>
      <c r="AT57" s="168"/>
      <c r="AU57" s="638">
        <f t="shared" si="3"/>
        <v>0</v>
      </c>
      <c r="AV57" s="639"/>
      <c r="AW57" s="640">
        <f t="shared" si="1"/>
        <v>0</v>
      </c>
      <c r="AX57" s="641"/>
      <c r="AY57" s="608"/>
      <c r="AZ57" s="609"/>
      <c r="BA57" s="609"/>
      <c r="BB57" s="609"/>
      <c r="BC57" s="609"/>
      <c r="BD57" s="610"/>
    </row>
    <row r="58" spans="2:56" ht="39.950000000000003" customHeight="1" x14ac:dyDescent="0.15">
      <c r="B58" s="165">
        <f t="shared" si="2"/>
        <v>45</v>
      </c>
      <c r="C58" s="628"/>
      <c r="D58" s="629"/>
      <c r="E58" s="630"/>
      <c r="F58" s="631"/>
      <c r="G58" s="632"/>
      <c r="H58" s="633"/>
      <c r="I58" s="633"/>
      <c r="J58" s="633"/>
      <c r="K58" s="634"/>
      <c r="L58" s="635"/>
      <c r="M58" s="636"/>
      <c r="N58" s="636"/>
      <c r="O58" s="637"/>
      <c r="P58" s="166"/>
      <c r="Q58" s="167"/>
      <c r="R58" s="167"/>
      <c r="S58" s="167"/>
      <c r="T58" s="167"/>
      <c r="U58" s="167"/>
      <c r="V58" s="168"/>
      <c r="W58" s="166"/>
      <c r="X58" s="167"/>
      <c r="Y58" s="167"/>
      <c r="Z58" s="167"/>
      <c r="AA58" s="167"/>
      <c r="AB58" s="167"/>
      <c r="AC58" s="168"/>
      <c r="AD58" s="166"/>
      <c r="AE58" s="167"/>
      <c r="AF58" s="167"/>
      <c r="AG58" s="167"/>
      <c r="AH58" s="167"/>
      <c r="AI58" s="167"/>
      <c r="AJ58" s="168"/>
      <c r="AK58" s="166"/>
      <c r="AL58" s="167"/>
      <c r="AM58" s="167"/>
      <c r="AN58" s="167"/>
      <c r="AO58" s="167"/>
      <c r="AP58" s="167"/>
      <c r="AQ58" s="168"/>
      <c r="AR58" s="166"/>
      <c r="AS58" s="167"/>
      <c r="AT58" s="168"/>
      <c r="AU58" s="638">
        <f t="shared" si="3"/>
        <v>0</v>
      </c>
      <c r="AV58" s="639"/>
      <c r="AW58" s="640">
        <f t="shared" si="1"/>
        <v>0</v>
      </c>
      <c r="AX58" s="641"/>
      <c r="AY58" s="608"/>
      <c r="AZ58" s="609"/>
      <c r="BA58" s="609"/>
      <c r="BB58" s="609"/>
      <c r="BC58" s="609"/>
      <c r="BD58" s="610"/>
    </row>
    <row r="59" spans="2:56" ht="39.950000000000003" customHeight="1" x14ac:dyDescent="0.15">
      <c r="B59" s="165">
        <f t="shared" si="2"/>
        <v>46</v>
      </c>
      <c r="C59" s="628"/>
      <c r="D59" s="629"/>
      <c r="E59" s="630"/>
      <c r="F59" s="631"/>
      <c r="G59" s="632"/>
      <c r="H59" s="633"/>
      <c r="I59" s="633"/>
      <c r="J59" s="633"/>
      <c r="K59" s="634"/>
      <c r="L59" s="635"/>
      <c r="M59" s="636"/>
      <c r="N59" s="636"/>
      <c r="O59" s="637"/>
      <c r="P59" s="166"/>
      <c r="Q59" s="167"/>
      <c r="R59" s="167"/>
      <c r="S59" s="167"/>
      <c r="T59" s="167"/>
      <c r="U59" s="167"/>
      <c r="V59" s="168"/>
      <c r="W59" s="166"/>
      <c r="X59" s="167"/>
      <c r="Y59" s="167"/>
      <c r="Z59" s="167"/>
      <c r="AA59" s="167"/>
      <c r="AB59" s="167"/>
      <c r="AC59" s="168"/>
      <c r="AD59" s="166"/>
      <c r="AE59" s="167"/>
      <c r="AF59" s="167"/>
      <c r="AG59" s="167"/>
      <c r="AH59" s="167"/>
      <c r="AI59" s="167"/>
      <c r="AJ59" s="168"/>
      <c r="AK59" s="166"/>
      <c r="AL59" s="167"/>
      <c r="AM59" s="167"/>
      <c r="AN59" s="167"/>
      <c r="AO59" s="167"/>
      <c r="AP59" s="167"/>
      <c r="AQ59" s="168"/>
      <c r="AR59" s="166"/>
      <c r="AS59" s="167"/>
      <c r="AT59" s="168"/>
      <c r="AU59" s="638">
        <f t="shared" si="3"/>
        <v>0</v>
      </c>
      <c r="AV59" s="639"/>
      <c r="AW59" s="640">
        <f t="shared" si="1"/>
        <v>0</v>
      </c>
      <c r="AX59" s="641"/>
      <c r="AY59" s="608"/>
      <c r="AZ59" s="609"/>
      <c r="BA59" s="609"/>
      <c r="BB59" s="609"/>
      <c r="BC59" s="609"/>
      <c r="BD59" s="610"/>
    </row>
    <row r="60" spans="2:56" ht="39.950000000000003" customHeight="1" x14ac:dyDescent="0.15">
      <c r="B60" s="165">
        <f t="shared" si="2"/>
        <v>47</v>
      </c>
      <c r="C60" s="628"/>
      <c r="D60" s="629"/>
      <c r="E60" s="630"/>
      <c r="F60" s="631"/>
      <c r="G60" s="632"/>
      <c r="H60" s="633"/>
      <c r="I60" s="633"/>
      <c r="J60" s="633"/>
      <c r="K60" s="634"/>
      <c r="L60" s="635"/>
      <c r="M60" s="636"/>
      <c r="N60" s="636"/>
      <c r="O60" s="637"/>
      <c r="P60" s="166"/>
      <c r="Q60" s="167"/>
      <c r="R60" s="167"/>
      <c r="S60" s="167"/>
      <c r="T60" s="167"/>
      <c r="U60" s="167"/>
      <c r="V60" s="168"/>
      <c r="W60" s="166"/>
      <c r="X60" s="167"/>
      <c r="Y60" s="167"/>
      <c r="Z60" s="167"/>
      <c r="AA60" s="167"/>
      <c r="AB60" s="167"/>
      <c r="AC60" s="168"/>
      <c r="AD60" s="166"/>
      <c r="AE60" s="167"/>
      <c r="AF60" s="167"/>
      <c r="AG60" s="167"/>
      <c r="AH60" s="167"/>
      <c r="AI60" s="167"/>
      <c r="AJ60" s="168"/>
      <c r="AK60" s="166"/>
      <c r="AL60" s="167"/>
      <c r="AM60" s="167"/>
      <c r="AN60" s="167"/>
      <c r="AO60" s="167"/>
      <c r="AP60" s="167"/>
      <c r="AQ60" s="168"/>
      <c r="AR60" s="166"/>
      <c r="AS60" s="167"/>
      <c r="AT60" s="168"/>
      <c r="AU60" s="638">
        <f t="shared" si="3"/>
        <v>0</v>
      </c>
      <c r="AV60" s="639"/>
      <c r="AW60" s="640">
        <f t="shared" si="1"/>
        <v>0</v>
      </c>
      <c r="AX60" s="641"/>
      <c r="AY60" s="608"/>
      <c r="AZ60" s="609"/>
      <c r="BA60" s="609"/>
      <c r="BB60" s="609"/>
      <c r="BC60" s="609"/>
      <c r="BD60" s="610"/>
    </row>
    <row r="61" spans="2:56" ht="39.950000000000003" customHeight="1" x14ac:dyDescent="0.15">
      <c r="B61" s="165">
        <f t="shared" si="2"/>
        <v>48</v>
      </c>
      <c r="C61" s="628"/>
      <c r="D61" s="629"/>
      <c r="E61" s="630"/>
      <c r="F61" s="631"/>
      <c r="G61" s="632"/>
      <c r="H61" s="633"/>
      <c r="I61" s="633"/>
      <c r="J61" s="633"/>
      <c r="K61" s="634"/>
      <c r="L61" s="635"/>
      <c r="M61" s="636"/>
      <c r="N61" s="636"/>
      <c r="O61" s="637"/>
      <c r="P61" s="166"/>
      <c r="Q61" s="167"/>
      <c r="R61" s="167"/>
      <c r="S61" s="167"/>
      <c r="T61" s="167"/>
      <c r="U61" s="167"/>
      <c r="V61" s="168"/>
      <c r="W61" s="166"/>
      <c r="X61" s="167"/>
      <c r="Y61" s="167"/>
      <c r="Z61" s="167"/>
      <c r="AA61" s="167"/>
      <c r="AB61" s="167"/>
      <c r="AC61" s="168"/>
      <c r="AD61" s="166"/>
      <c r="AE61" s="167"/>
      <c r="AF61" s="167"/>
      <c r="AG61" s="167"/>
      <c r="AH61" s="167"/>
      <c r="AI61" s="167"/>
      <c r="AJ61" s="168"/>
      <c r="AK61" s="166"/>
      <c r="AL61" s="167"/>
      <c r="AM61" s="167"/>
      <c r="AN61" s="167"/>
      <c r="AO61" s="167"/>
      <c r="AP61" s="167"/>
      <c r="AQ61" s="168"/>
      <c r="AR61" s="166"/>
      <c r="AS61" s="167"/>
      <c r="AT61" s="168"/>
      <c r="AU61" s="638">
        <f t="shared" si="3"/>
        <v>0</v>
      </c>
      <c r="AV61" s="639"/>
      <c r="AW61" s="640">
        <f t="shared" si="1"/>
        <v>0</v>
      </c>
      <c r="AX61" s="641"/>
      <c r="AY61" s="608"/>
      <c r="AZ61" s="609"/>
      <c r="BA61" s="609"/>
      <c r="BB61" s="609"/>
      <c r="BC61" s="609"/>
      <c r="BD61" s="610"/>
    </row>
    <row r="62" spans="2:56" ht="39.950000000000003" customHeight="1" x14ac:dyDescent="0.15">
      <c r="B62" s="165">
        <f t="shared" si="2"/>
        <v>49</v>
      </c>
      <c r="C62" s="628"/>
      <c r="D62" s="629"/>
      <c r="E62" s="630"/>
      <c r="F62" s="631"/>
      <c r="G62" s="632"/>
      <c r="H62" s="633"/>
      <c r="I62" s="633"/>
      <c r="J62" s="633"/>
      <c r="K62" s="634"/>
      <c r="L62" s="635"/>
      <c r="M62" s="636"/>
      <c r="N62" s="636"/>
      <c r="O62" s="637"/>
      <c r="P62" s="166"/>
      <c r="Q62" s="167"/>
      <c r="R62" s="167"/>
      <c r="S62" s="167"/>
      <c r="T62" s="167"/>
      <c r="U62" s="167"/>
      <c r="V62" s="168"/>
      <c r="W62" s="166"/>
      <c r="X62" s="167"/>
      <c r="Y62" s="167"/>
      <c r="Z62" s="167"/>
      <c r="AA62" s="167"/>
      <c r="AB62" s="167"/>
      <c r="AC62" s="168"/>
      <c r="AD62" s="166"/>
      <c r="AE62" s="167"/>
      <c r="AF62" s="167"/>
      <c r="AG62" s="167"/>
      <c r="AH62" s="167"/>
      <c r="AI62" s="167"/>
      <c r="AJ62" s="168"/>
      <c r="AK62" s="166"/>
      <c r="AL62" s="167"/>
      <c r="AM62" s="167"/>
      <c r="AN62" s="167"/>
      <c r="AO62" s="167"/>
      <c r="AP62" s="167"/>
      <c r="AQ62" s="168"/>
      <c r="AR62" s="166"/>
      <c r="AS62" s="167"/>
      <c r="AT62" s="168"/>
      <c r="AU62" s="638">
        <f t="shared" si="3"/>
        <v>0</v>
      </c>
      <c r="AV62" s="639"/>
      <c r="AW62" s="640">
        <f t="shared" si="1"/>
        <v>0</v>
      </c>
      <c r="AX62" s="641"/>
      <c r="AY62" s="608"/>
      <c r="AZ62" s="609"/>
      <c r="BA62" s="609"/>
      <c r="BB62" s="609"/>
      <c r="BC62" s="609"/>
      <c r="BD62" s="610"/>
    </row>
    <row r="63" spans="2:56" ht="39.950000000000003" customHeight="1" x14ac:dyDescent="0.15">
      <c r="B63" s="165">
        <f t="shared" si="2"/>
        <v>50</v>
      </c>
      <c r="C63" s="628"/>
      <c r="D63" s="629"/>
      <c r="E63" s="630"/>
      <c r="F63" s="631"/>
      <c r="G63" s="632"/>
      <c r="H63" s="633"/>
      <c r="I63" s="633"/>
      <c r="J63" s="633"/>
      <c r="K63" s="634"/>
      <c r="L63" s="635"/>
      <c r="M63" s="636"/>
      <c r="N63" s="636"/>
      <c r="O63" s="637"/>
      <c r="P63" s="166"/>
      <c r="Q63" s="167"/>
      <c r="R63" s="167"/>
      <c r="S63" s="167"/>
      <c r="T63" s="167"/>
      <c r="U63" s="167"/>
      <c r="V63" s="168"/>
      <c r="W63" s="166"/>
      <c r="X63" s="167"/>
      <c r="Y63" s="167"/>
      <c r="Z63" s="167"/>
      <c r="AA63" s="167"/>
      <c r="AB63" s="167"/>
      <c r="AC63" s="168"/>
      <c r="AD63" s="166"/>
      <c r="AE63" s="167"/>
      <c r="AF63" s="167"/>
      <c r="AG63" s="167"/>
      <c r="AH63" s="167"/>
      <c r="AI63" s="167"/>
      <c r="AJ63" s="168"/>
      <c r="AK63" s="166"/>
      <c r="AL63" s="167"/>
      <c r="AM63" s="167"/>
      <c r="AN63" s="167"/>
      <c r="AO63" s="167"/>
      <c r="AP63" s="167"/>
      <c r="AQ63" s="168"/>
      <c r="AR63" s="166"/>
      <c r="AS63" s="167"/>
      <c r="AT63" s="168"/>
      <c r="AU63" s="638">
        <f t="shared" si="3"/>
        <v>0</v>
      </c>
      <c r="AV63" s="639"/>
      <c r="AW63" s="640">
        <f t="shared" si="1"/>
        <v>0</v>
      </c>
      <c r="AX63" s="641"/>
      <c r="AY63" s="608"/>
      <c r="AZ63" s="609"/>
      <c r="BA63" s="609"/>
      <c r="BB63" s="609"/>
      <c r="BC63" s="609"/>
      <c r="BD63" s="610"/>
    </row>
    <row r="64" spans="2:56" ht="39.950000000000003" customHeight="1" x14ac:dyDescent="0.15">
      <c r="B64" s="165">
        <f t="shared" si="2"/>
        <v>51</v>
      </c>
      <c r="C64" s="628"/>
      <c r="D64" s="629"/>
      <c r="E64" s="630"/>
      <c r="F64" s="631"/>
      <c r="G64" s="632"/>
      <c r="H64" s="633"/>
      <c r="I64" s="633"/>
      <c r="J64" s="633"/>
      <c r="K64" s="634"/>
      <c r="L64" s="635"/>
      <c r="M64" s="636"/>
      <c r="N64" s="636"/>
      <c r="O64" s="637"/>
      <c r="P64" s="166"/>
      <c r="Q64" s="167"/>
      <c r="R64" s="167"/>
      <c r="S64" s="167"/>
      <c r="T64" s="167"/>
      <c r="U64" s="167"/>
      <c r="V64" s="168"/>
      <c r="W64" s="166"/>
      <c r="X64" s="167"/>
      <c r="Y64" s="167"/>
      <c r="Z64" s="167"/>
      <c r="AA64" s="167"/>
      <c r="AB64" s="167"/>
      <c r="AC64" s="168"/>
      <c r="AD64" s="166"/>
      <c r="AE64" s="167"/>
      <c r="AF64" s="167"/>
      <c r="AG64" s="167"/>
      <c r="AH64" s="167"/>
      <c r="AI64" s="167"/>
      <c r="AJ64" s="168"/>
      <c r="AK64" s="166"/>
      <c r="AL64" s="167"/>
      <c r="AM64" s="167"/>
      <c r="AN64" s="167"/>
      <c r="AO64" s="167"/>
      <c r="AP64" s="167"/>
      <c r="AQ64" s="168"/>
      <c r="AR64" s="166"/>
      <c r="AS64" s="167"/>
      <c r="AT64" s="168"/>
      <c r="AU64" s="638">
        <f t="shared" si="3"/>
        <v>0</v>
      </c>
      <c r="AV64" s="639"/>
      <c r="AW64" s="640">
        <f t="shared" si="1"/>
        <v>0</v>
      </c>
      <c r="AX64" s="641"/>
      <c r="AY64" s="608"/>
      <c r="AZ64" s="609"/>
      <c r="BA64" s="609"/>
      <c r="BB64" s="609"/>
      <c r="BC64" s="609"/>
      <c r="BD64" s="610"/>
    </row>
    <row r="65" spans="2:56" ht="39.950000000000003" customHeight="1" x14ac:dyDescent="0.15">
      <c r="B65" s="165">
        <f t="shared" si="2"/>
        <v>52</v>
      </c>
      <c r="C65" s="628"/>
      <c r="D65" s="629"/>
      <c r="E65" s="630"/>
      <c r="F65" s="631"/>
      <c r="G65" s="632"/>
      <c r="H65" s="633"/>
      <c r="I65" s="633"/>
      <c r="J65" s="633"/>
      <c r="K65" s="634"/>
      <c r="L65" s="635"/>
      <c r="M65" s="636"/>
      <c r="N65" s="636"/>
      <c r="O65" s="637"/>
      <c r="P65" s="166"/>
      <c r="Q65" s="167"/>
      <c r="R65" s="167"/>
      <c r="S65" s="167"/>
      <c r="T65" s="167"/>
      <c r="U65" s="167"/>
      <c r="V65" s="168"/>
      <c r="W65" s="166"/>
      <c r="X65" s="167"/>
      <c r="Y65" s="167"/>
      <c r="Z65" s="167"/>
      <c r="AA65" s="167"/>
      <c r="AB65" s="167"/>
      <c r="AC65" s="168"/>
      <c r="AD65" s="166"/>
      <c r="AE65" s="167"/>
      <c r="AF65" s="167"/>
      <c r="AG65" s="167"/>
      <c r="AH65" s="167"/>
      <c r="AI65" s="167"/>
      <c r="AJ65" s="168"/>
      <c r="AK65" s="166"/>
      <c r="AL65" s="167"/>
      <c r="AM65" s="167"/>
      <c r="AN65" s="167"/>
      <c r="AO65" s="167"/>
      <c r="AP65" s="167"/>
      <c r="AQ65" s="168"/>
      <c r="AR65" s="166"/>
      <c r="AS65" s="167"/>
      <c r="AT65" s="168"/>
      <c r="AU65" s="638">
        <f t="shared" si="3"/>
        <v>0</v>
      </c>
      <c r="AV65" s="639"/>
      <c r="AW65" s="640">
        <f t="shared" si="1"/>
        <v>0</v>
      </c>
      <c r="AX65" s="641"/>
      <c r="AY65" s="608"/>
      <c r="AZ65" s="609"/>
      <c r="BA65" s="609"/>
      <c r="BB65" s="609"/>
      <c r="BC65" s="609"/>
      <c r="BD65" s="610"/>
    </row>
    <row r="66" spans="2:56" ht="39.950000000000003" customHeight="1" x14ac:dyDescent="0.15">
      <c r="B66" s="165">
        <f t="shared" si="2"/>
        <v>53</v>
      </c>
      <c r="C66" s="628"/>
      <c r="D66" s="629"/>
      <c r="E66" s="630"/>
      <c r="F66" s="631"/>
      <c r="G66" s="632"/>
      <c r="H66" s="633"/>
      <c r="I66" s="633"/>
      <c r="J66" s="633"/>
      <c r="K66" s="634"/>
      <c r="L66" s="635"/>
      <c r="M66" s="636"/>
      <c r="N66" s="636"/>
      <c r="O66" s="637"/>
      <c r="P66" s="166"/>
      <c r="Q66" s="167"/>
      <c r="R66" s="167"/>
      <c r="S66" s="167"/>
      <c r="T66" s="167"/>
      <c r="U66" s="167"/>
      <c r="V66" s="168"/>
      <c r="W66" s="166"/>
      <c r="X66" s="167"/>
      <c r="Y66" s="167"/>
      <c r="Z66" s="167"/>
      <c r="AA66" s="167"/>
      <c r="AB66" s="167"/>
      <c r="AC66" s="168"/>
      <c r="AD66" s="166"/>
      <c r="AE66" s="167"/>
      <c r="AF66" s="167"/>
      <c r="AG66" s="167"/>
      <c r="AH66" s="167"/>
      <c r="AI66" s="167"/>
      <c r="AJ66" s="168"/>
      <c r="AK66" s="166"/>
      <c r="AL66" s="167"/>
      <c r="AM66" s="167"/>
      <c r="AN66" s="167"/>
      <c r="AO66" s="167"/>
      <c r="AP66" s="167"/>
      <c r="AQ66" s="168"/>
      <c r="AR66" s="166"/>
      <c r="AS66" s="167"/>
      <c r="AT66" s="168"/>
      <c r="AU66" s="638">
        <f t="shared" si="3"/>
        <v>0</v>
      </c>
      <c r="AV66" s="639"/>
      <c r="AW66" s="640">
        <f t="shared" si="1"/>
        <v>0</v>
      </c>
      <c r="AX66" s="641"/>
      <c r="AY66" s="608"/>
      <c r="AZ66" s="609"/>
      <c r="BA66" s="609"/>
      <c r="BB66" s="609"/>
      <c r="BC66" s="609"/>
      <c r="BD66" s="610"/>
    </row>
    <row r="67" spans="2:56" ht="39.950000000000003" customHeight="1" x14ac:dyDescent="0.15">
      <c r="B67" s="165">
        <f t="shared" si="2"/>
        <v>54</v>
      </c>
      <c r="C67" s="628"/>
      <c r="D67" s="629"/>
      <c r="E67" s="630"/>
      <c r="F67" s="631"/>
      <c r="G67" s="632"/>
      <c r="H67" s="633"/>
      <c r="I67" s="633"/>
      <c r="J67" s="633"/>
      <c r="K67" s="634"/>
      <c r="L67" s="635"/>
      <c r="M67" s="636"/>
      <c r="N67" s="636"/>
      <c r="O67" s="637"/>
      <c r="P67" s="166"/>
      <c r="Q67" s="167"/>
      <c r="R67" s="167"/>
      <c r="S67" s="167"/>
      <c r="T67" s="167"/>
      <c r="U67" s="167"/>
      <c r="V67" s="168"/>
      <c r="W67" s="166"/>
      <c r="X67" s="167"/>
      <c r="Y67" s="167"/>
      <c r="Z67" s="167"/>
      <c r="AA67" s="167"/>
      <c r="AB67" s="167"/>
      <c r="AC67" s="168"/>
      <c r="AD67" s="166"/>
      <c r="AE67" s="167"/>
      <c r="AF67" s="167"/>
      <c r="AG67" s="167"/>
      <c r="AH67" s="167"/>
      <c r="AI67" s="167"/>
      <c r="AJ67" s="168"/>
      <c r="AK67" s="166"/>
      <c r="AL67" s="167"/>
      <c r="AM67" s="167"/>
      <c r="AN67" s="167"/>
      <c r="AO67" s="167"/>
      <c r="AP67" s="167"/>
      <c r="AQ67" s="168"/>
      <c r="AR67" s="166"/>
      <c r="AS67" s="167"/>
      <c r="AT67" s="168"/>
      <c r="AU67" s="638">
        <f t="shared" si="3"/>
        <v>0</v>
      </c>
      <c r="AV67" s="639"/>
      <c r="AW67" s="640">
        <f t="shared" si="1"/>
        <v>0</v>
      </c>
      <c r="AX67" s="641"/>
      <c r="AY67" s="608"/>
      <c r="AZ67" s="609"/>
      <c r="BA67" s="609"/>
      <c r="BB67" s="609"/>
      <c r="BC67" s="609"/>
      <c r="BD67" s="610"/>
    </row>
    <row r="68" spans="2:56" ht="39.950000000000003" customHeight="1" x14ac:dyDescent="0.15">
      <c r="B68" s="165">
        <f t="shared" si="2"/>
        <v>55</v>
      </c>
      <c r="C68" s="628"/>
      <c r="D68" s="629"/>
      <c r="E68" s="630"/>
      <c r="F68" s="631"/>
      <c r="G68" s="632"/>
      <c r="H68" s="633"/>
      <c r="I68" s="633"/>
      <c r="J68" s="633"/>
      <c r="K68" s="634"/>
      <c r="L68" s="635"/>
      <c r="M68" s="636"/>
      <c r="N68" s="636"/>
      <c r="O68" s="637"/>
      <c r="P68" s="166"/>
      <c r="Q68" s="167"/>
      <c r="R68" s="167"/>
      <c r="S68" s="167"/>
      <c r="T68" s="167"/>
      <c r="U68" s="167"/>
      <c r="V68" s="168"/>
      <c r="W68" s="166"/>
      <c r="X68" s="167"/>
      <c r="Y68" s="167"/>
      <c r="Z68" s="167"/>
      <c r="AA68" s="167"/>
      <c r="AB68" s="167"/>
      <c r="AC68" s="168"/>
      <c r="AD68" s="166"/>
      <c r="AE68" s="167"/>
      <c r="AF68" s="167"/>
      <c r="AG68" s="167"/>
      <c r="AH68" s="167"/>
      <c r="AI68" s="167"/>
      <c r="AJ68" s="168"/>
      <c r="AK68" s="166"/>
      <c r="AL68" s="167"/>
      <c r="AM68" s="167"/>
      <c r="AN68" s="167"/>
      <c r="AO68" s="167"/>
      <c r="AP68" s="167"/>
      <c r="AQ68" s="168"/>
      <c r="AR68" s="166"/>
      <c r="AS68" s="167"/>
      <c r="AT68" s="168"/>
      <c r="AU68" s="638">
        <f t="shared" si="3"/>
        <v>0</v>
      </c>
      <c r="AV68" s="639"/>
      <c r="AW68" s="640">
        <f t="shared" si="1"/>
        <v>0</v>
      </c>
      <c r="AX68" s="641"/>
      <c r="AY68" s="608"/>
      <c r="AZ68" s="609"/>
      <c r="BA68" s="609"/>
      <c r="BB68" s="609"/>
      <c r="BC68" s="609"/>
      <c r="BD68" s="610"/>
    </row>
    <row r="69" spans="2:56" ht="39.950000000000003" customHeight="1" x14ac:dyDescent="0.15">
      <c r="B69" s="165">
        <f t="shared" si="2"/>
        <v>56</v>
      </c>
      <c r="C69" s="628"/>
      <c r="D69" s="629"/>
      <c r="E69" s="630"/>
      <c r="F69" s="631"/>
      <c r="G69" s="632"/>
      <c r="H69" s="633"/>
      <c r="I69" s="633"/>
      <c r="J69" s="633"/>
      <c r="K69" s="634"/>
      <c r="L69" s="635"/>
      <c r="M69" s="636"/>
      <c r="N69" s="636"/>
      <c r="O69" s="637"/>
      <c r="P69" s="199"/>
      <c r="Q69" s="200"/>
      <c r="R69" s="200"/>
      <c r="S69" s="200"/>
      <c r="T69" s="200"/>
      <c r="U69" s="200"/>
      <c r="V69" s="201"/>
      <c r="W69" s="199"/>
      <c r="X69" s="200"/>
      <c r="Y69" s="200"/>
      <c r="Z69" s="200"/>
      <c r="AA69" s="200"/>
      <c r="AB69" s="200"/>
      <c r="AC69" s="201"/>
      <c r="AD69" s="199"/>
      <c r="AE69" s="200"/>
      <c r="AF69" s="200"/>
      <c r="AG69" s="200"/>
      <c r="AH69" s="200"/>
      <c r="AI69" s="200"/>
      <c r="AJ69" s="201"/>
      <c r="AK69" s="199"/>
      <c r="AL69" s="200"/>
      <c r="AM69" s="200"/>
      <c r="AN69" s="200"/>
      <c r="AO69" s="200"/>
      <c r="AP69" s="200"/>
      <c r="AQ69" s="201"/>
      <c r="AR69" s="199"/>
      <c r="AS69" s="200"/>
      <c r="AT69" s="201"/>
      <c r="AU69" s="638">
        <f t="shared" si="3"/>
        <v>0</v>
      </c>
      <c r="AV69" s="639"/>
      <c r="AW69" s="640">
        <f t="shared" si="1"/>
        <v>0</v>
      </c>
      <c r="AX69" s="641"/>
      <c r="AY69" s="608"/>
      <c r="AZ69" s="609"/>
      <c r="BA69" s="609"/>
      <c r="BB69" s="609"/>
      <c r="BC69" s="609"/>
      <c r="BD69" s="610"/>
    </row>
    <row r="70" spans="2:56" ht="39.950000000000003" customHeight="1" x14ac:dyDescent="0.15">
      <c r="B70" s="165">
        <f t="shared" si="2"/>
        <v>57</v>
      </c>
      <c r="C70" s="628"/>
      <c r="D70" s="629"/>
      <c r="E70" s="630"/>
      <c r="F70" s="631"/>
      <c r="G70" s="632"/>
      <c r="H70" s="633"/>
      <c r="I70" s="633"/>
      <c r="J70" s="633"/>
      <c r="K70" s="634"/>
      <c r="L70" s="635"/>
      <c r="M70" s="636"/>
      <c r="N70" s="636"/>
      <c r="O70" s="637"/>
      <c r="P70" s="166"/>
      <c r="Q70" s="167"/>
      <c r="R70" s="167"/>
      <c r="S70" s="167"/>
      <c r="T70" s="167"/>
      <c r="U70" s="167"/>
      <c r="V70" s="168"/>
      <c r="W70" s="166"/>
      <c r="X70" s="167"/>
      <c r="Y70" s="167"/>
      <c r="Z70" s="167"/>
      <c r="AA70" s="167"/>
      <c r="AB70" s="167"/>
      <c r="AC70" s="168"/>
      <c r="AD70" s="166"/>
      <c r="AE70" s="167"/>
      <c r="AF70" s="167"/>
      <c r="AG70" s="167"/>
      <c r="AH70" s="167"/>
      <c r="AI70" s="167"/>
      <c r="AJ70" s="168"/>
      <c r="AK70" s="166"/>
      <c r="AL70" s="167"/>
      <c r="AM70" s="167"/>
      <c r="AN70" s="167"/>
      <c r="AO70" s="167"/>
      <c r="AP70" s="167"/>
      <c r="AQ70" s="168"/>
      <c r="AR70" s="166"/>
      <c r="AS70" s="167"/>
      <c r="AT70" s="168"/>
      <c r="AU70" s="638">
        <f t="shared" si="3"/>
        <v>0</v>
      </c>
      <c r="AV70" s="639"/>
      <c r="AW70" s="640">
        <f t="shared" si="1"/>
        <v>0</v>
      </c>
      <c r="AX70" s="641"/>
      <c r="AY70" s="608"/>
      <c r="AZ70" s="609"/>
      <c r="BA70" s="609"/>
      <c r="BB70" s="609"/>
      <c r="BC70" s="609"/>
      <c r="BD70" s="610"/>
    </row>
    <row r="71" spans="2:56" ht="39.950000000000003" customHeight="1" x14ac:dyDescent="0.15">
      <c r="B71" s="165">
        <f t="shared" si="2"/>
        <v>58</v>
      </c>
      <c r="C71" s="628"/>
      <c r="D71" s="629"/>
      <c r="E71" s="630"/>
      <c r="F71" s="631"/>
      <c r="G71" s="632"/>
      <c r="H71" s="633"/>
      <c r="I71" s="633"/>
      <c r="J71" s="633"/>
      <c r="K71" s="634"/>
      <c r="L71" s="635"/>
      <c r="M71" s="636"/>
      <c r="N71" s="636"/>
      <c r="O71" s="637"/>
      <c r="P71" s="166"/>
      <c r="Q71" s="167"/>
      <c r="R71" s="167"/>
      <c r="S71" s="167"/>
      <c r="T71" s="167"/>
      <c r="U71" s="167"/>
      <c r="V71" s="168"/>
      <c r="W71" s="166"/>
      <c r="X71" s="167"/>
      <c r="Y71" s="167"/>
      <c r="Z71" s="167"/>
      <c r="AA71" s="167"/>
      <c r="AB71" s="167"/>
      <c r="AC71" s="168"/>
      <c r="AD71" s="166"/>
      <c r="AE71" s="167"/>
      <c r="AF71" s="167"/>
      <c r="AG71" s="167"/>
      <c r="AH71" s="167"/>
      <c r="AI71" s="167"/>
      <c r="AJ71" s="168"/>
      <c r="AK71" s="166"/>
      <c r="AL71" s="167"/>
      <c r="AM71" s="167"/>
      <c r="AN71" s="167"/>
      <c r="AO71" s="167"/>
      <c r="AP71" s="167"/>
      <c r="AQ71" s="168"/>
      <c r="AR71" s="166"/>
      <c r="AS71" s="167"/>
      <c r="AT71" s="168"/>
      <c r="AU71" s="638">
        <f t="shared" si="3"/>
        <v>0</v>
      </c>
      <c r="AV71" s="639"/>
      <c r="AW71" s="640">
        <f t="shared" si="1"/>
        <v>0</v>
      </c>
      <c r="AX71" s="641"/>
      <c r="AY71" s="608"/>
      <c r="AZ71" s="609"/>
      <c r="BA71" s="609"/>
      <c r="BB71" s="609"/>
      <c r="BC71" s="609"/>
      <c r="BD71" s="610"/>
    </row>
    <row r="72" spans="2:56" ht="39.950000000000003" customHeight="1" x14ac:dyDescent="0.15">
      <c r="B72" s="165">
        <f t="shared" si="2"/>
        <v>59</v>
      </c>
      <c r="C72" s="628"/>
      <c r="D72" s="629"/>
      <c r="E72" s="630"/>
      <c r="F72" s="631"/>
      <c r="G72" s="632"/>
      <c r="H72" s="633"/>
      <c r="I72" s="633"/>
      <c r="J72" s="633"/>
      <c r="K72" s="634"/>
      <c r="L72" s="635"/>
      <c r="M72" s="636"/>
      <c r="N72" s="636"/>
      <c r="O72" s="637"/>
      <c r="P72" s="166"/>
      <c r="Q72" s="167"/>
      <c r="R72" s="167"/>
      <c r="S72" s="167"/>
      <c r="T72" s="167"/>
      <c r="U72" s="167"/>
      <c r="V72" s="168"/>
      <c r="W72" s="166"/>
      <c r="X72" s="167"/>
      <c r="Y72" s="167"/>
      <c r="Z72" s="167"/>
      <c r="AA72" s="167"/>
      <c r="AB72" s="167"/>
      <c r="AC72" s="168"/>
      <c r="AD72" s="166"/>
      <c r="AE72" s="167"/>
      <c r="AF72" s="167"/>
      <c r="AG72" s="167"/>
      <c r="AH72" s="167"/>
      <c r="AI72" s="167"/>
      <c r="AJ72" s="168"/>
      <c r="AK72" s="166"/>
      <c r="AL72" s="167"/>
      <c r="AM72" s="167"/>
      <c r="AN72" s="167"/>
      <c r="AO72" s="167"/>
      <c r="AP72" s="167"/>
      <c r="AQ72" s="168"/>
      <c r="AR72" s="166"/>
      <c r="AS72" s="167"/>
      <c r="AT72" s="168"/>
      <c r="AU72" s="638">
        <f t="shared" si="3"/>
        <v>0</v>
      </c>
      <c r="AV72" s="639"/>
      <c r="AW72" s="640">
        <f t="shared" si="1"/>
        <v>0</v>
      </c>
      <c r="AX72" s="641"/>
      <c r="AY72" s="608"/>
      <c r="AZ72" s="609"/>
      <c r="BA72" s="609"/>
      <c r="BB72" s="609"/>
      <c r="BC72" s="609"/>
      <c r="BD72" s="610"/>
    </row>
    <row r="73" spans="2:56" ht="39.950000000000003" customHeight="1" x14ac:dyDescent="0.15">
      <c r="B73" s="165">
        <f t="shared" si="2"/>
        <v>60</v>
      </c>
      <c r="C73" s="628"/>
      <c r="D73" s="629"/>
      <c r="E73" s="630"/>
      <c r="F73" s="631"/>
      <c r="G73" s="632"/>
      <c r="H73" s="633"/>
      <c r="I73" s="633"/>
      <c r="J73" s="633"/>
      <c r="K73" s="634"/>
      <c r="L73" s="635"/>
      <c r="M73" s="636"/>
      <c r="N73" s="636"/>
      <c r="O73" s="637"/>
      <c r="P73" s="166"/>
      <c r="Q73" s="167"/>
      <c r="R73" s="167"/>
      <c r="S73" s="167"/>
      <c r="T73" s="167"/>
      <c r="U73" s="167"/>
      <c r="V73" s="168"/>
      <c r="W73" s="166"/>
      <c r="X73" s="167"/>
      <c r="Y73" s="167"/>
      <c r="Z73" s="167"/>
      <c r="AA73" s="167"/>
      <c r="AB73" s="167"/>
      <c r="AC73" s="168"/>
      <c r="AD73" s="166"/>
      <c r="AE73" s="167"/>
      <c r="AF73" s="167"/>
      <c r="AG73" s="167"/>
      <c r="AH73" s="167"/>
      <c r="AI73" s="167"/>
      <c r="AJ73" s="168"/>
      <c r="AK73" s="166"/>
      <c r="AL73" s="167"/>
      <c r="AM73" s="167"/>
      <c r="AN73" s="167"/>
      <c r="AO73" s="167"/>
      <c r="AP73" s="167"/>
      <c r="AQ73" s="168"/>
      <c r="AR73" s="166"/>
      <c r="AS73" s="167"/>
      <c r="AT73" s="168"/>
      <c r="AU73" s="638">
        <f t="shared" si="3"/>
        <v>0</v>
      </c>
      <c r="AV73" s="639"/>
      <c r="AW73" s="640">
        <f t="shared" si="1"/>
        <v>0</v>
      </c>
      <c r="AX73" s="641"/>
      <c r="AY73" s="608"/>
      <c r="AZ73" s="609"/>
      <c r="BA73" s="609"/>
      <c r="BB73" s="609"/>
      <c r="BC73" s="609"/>
      <c r="BD73" s="610"/>
    </row>
    <row r="74" spans="2:56" ht="39.950000000000003" customHeight="1" x14ac:dyDescent="0.15">
      <c r="B74" s="165">
        <f t="shared" si="2"/>
        <v>61</v>
      </c>
      <c r="C74" s="628"/>
      <c r="D74" s="629"/>
      <c r="E74" s="630"/>
      <c r="F74" s="631"/>
      <c r="G74" s="632"/>
      <c r="H74" s="633"/>
      <c r="I74" s="633"/>
      <c r="J74" s="633"/>
      <c r="K74" s="634"/>
      <c r="L74" s="635"/>
      <c r="M74" s="636"/>
      <c r="N74" s="636"/>
      <c r="O74" s="637"/>
      <c r="P74" s="166"/>
      <c r="Q74" s="167"/>
      <c r="R74" s="167"/>
      <c r="S74" s="167"/>
      <c r="T74" s="167"/>
      <c r="U74" s="167"/>
      <c r="V74" s="168"/>
      <c r="W74" s="166"/>
      <c r="X74" s="167"/>
      <c r="Y74" s="167"/>
      <c r="Z74" s="167"/>
      <c r="AA74" s="167"/>
      <c r="AB74" s="167"/>
      <c r="AC74" s="168"/>
      <c r="AD74" s="166"/>
      <c r="AE74" s="167"/>
      <c r="AF74" s="167"/>
      <c r="AG74" s="167"/>
      <c r="AH74" s="167"/>
      <c r="AI74" s="167"/>
      <c r="AJ74" s="168"/>
      <c r="AK74" s="166"/>
      <c r="AL74" s="167"/>
      <c r="AM74" s="167"/>
      <c r="AN74" s="167"/>
      <c r="AO74" s="167"/>
      <c r="AP74" s="167"/>
      <c r="AQ74" s="168"/>
      <c r="AR74" s="166"/>
      <c r="AS74" s="167"/>
      <c r="AT74" s="168"/>
      <c r="AU74" s="638">
        <f t="shared" si="3"/>
        <v>0</v>
      </c>
      <c r="AV74" s="639"/>
      <c r="AW74" s="640">
        <f t="shared" si="1"/>
        <v>0</v>
      </c>
      <c r="AX74" s="641"/>
      <c r="AY74" s="608"/>
      <c r="AZ74" s="609"/>
      <c r="BA74" s="609"/>
      <c r="BB74" s="609"/>
      <c r="BC74" s="609"/>
      <c r="BD74" s="610"/>
    </row>
    <row r="75" spans="2:56" ht="39.950000000000003" customHeight="1" x14ac:dyDescent="0.15">
      <c r="B75" s="165">
        <f t="shared" si="2"/>
        <v>62</v>
      </c>
      <c r="C75" s="628"/>
      <c r="D75" s="629"/>
      <c r="E75" s="630"/>
      <c r="F75" s="631"/>
      <c r="G75" s="632"/>
      <c r="H75" s="633"/>
      <c r="I75" s="633"/>
      <c r="J75" s="633"/>
      <c r="K75" s="634"/>
      <c r="L75" s="635"/>
      <c r="M75" s="636"/>
      <c r="N75" s="636"/>
      <c r="O75" s="637"/>
      <c r="P75" s="166"/>
      <c r="Q75" s="167"/>
      <c r="R75" s="167"/>
      <c r="S75" s="167"/>
      <c r="T75" s="167"/>
      <c r="U75" s="167"/>
      <c r="V75" s="168"/>
      <c r="W75" s="166"/>
      <c r="X75" s="167"/>
      <c r="Y75" s="167"/>
      <c r="Z75" s="167"/>
      <c r="AA75" s="167"/>
      <c r="AB75" s="167"/>
      <c r="AC75" s="168"/>
      <c r="AD75" s="166"/>
      <c r="AE75" s="167"/>
      <c r="AF75" s="167"/>
      <c r="AG75" s="167"/>
      <c r="AH75" s="167"/>
      <c r="AI75" s="167"/>
      <c r="AJ75" s="168"/>
      <c r="AK75" s="166"/>
      <c r="AL75" s="167"/>
      <c r="AM75" s="167"/>
      <c r="AN75" s="167"/>
      <c r="AO75" s="167"/>
      <c r="AP75" s="167"/>
      <c r="AQ75" s="168"/>
      <c r="AR75" s="166"/>
      <c r="AS75" s="167"/>
      <c r="AT75" s="168"/>
      <c r="AU75" s="638">
        <f t="shared" si="3"/>
        <v>0</v>
      </c>
      <c r="AV75" s="639"/>
      <c r="AW75" s="640">
        <f t="shared" si="1"/>
        <v>0</v>
      </c>
      <c r="AX75" s="641"/>
      <c r="AY75" s="608"/>
      <c r="AZ75" s="609"/>
      <c r="BA75" s="609"/>
      <c r="BB75" s="609"/>
      <c r="BC75" s="609"/>
      <c r="BD75" s="610"/>
    </row>
    <row r="76" spans="2:56" ht="39.950000000000003" customHeight="1" x14ac:dyDescent="0.15">
      <c r="B76" s="165">
        <f t="shared" si="2"/>
        <v>63</v>
      </c>
      <c r="C76" s="628"/>
      <c r="D76" s="629"/>
      <c r="E76" s="630"/>
      <c r="F76" s="631"/>
      <c r="G76" s="632"/>
      <c r="H76" s="633"/>
      <c r="I76" s="633"/>
      <c r="J76" s="633"/>
      <c r="K76" s="634"/>
      <c r="L76" s="635"/>
      <c r="M76" s="636"/>
      <c r="N76" s="636"/>
      <c r="O76" s="637"/>
      <c r="P76" s="166"/>
      <c r="Q76" s="167"/>
      <c r="R76" s="167"/>
      <c r="S76" s="167"/>
      <c r="T76" s="167"/>
      <c r="U76" s="167"/>
      <c r="V76" s="168"/>
      <c r="W76" s="166"/>
      <c r="X76" s="167"/>
      <c r="Y76" s="167"/>
      <c r="Z76" s="167"/>
      <c r="AA76" s="167"/>
      <c r="AB76" s="167"/>
      <c r="AC76" s="168"/>
      <c r="AD76" s="166"/>
      <c r="AE76" s="167"/>
      <c r="AF76" s="167"/>
      <c r="AG76" s="167"/>
      <c r="AH76" s="167"/>
      <c r="AI76" s="167"/>
      <c r="AJ76" s="168"/>
      <c r="AK76" s="166"/>
      <c r="AL76" s="167"/>
      <c r="AM76" s="167"/>
      <c r="AN76" s="167"/>
      <c r="AO76" s="167"/>
      <c r="AP76" s="167"/>
      <c r="AQ76" s="168"/>
      <c r="AR76" s="166"/>
      <c r="AS76" s="167"/>
      <c r="AT76" s="168"/>
      <c r="AU76" s="638">
        <f t="shared" si="3"/>
        <v>0</v>
      </c>
      <c r="AV76" s="639"/>
      <c r="AW76" s="640">
        <f t="shared" si="1"/>
        <v>0</v>
      </c>
      <c r="AX76" s="641"/>
      <c r="AY76" s="608"/>
      <c r="AZ76" s="609"/>
      <c r="BA76" s="609"/>
      <c r="BB76" s="609"/>
      <c r="BC76" s="609"/>
      <c r="BD76" s="610"/>
    </row>
    <row r="77" spans="2:56" ht="39.950000000000003" customHeight="1" x14ac:dyDescent="0.15">
      <c r="B77" s="165">
        <f t="shared" si="2"/>
        <v>64</v>
      </c>
      <c r="C77" s="628"/>
      <c r="D77" s="629"/>
      <c r="E77" s="630"/>
      <c r="F77" s="631"/>
      <c r="G77" s="632"/>
      <c r="H77" s="633"/>
      <c r="I77" s="633"/>
      <c r="J77" s="633"/>
      <c r="K77" s="634"/>
      <c r="L77" s="635"/>
      <c r="M77" s="636"/>
      <c r="N77" s="636"/>
      <c r="O77" s="637"/>
      <c r="P77" s="166"/>
      <c r="Q77" s="167"/>
      <c r="R77" s="167"/>
      <c r="S77" s="167"/>
      <c r="T77" s="167"/>
      <c r="U77" s="167"/>
      <c r="V77" s="168"/>
      <c r="W77" s="166"/>
      <c r="X77" s="167"/>
      <c r="Y77" s="167"/>
      <c r="Z77" s="167"/>
      <c r="AA77" s="167"/>
      <c r="AB77" s="167"/>
      <c r="AC77" s="168"/>
      <c r="AD77" s="166"/>
      <c r="AE77" s="167"/>
      <c r="AF77" s="167"/>
      <c r="AG77" s="167"/>
      <c r="AH77" s="167"/>
      <c r="AI77" s="167"/>
      <c r="AJ77" s="168"/>
      <c r="AK77" s="166"/>
      <c r="AL77" s="167"/>
      <c r="AM77" s="167"/>
      <c r="AN77" s="167"/>
      <c r="AO77" s="167"/>
      <c r="AP77" s="167"/>
      <c r="AQ77" s="168"/>
      <c r="AR77" s="166"/>
      <c r="AS77" s="167"/>
      <c r="AT77" s="168"/>
      <c r="AU77" s="638">
        <f t="shared" si="3"/>
        <v>0</v>
      </c>
      <c r="AV77" s="639"/>
      <c r="AW77" s="640">
        <f t="shared" si="1"/>
        <v>0</v>
      </c>
      <c r="AX77" s="641"/>
      <c r="AY77" s="608"/>
      <c r="AZ77" s="609"/>
      <c r="BA77" s="609"/>
      <c r="BB77" s="609"/>
      <c r="BC77" s="609"/>
      <c r="BD77" s="610"/>
    </row>
    <row r="78" spans="2:56" ht="39.950000000000003" customHeight="1" x14ac:dyDescent="0.15">
      <c r="B78" s="165">
        <f t="shared" si="2"/>
        <v>65</v>
      </c>
      <c r="C78" s="628"/>
      <c r="D78" s="629"/>
      <c r="E78" s="630"/>
      <c r="F78" s="631"/>
      <c r="G78" s="632"/>
      <c r="H78" s="633"/>
      <c r="I78" s="633"/>
      <c r="J78" s="633"/>
      <c r="K78" s="634"/>
      <c r="L78" s="635"/>
      <c r="M78" s="636"/>
      <c r="N78" s="636"/>
      <c r="O78" s="637"/>
      <c r="P78" s="166"/>
      <c r="Q78" s="167"/>
      <c r="R78" s="167"/>
      <c r="S78" s="167"/>
      <c r="T78" s="167"/>
      <c r="U78" s="167"/>
      <c r="V78" s="168"/>
      <c r="W78" s="166"/>
      <c r="X78" s="167"/>
      <c r="Y78" s="167"/>
      <c r="Z78" s="167"/>
      <c r="AA78" s="167"/>
      <c r="AB78" s="167"/>
      <c r="AC78" s="168"/>
      <c r="AD78" s="166"/>
      <c r="AE78" s="167"/>
      <c r="AF78" s="167"/>
      <c r="AG78" s="167"/>
      <c r="AH78" s="167"/>
      <c r="AI78" s="167"/>
      <c r="AJ78" s="168"/>
      <c r="AK78" s="166"/>
      <c r="AL78" s="167"/>
      <c r="AM78" s="167"/>
      <c r="AN78" s="167"/>
      <c r="AO78" s="167"/>
      <c r="AP78" s="167"/>
      <c r="AQ78" s="168"/>
      <c r="AR78" s="166"/>
      <c r="AS78" s="167"/>
      <c r="AT78" s="168"/>
      <c r="AU78" s="638">
        <f t="shared" si="3"/>
        <v>0</v>
      </c>
      <c r="AV78" s="639"/>
      <c r="AW78" s="640">
        <f t="shared" ref="AW78:AW113" si="4">IF($AZ$3="４週",AU78/4,IF($AZ$3="暦月",AU78/($AZ$7/7),""))</f>
        <v>0</v>
      </c>
      <c r="AX78" s="641"/>
      <c r="AY78" s="608"/>
      <c r="AZ78" s="609"/>
      <c r="BA78" s="609"/>
      <c r="BB78" s="609"/>
      <c r="BC78" s="609"/>
      <c r="BD78" s="610"/>
    </row>
    <row r="79" spans="2:56" ht="39.950000000000003" customHeight="1" x14ac:dyDescent="0.15">
      <c r="B79" s="165">
        <f t="shared" ref="B79:B113" si="5">B78+1</f>
        <v>66</v>
      </c>
      <c r="C79" s="628"/>
      <c r="D79" s="629"/>
      <c r="E79" s="630"/>
      <c r="F79" s="631"/>
      <c r="G79" s="632"/>
      <c r="H79" s="633"/>
      <c r="I79" s="633"/>
      <c r="J79" s="633"/>
      <c r="K79" s="634"/>
      <c r="L79" s="635"/>
      <c r="M79" s="636"/>
      <c r="N79" s="636"/>
      <c r="O79" s="637"/>
      <c r="P79" s="166"/>
      <c r="Q79" s="167"/>
      <c r="R79" s="167"/>
      <c r="S79" s="167"/>
      <c r="T79" s="167"/>
      <c r="U79" s="167"/>
      <c r="V79" s="168"/>
      <c r="W79" s="166"/>
      <c r="X79" s="167"/>
      <c r="Y79" s="167"/>
      <c r="Z79" s="167"/>
      <c r="AA79" s="167"/>
      <c r="AB79" s="167"/>
      <c r="AC79" s="168"/>
      <c r="AD79" s="166"/>
      <c r="AE79" s="167"/>
      <c r="AF79" s="167"/>
      <c r="AG79" s="167"/>
      <c r="AH79" s="167"/>
      <c r="AI79" s="167"/>
      <c r="AJ79" s="168"/>
      <c r="AK79" s="166"/>
      <c r="AL79" s="167"/>
      <c r="AM79" s="167"/>
      <c r="AN79" s="167"/>
      <c r="AO79" s="167"/>
      <c r="AP79" s="167"/>
      <c r="AQ79" s="168"/>
      <c r="AR79" s="166"/>
      <c r="AS79" s="167"/>
      <c r="AT79" s="168"/>
      <c r="AU79" s="638">
        <f t="shared" si="3"/>
        <v>0</v>
      </c>
      <c r="AV79" s="639"/>
      <c r="AW79" s="640">
        <f t="shared" si="4"/>
        <v>0</v>
      </c>
      <c r="AX79" s="641"/>
      <c r="AY79" s="608"/>
      <c r="AZ79" s="609"/>
      <c r="BA79" s="609"/>
      <c r="BB79" s="609"/>
      <c r="BC79" s="609"/>
      <c r="BD79" s="610"/>
    </row>
    <row r="80" spans="2:56" ht="39.950000000000003" customHeight="1" x14ac:dyDescent="0.15">
      <c r="B80" s="165">
        <f t="shared" si="5"/>
        <v>67</v>
      </c>
      <c r="C80" s="628"/>
      <c r="D80" s="629"/>
      <c r="E80" s="630"/>
      <c r="F80" s="631"/>
      <c r="G80" s="632"/>
      <c r="H80" s="633"/>
      <c r="I80" s="633"/>
      <c r="J80" s="633"/>
      <c r="K80" s="634"/>
      <c r="L80" s="635"/>
      <c r="M80" s="636"/>
      <c r="N80" s="636"/>
      <c r="O80" s="637"/>
      <c r="P80" s="166"/>
      <c r="Q80" s="167"/>
      <c r="R80" s="167"/>
      <c r="S80" s="167"/>
      <c r="T80" s="167"/>
      <c r="U80" s="167"/>
      <c r="V80" s="168"/>
      <c r="W80" s="166"/>
      <c r="X80" s="167"/>
      <c r="Y80" s="167"/>
      <c r="Z80" s="167"/>
      <c r="AA80" s="167"/>
      <c r="AB80" s="167"/>
      <c r="AC80" s="168"/>
      <c r="AD80" s="166"/>
      <c r="AE80" s="167"/>
      <c r="AF80" s="167"/>
      <c r="AG80" s="167"/>
      <c r="AH80" s="167"/>
      <c r="AI80" s="167"/>
      <c r="AJ80" s="168"/>
      <c r="AK80" s="166"/>
      <c r="AL80" s="167"/>
      <c r="AM80" s="167"/>
      <c r="AN80" s="167"/>
      <c r="AO80" s="167"/>
      <c r="AP80" s="167"/>
      <c r="AQ80" s="168"/>
      <c r="AR80" s="166"/>
      <c r="AS80" s="167"/>
      <c r="AT80" s="168"/>
      <c r="AU80" s="638">
        <f t="shared" si="3"/>
        <v>0</v>
      </c>
      <c r="AV80" s="639"/>
      <c r="AW80" s="640">
        <f t="shared" si="4"/>
        <v>0</v>
      </c>
      <c r="AX80" s="641"/>
      <c r="AY80" s="608"/>
      <c r="AZ80" s="609"/>
      <c r="BA80" s="609"/>
      <c r="BB80" s="609"/>
      <c r="BC80" s="609"/>
      <c r="BD80" s="610"/>
    </row>
    <row r="81" spans="2:56" ht="39.950000000000003" customHeight="1" x14ac:dyDescent="0.15">
      <c r="B81" s="165">
        <f t="shared" si="5"/>
        <v>68</v>
      </c>
      <c r="C81" s="628"/>
      <c r="D81" s="629"/>
      <c r="E81" s="630"/>
      <c r="F81" s="631"/>
      <c r="G81" s="632"/>
      <c r="H81" s="633"/>
      <c r="I81" s="633"/>
      <c r="J81" s="633"/>
      <c r="K81" s="634"/>
      <c r="L81" s="635"/>
      <c r="M81" s="636"/>
      <c r="N81" s="636"/>
      <c r="O81" s="637"/>
      <c r="P81" s="166"/>
      <c r="Q81" s="167"/>
      <c r="R81" s="167"/>
      <c r="S81" s="167"/>
      <c r="T81" s="167"/>
      <c r="U81" s="167"/>
      <c r="V81" s="168"/>
      <c r="W81" s="166"/>
      <c r="X81" s="167"/>
      <c r="Y81" s="167"/>
      <c r="Z81" s="167"/>
      <c r="AA81" s="167"/>
      <c r="AB81" s="167"/>
      <c r="AC81" s="168"/>
      <c r="AD81" s="166"/>
      <c r="AE81" s="167"/>
      <c r="AF81" s="167"/>
      <c r="AG81" s="167"/>
      <c r="AH81" s="167"/>
      <c r="AI81" s="167"/>
      <c r="AJ81" s="168"/>
      <c r="AK81" s="166"/>
      <c r="AL81" s="167"/>
      <c r="AM81" s="167"/>
      <c r="AN81" s="167"/>
      <c r="AO81" s="167"/>
      <c r="AP81" s="167"/>
      <c r="AQ81" s="168"/>
      <c r="AR81" s="166"/>
      <c r="AS81" s="167"/>
      <c r="AT81" s="168"/>
      <c r="AU81" s="638">
        <f t="shared" si="3"/>
        <v>0</v>
      </c>
      <c r="AV81" s="639"/>
      <c r="AW81" s="640">
        <f t="shared" si="4"/>
        <v>0</v>
      </c>
      <c r="AX81" s="641"/>
      <c r="AY81" s="608"/>
      <c r="AZ81" s="609"/>
      <c r="BA81" s="609"/>
      <c r="BB81" s="609"/>
      <c r="BC81" s="609"/>
      <c r="BD81" s="610"/>
    </row>
    <row r="82" spans="2:56" ht="39.950000000000003" customHeight="1" x14ac:dyDescent="0.15">
      <c r="B82" s="165">
        <f t="shared" si="5"/>
        <v>69</v>
      </c>
      <c r="C82" s="628"/>
      <c r="D82" s="629"/>
      <c r="E82" s="630"/>
      <c r="F82" s="631"/>
      <c r="G82" s="632"/>
      <c r="H82" s="633"/>
      <c r="I82" s="633"/>
      <c r="J82" s="633"/>
      <c r="K82" s="634"/>
      <c r="L82" s="635"/>
      <c r="M82" s="636"/>
      <c r="N82" s="636"/>
      <c r="O82" s="637"/>
      <c r="P82" s="166"/>
      <c r="Q82" s="167"/>
      <c r="R82" s="167"/>
      <c r="S82" s="167"/>
      <c r="T82" s="167"/>
      <c r="U82" s="167"/>
      <c r="V82" s="168"/>
      <c r="W82" s="166"/>
      <c r="X82" s="167"/>
      <c r="Y82" s="167"/>
      <c r="Z82" s="167"/>
      <c r="AA82" s="167"/>
      <c r="AB82" s="167"/>
      <c r="AC82" s="168"/>
      <c r="AD82" s="166"/>
      <c r="AE82" s="167"/>
      <c r="AF82" s="167"/>
      <c r="AG82" s="167"/>
      <c r="AH82" s="167"/>
      <c r="AI82" s="167"/>
      <c r="AJ82" s="168"/>
      <c r="AK82" s="166"/>
      <c r="AL82" s="167"/>
      <c r="AM82" s="167"/>
      <c r="AN82" s="167"/>
      <c r="AO82" s="167"/>
      <c r="AP82" s="167"/>
      <c r="AQ82" s="168"/>
      <c r="AR82" s="166"/>
      <c r="AS82" s="167"/>
      <c r="AT82" s="168"/>
      <c r="AU82" s="638">
        <f t="shared" si="3"/>
        <v>0</v>
      </c>
      <c r="AV82" s="639"/>
      <c r="AW82" s="640">
        <f t="shared" si="4"/>
        <v>0</v>
      </c>
      <c r="AX82" s="641"/>
      <c r="AY82" s="608"/>
      <c r="AZ82" s="609"/>
      <c r="BA82" s="609"/>
      <c r="BB82" s="609"/>
      <c r="BC82" s="609"/>
      <c r="BD82" s="610"/>
    </row>
    <row r="83" spans="2:56" ht="39.950000000000003" customHeight="1" x14ac:dyDescent="0.15">
      <c r="B83" s="165">
        <f t="shared" si="5"/>
        <v>70</v>
      </c>
      <c r="C83" s="628"/>
      <c r="D83" s="629"/>
      <c r="E83" s="630"/>
      <c r="F83" s="631"/>
      <c r="G83" s="632"/>
      <c r="H83" s="633"/>
      <c r="I83" s="633"/>
      <c r="J83" s="633"/>
      <c r="K83" s="634"/>
      <c r="L83" s="635"/>
      <c r="M83" s="636"/>
      <c r="N83" s="636"/>
      <c r="O83" s="637"/>
      <c r="P83" s="166"/>
      <c r="Q83" s="167"/>
      <c r="R83" s="167"/>
      <c r="S83" s="167"/>
      <c r="T83" s="167"/>
      <c r="U83" s="167"/>
      <c r="V83" s="168"/>
      <c r="W83" s="166"/>
      <c r="X83" s="167"/>
      <c r="Y83" s="167"/>
      <c r="Z83" s="167"/>
      <c r="AA83" s="167"/>
      <c r="AB83" s="167"/>
      <c r="AC83" s="168"/>
      <c r="AD83" s="166"/>
      <c r="AE83" s="167"/>
      <c r="AF83" s="167"/>
      <c r="AG83" s="167"/>
      <c r="AH83" s="167"/>
      <c r="AI83" s="167"/>
      <c r="AJ83" s="168"/>
      <c r="AK83" s="166"/>
      <c r="AL83" s="167"/>
      <c r="AM83" s="167"/>
      <c r="AN83" s="167"/>
      <c r="AO83" s="167"/>
      <c r="AP83" s="167"/>
      <c r="AQ83" s="168"/>
      <c r="AR83" s="166"/>
      <c r="AS83" s="167"/>
      <c r="AT83" s="168"/>
      <c r="AU83" s="638">
        <f t="shared" si="3"/>
        <v>0</v>
      </c>
      <c r="AV83" s="639"/>
      <c r="AW83" s="640">
        <f t="shared" si="4"/>
        <v>0</v>
      </c>
      <c r="AX83" s="641"/>
      <c r="AY83" s="608"/>
      <c r="AZ83" s="609"/>
      <c r="BA83" s="609"/>
      <c r="BB83" s="609"/>
      <c r="BC83" s="609"/>
      <c r="BD83" s="610"/>
    </row>
    <row r="84" spans="2:56" ht="39.950000000000003" customHeight="1" x14ac:dyDescent="0.15">
      <c r="B84" s="165">
        <f t="shared" si="5"/>
        <v>71</v>
      </c>
      <c r="C84" s="628"/>
      <c r="D84" s="629"/>
      <c r="E84" s="630"/>
      <c r="F84" s="631"/>
      <c r="G84" s="632"/>
      <c r="H84" s="633"/>
      <c r="I84" s="633"/>
      <c r="J84" s="633"/>
      <c r="K84" s="634"/>
      <c r="L84" s="635"/>
      <c r="M84" s="636"/>
      <c r="N84" s="636"/>
      <c r="O84" s="637"/>
      <c r="P84" s="166"/>
      <c r="Q84" s="167"/>
      <c r="R84" s="167"/>
      <c r="S84" s="167"/>
      <c r="T84" s="167"/>
      <c r="U84" s="167"/>
      <c r="V84" s="168"/>
      <c r="W84" s="166"/>
      <c r="X84" s="167"/>
      <c r="Y84" s="167"/>
      <c r="Z84" s="167"/>
      <c r="AA84" s="167"/>
      <c r="AB84" s="167"/>
      <c r="AC84" s="168"/>
      <c r="AD84" s="166"/>
      <c r="AE84" s="167"/>
      <c r="AF84" s="167"/>
      <c r="AG84" s="167"/>
      <c r="AH84" s="167"/>
      <c r="AI84" s="167"/>
      <c r="AJ84" s="168"/>
      <c r="AK84" s="166"/>
      <c r="AL84" s="167"/>
      <c r="AM84" s="167"/>
      <c r="AN84" s="167"/>
      <c r="AO84" s="167"/>
      <c r="AP84" s="167"/>
      <c r="AQ84" s="168"/>
      <c r="AR84" s="166"/>
      <c r="AS84" s="167"/>
      <c r="AT84" s="168"/>
      <c r="AU84" s="638">
        <f t="shared" si="3"/>
        <v>0</v>
      </c>
      <c r="AV84" s="639"/>
      <c r="AW84" s="640">
        <f t="shared" si="4"/>
        <v>0</v>
      </c>
      <c r="AX84" s="641"/>
      <c r="AY84" s="608"/>
      <c r="AZ84" s="609"/>
      <c r="BA84" s="609"/>
      <c r="BB84" s="609"/>
      <c r="BC84" s="609"/>
      <c r="BD84" s="610"/>
    </row>
    <row r="85" spans="2:56" ht="39.950000000000003" customHeight="1" x14ac:dyDescent="0.15">
      <c r="B85" s="165">
        <f t="shared" si="5"/>
        <v>72</v>
      </c>
      <c r="C85" s="628"/>
      <c r="D85" s="629"/>
      <c r="E85" s="630"/>
      <c r="F85" s="631"/>
      <c r="G85" s="632"/>
      <c r="H85" s="633"/>
      <c r="I85" s="633"/>
      <c r="J85" s="633"/>
      <c r="K85" s="634"/>
      <c r="L85" s="635"/>
      <c r="M85" s="636"/>
      <c r="N85" s="636"/>
      <c r="O85" s="637"/>
      <c r="P85" s="166"/>
      <c r="Q85" s="167"/>
      <c r="R85" s="167"/>
      <c r="S85" s="167"/>
      <c r="T85" s="167"/>
      <c r="U85" s="167"/>
      <c r="V85" s="168"/>
      <c r="W85" s="166"/>
      <c r="X85" s="167"/>
      <c r="Y85" s="167"/>
      <c r="Z85" s="167"/>
      <c r="AA85" s="167"/>
      <c r="AB85" s="167"/>
      <c r="AC85" s="168"/>
      <c r="AD85" s="166"/>
      <c r="AE85" s="167"/>
      <c r="AF85" s="167"/>
      <c r="AG85" s="167"/>
      <c r="AH85" s="167"/>
      <c r="AI85" s="167"/>
      <c r="AJ85" s="168"/>
      <c r="AK85" s="166"/>
      <c r="AL85" s="167"/>
      <c r="AM85" s="167"/>
      <c r="AN85" s="167"/>
      <c r="AO85" s="167"/>
      <c r="AP85" s="167"/>
      <c r="AQ85" s="168"/>
      <c r="AR85" s="166"/>
      <c r="AS85" s="167"/>
      <c r="AT85" s="168"/>
      <c r="AU85" s="638">
        <f t="shared" si="3"/>
        <v>0</v>
      </c>
      <c r="AV85" s="639"/>
      <c r="AW85" s="640">
        <f t="shared" si="4"/>
        <v>0</v>
      </c>
      <c r="AX85" s="641"/>
      <c r="AY85" s="608"/>
      <c r="AZ85" s="609"/>
      <c r="BA85" s="609"/>
      <c r="BB85" s="609"/>
      <c r="BC85" s="609"/>
      <c r="BD85" s="610"/>
    </row>
    <row r="86" spans="2:56" ht="39.950000000000003" customHeight="1" x14ac:dyDescent="0.15">
      <c r="B86" s="165">
        <f t="shared" si="5"/>
        <v>73</v>
      </c>
      <c r="C86" s="628"/>
      <c r="D86" s="629"/>
      <c r="E86" s="630"/>
      <c r="F86" s="631"/>
      <c r="G86" s="632"/>
      <c r="H86" s="633"/>
      <c r="I86" s="633"/>
      <c r="J86" s="633"/>
      <c r="K86" s="634"/>
      <c r="L86" s="635"/>
      <c r="M86" s="636"/>
      <c r="N86" s="636"/>
      <c r="O86" s="637"/>
      <c r="P86" s="166"/>
      <c r="Q86" s="167"/>
      <c r="R86" s="167"/>
      <c r="S86" s="167"/>
      <c r="T86" s="167"/>
      <c r="U86" s="167"/>
      <c r="V86" s="168"/>
      <c r="W86" s="166"/>
      <c r="X86" s="167"/>
      <c r="Y86" s="167"/>
      <c r="Z86" s="167"/>
      <c r="AA86" s="167"/>
      <c r="AB86" s="167"/>
      <c r="AC86" s="168"/>
      <c r="AD86" s="166"/>
      <c r="AE86" s="167"/>
      <c r="AF86" s="167"/>
      <c r="AG86" s="167"/>
      <c r="AH86" s="167"/>
      <c r="AI86" s="167"/>
      <c r="AJ86" s="168"/>
      <c r="AK86" s="166"/>
      <c r="AL86" s="167"/>
      <c r="AM86" s="167"/>
      <c r="AN86" s="167"/>
      <c r="AO86" s="167"/>
      <c r="AP86" s="167"/>
      <c r="AQ86" s="168"/>
      <c r="AR86" s="166"/>
      <c r="AS86" s="167"/>
      <c r="AT86" s="168"/>
      <c r="AU86" s="638">
        <f t="shared" si="3"/>
        <v>0</v>
      </c>
      <c r="AV86" s="639"/>
      <c r="AW86" s="640">
        <f t="shared" si="4"/>
        <v>0</v>
      </c>
      <c r="AX86" s="641"/>
      <c r="AY86" s="608"/>
      <c r="AZ86" s="609"/>
      <c r="BA86" s="609"/>
      <c r="BB86" s="609"/>
      <c r="BC86" s="609"/>
      <c r="BD86" s="610"/>
    </row>
    <row r="87" spans="2:56" ht="39.950000000000003" customHeight="1" x14ac:dyDescent="0.15">
      <c r="B87" s="165">
        <f t="shared" si="5"/>
        <v>74</v>
      </c>
      <c r="C87" s="628"/>
      <c r="D87" s="629"/>
      <c r="E87" s="630"/>
      <c r="F87" s="631"/>
      <c r="G87" s="632"/>
      <c r="H87" s="633"/>
      <c r="I87" s="633"/>
      <c r="J87" s="633"/>
      <c r="K87" s="634"/>
      <c r="L87" s="635"/>
      <c r="M87" s="636"/>
      <c r="N87" s="636"/>
      <c r="O87" s="637"/>
      <c r="P87" s="166"/>
      <c r="Q87" s="167"/>
      <c r="R87" s="167"/>
      <c r="S87" s="167"/>
      <c r="T87" s="167"/>
      <c r="U87" s="167"/>
      <c r="V87" s="168"/>
      <c r="W87" s="166"/>
      <c r="X87" s="167"/>
      <c r="Y87" s="167"/>
      <c r="Z87" s="167"/>
      <c r="AA87" s="167"/>
      <c r="AB87" s="167"/>
      <c r="AC87" s="168"/>
      <c r="AD87" s="166"/>
      <c r="AE87" s="167"/>
      <c r="AF87" s="167"/>
      <c r="AG87" s="167"/>
      <c r="AH87" s="167"/>
      <c r="AI87" s="167"/>
      <c r="AJ87" s="168"/>
      <c r="AK87" s="166"/>
      <c r="AL87" s="167"/>
      <c r="AM87" s="167"/>
      <c r="AN87" s="167"/>
      <c r="AO87" s="167"/>
      <c r="AP87" s="167"/>
      <c r="AQ87" s="168"/>
      <c r="AR87" s="166"/>
      <c r="AS87" s="167"/>
      <c r="AT87" s="168"/>
      <c r="AU87" s="638">
        <f t="shared" si="3"/>
        <v>0</v>
      </c>
      <c r="AV87" s="639"/>
      <c r="AW87" s="640">
        <f t="shared" si="4"/>
        <v>0</v>
      </c>
      <c r="AX87" s="641"/>
      <c r="AY87" s="608"/>
      <c r="AZ87" s="609"/>
      <c r="BA87" s="609"/>
      <c r="BB87" s="609"/>
      <c r="BC87" s="609"/>
      <c r="BD87" s="610"/>
    </row>
    <row r="88" spans="2:56" ht="39.950000000000003" customHeight="1" x14ac:dyDescent="0.15">
      <c r="B88" s="165">
        <f t="shared" si="5"/>
        <v>75</v>
      </c>
      <c r="C88" s="628"/>
      <c r="D88" s="629"/>
      <c r="E88" s="630"/>
      <c r="F88" s="631"/>
      <c r="G88" s="632"/>
      <c r="H88" s="633"/>
      <c r="I88" s="633"/>
      <c r="J88" s="633"/>
      <c r="K88" s="634"/>
      <c r="L88" s="635"/>
      <c r="M88" s="636"/>
      <c r="N88" s="636"/>
      <c r="O88" s="637"/>
      <c r="P88" s="166"/>
      <c r="Q88" s="167"/>
      <c r="R88" s="167"/>
      <c r="S88" s="167"/>
      <c r="T88" s="167"/>
      <c r="U88" s="167"/>
      <c r="V88" s="168"/>
      <c r="W88" s="166"/>
      <c r="X88" s="167"/>
      <c r="Y88" s="167"/>
      <c r="Z88" s="167"/>
      <c r="AA88" s="167"/>
      <c r="AB88" s="167"/>
      <c r="AC88" s="168"/>
      <c r="AD88" s="166"/>
      <c r="AE88" s="167"/>
      <c r="AF88" s="167"/>
      <c r="AG88" s="167"/>
      <c r="AH88" s="167"/>
      <c r="AI88" s="167"/>
      <c r="AJ88" s="168"/>
      <c r="AK88" s="166"/>
      <c r="AL88" s="167"/>
      <c r="AM88" s="167"/>
      <c r="AN88" s="167"/>
      <c r="AO88" s="167"/>
      <c r="AP88" s="167"/>
      <c r="AQ88" s="168"/>
      <c r="AR88" s="166"/>
      <c r="AS88" s="167"/>
      <c r="AT88" s="168"/>
      <c r="AU88" s="638">
        <f t="shared" si="3"/>
        <v>0</v>
      </c>
      <c r="AV88" s="639"/>
      <c r="AW88" s="640">
        <f t="shared" si="4"/>
        <v>0</v>
      </c>
      <c r="AX88" s="641"/>
      <c r="AY88" s="608"/>
      <c r="AZ88" s="609"/>
      <c r="BA88" s="609"/>
      <c r="BB88" s="609"/>
      <c r="BC88" s="609"/>
      <c r="BD88" s="610"/>
    </row>
    <row r="89" spans="2:56" ht="39.950000000000003" customHeight="1" x14ac:dyDescent="0.15">
      <c r="B89" s="165">
        <f t="shared" si="5"/>
        <v>76</v>
      </c>
      <c r="C89" s="628"/>
      <c r="D89" s="629"/>
      <c r="E89" s="630"/>
      <c r="F89" s="631"/>
      <c r="G89" s="632"/>
      <c r="H89" s="633"/>
      <c r="I89" s="633"/>
      <c r="J89" s="633"/>
      <c r="K89" s="634"/>
      <c r="L89" s="635"/>
      <c r="M89" s="636"/>
      <c r="N89" s="636"/>
      <c r="O89" s="637"/>
      <c r="P89" s="166"/>
      <c r="Q89" s="167"/>
      <c r="R89" s="167"/>
      <c r="S89" s="167"/>
      <c r="T89" s="167"/>
      <c r="U89" s="167"/>
      <c r="V89" s="168"/>
      <c r="W89" s="166"/>
      <c r="X89" s="167"/>
      <c r="Y89" s="167"/>
      <c r="Z89" s="167"/>
      <c r="AA89" s="167"/>
      <c r="AB89" s="167"/>
      <c r="AC89" s="168"/>
      <c r="AD89" s="166"/>
      <c r="AE89" s="167"/>
      <c r="AF89" s="167"/>
      <c r="AG89" s="167"/>
      <c r="AH89" s="167"/>
      <c r="AI89" s="167"/>
      <c r="AJ89" s="168"/>
      <c r="AK89" s="166"/>
      <c r="AL89" s="167"/>
      <c r="AM89" s="167"/>
      <c r="AN89" s="167"/>
      <c r="AO89" s="167"/>
      <c r="AP89" s="167"/>
      <c r="AQ89" s="168"/>
      <c r="AR89" s="166"/>
      <c r="AS89" s="167"/>
      <c r="AT89" s="168"/>
      <c r="AU89" s="638">
        <f t="shared" si="3"/>
        <v>0</v>
      </c>
      <c r="AV89" s="639"/>
      <c r="AW89" s="640">
        <f t="shared" si="4"/>
        <v>0</v>
      </c>
      <c r="AX89" s="641"/>
      <c r="AY89" s="608"/>
      <c r="AZ89" s="609"/>
      <c r="BA89" s="609"/>
      <c r="BB89" s="609"/>
      <c r="BC89" s="609"/>
      <c r="BD89" s="610"/>
    </row>
    <row r="90" spans="2:56" ht="39.950000000000003" customHeight="1" x14ac:dyDescent="0.15">
      <c r="B90" s="165">
        <f t="shared" si="5"/>
        <v>77</v>
      </c>
      <c r="C90" s="628"/>
      <c r="D90" s="629"/>
      <c r="E90" s="630"/>
      <c r="F90" s="631"/>
      <c r="G90" s="632"/>
      <c r="H90" s="633"/>
      <c r="I90" s="633"/>
      <c r="J90" s="633"/>
      <c r="K90" s="634"/>
      <c r="L90" s="635"/>
      <c r="M90" s="636"/>
      <c r="N90" s="636"/>
      <c r="O90" s="637"/>
      <c r="P90" s="166"/>
      <c r="Q90" s="167"/>
      <c r="R90" s="167"/>
      <c r="S90" s="167"/>
      <c r="T90" s="167"/>
      <c r="U90" s="167"/>
      <c r="V90" s="168"/>
      <c r="W90" s="166"/>
      <c r="X90" s="167"/>
      <c r="Y90" s="167"/>
      <c r="Z90" s="167"/>
      <c r="AA90" s="167"/>
      <c r="AB90" s="167"/>
      <c r="AC90" s="168"/>
      <c r="AD90" s="166"/>
      <c r="AE90" s="167"/>
      <c r="AF90" s="167"/>
      <c r="AG90" s="167"/>
      <c r="AH90" s="167"/>
      <c r="AI90" s="167"/>
      <c r="AJ90" s="168"/>
      <c r="AK90" s="166"/>
      <c r="AL90" s="167"/>
      <c r="AM90" s="167"/>
      <c r="AN90" s="167"/>
      <c r="AO90" s="167"/>
      <c r="AP90" s="167"/>
      <c r="AQ90" s="168"/>
      <c r="AR90" s="166"/>
      <c r="AS90" s="167"/>
      <c r="AT90" s="168"/>
      <c r="AU90" s="638">
        <f t="shared" si="3"/>
        <v>0</v>
      </c>
      <c r="AV90" s="639"/>
      <c r="AW90" s="640">
        <f t="shared" si="4"/>
        <v>0</v>
      </c>
      <c r="AX90" s="641"/>
      <c r="AY90" s="608"/>
      <c r="AZ90" s="609"/>
      <c r="BA90" s="609"/>
      <c r="BB90" s="609"/>
      <c r="BC90" s="609"/>
      <c r="BD90" s="610"/>
    </row>
    <row r="91" spans="2:56" ht="39.950000000000003" customHeight="1" x14ac:dyDescent="0.15">
      <c r="B91" s="165">
        <f t="shared" si="5"/>
        <v>78</v>
      </c>
      <c r="C91" s="628"/>
      <c r="D91" s="629"/>
      <c r="E91" s="630"/>
      <c r="F91" s="631"/>
      <c r="G91" s="632"/>
      <c r="H91" s="633"/>
      <c r="I91" s="633"/>
      <c r="J91" s="633"/>
      <c r="K91" s="634"/>
      <c r="L91" s="635"/>
      <c r="M91" s="636"/>
      <c r="N91" s="636"/>
      <c r="O91" s="637"/>
      <c r="P91" s="166"/>
      <c r="Q91" s="167"/>
      <c r="R91" s="167"/>
      <c r="S91" s="167"/>
      <c r="T91" s="167"/>
      <c r="U91" s="167"/>
      <c r="V91" s="168"/>
      <c r="W91" s="166"/>
      <c r="X91" s="167"/>
      <c r="Y91" s="167"/>
      <c r="Z91" s="167"/>
      <c r="AA91" s="167"/>
      <c r="AB91" s="167"/>
      <c r="AC91" s="168"/>
      <c r="AD91" s="166"/>
      <c r="AE91" s="167"/>
      <c r="AF91" s="167"/>
      <c r="AG91" s="167"/>
      <c r="AH91" s="167"/>
      <c r="AI91" s="167"/>
      <c r="AJ91" s="168"/>
      <c r="AK91" s="166"/>
      <c r="AL91" s="167"/>
      <c r="AM91" s="167"/>
      <c r="AN91" s="167"/>
      <c r="AO91" s="167"/>
      <c r="AP91" s="167"/>
      <c r="AQ91" s="168"/>
      <c r="AR91" s="166"/>
      <c r="AS91" s="167"/>
      <c r="AT91" s="168"/>
      <c r="AU91" s="638">
        <f t="shared" si="3"/>
        <v>0</v>
      </c>
      <c r="AV91" s="639"/>
      <c r="AW91" s="640">
        <f t="shared" si="4"/>
        <v>0</v>
      </c>
      <c r="AX91" s="641"/>
      <c r="AY91" s="608"/>
      <c r="AZ91" s="609"/>
      <c r="BA91" s="609"/>
      <c r="BB91" s="609"/>
      <c r="BC91" s="609"/>
      <c r="BD91" s="610"/>
    </row>
    <row r="92" spans="2:56" ht="39.950000000000003" customHeight="1" x14ac:dyDescent="0.15">
      <c r="B92" s="165">
        <f t="shared" si="5"/>
        <v>79</v>
      </c>
      <c r="C92" s="628"/>
      <c r="D92" s="629"/>
      <c r="E92" s="630"/>
      <c r="F92" s="631"/>
      <c r="G92" s="632"/>
      <c r="H92" s="633"/>
      <c r="I92" s="633"/>
      <c r="J92" s="633"/>
      <c r="K92" s="634"/>
      <c r="L92" s="635"/>
      <c r="M92" s="636"/>
      <c r="N92" s="636"/>
      <c r="O92" s="637"/>
      <c r="P92" s="166"/>
      <c r="Q92" s="167"/>
      <c r="R92" s="167"/>
      <c r="S92" s="167"/>
      <c r="T92" s="167"/>
      <c r="U92" s="167"/>
      <c r="V92" s="168"/>
      <c r="W92" s="166"/>
      <c r="X92" s="167"/>
      <c r="Y92" s="167"/>
      <c r="Z92" s="167"/>
      <c r="AA92" s="167"/>
      <c r="AB92" s="167"/>
      <c r="AC92" s="168"/>
      <c r="AD92" s="166"/>
      <c r="AE92" s="167"/>
      <c r="AF92" s="167"/>
      <c r="AG92" s="167"/>
      <c r="AH92" s="167"/>
      <c r="AI92" s="167"/>
      <c r="AJ92" s="168"/>
      <c r="AK92" s="166"/>
      <c r="AL92" s="167"/>
      <c r="AM92" s="167"/>
      <c r="AN92" s="167"/>
      <c r="AO92" s="167"/>
      <c r="AP92" s="167"/>
      <c r="AQ92" s="168"/>
      <c r="AR92" s="166"/>
      <c r="AS92" s="167"/>
      <c r="AT92" s="168"/>
      <c r="AU92" s="638">
        <f t="shared" si="3"/>
        <v>0</v>
      </c>
      <c r="AV92" s="639"/>
      <c r="AW92" s="640">
        <f t="shared" si="4"/>
        <v>0</v>
      </c>
      <c r="AX92" s="641"/>
      <c r="AY92" s="608"/>
      <c r="AZ92" s="609"/>
      <c r="BA92" s="609"/>
      <c r="BB92" s="609"/>
      <c r="BC92" s="609"/>
      <c r="BD92" s="610"/>
    </row>
    <row r="93" spans="2:56" ht="39.950000000000003" customHeight="1" x14ac:dyDescent="0.15">
      <c r="B93" s="165">
        <f t="shared" si="5"/>
        <v>80</v>
      </c>
      <c r="C93" s="628"/>
      <c r="D93" s="629"/>
      <c r="E93" s="630"/>
      <c r="F93" s="631"/>
      <c r="G93" s="632"/>
      <c r="H93" s="633"/>
      <c r="I93" s="633"/>
      <c r="J93" s="633"/>
      <c r="K93" s="634"/>
      <c r="L93" s="635"/>
      <c r="M93" s="636"/>
      <c r="N93" s="636"/>
      <c r="O93" s="637"/>
      <c r="P93" s="166"/>
      <c r="Q93" s="167"/>
      <c r="R93" s="167"/>
      <c r="S93" s="167"/>
      <c r="T93" s="167"/>
      <c r="U93" s="167"/>
      <c r="V93" s="168"/>
      <c r="W93" s="166"/>
      <c r="X93" s="167"/>
      <c r="Y93" s="167"/>
      <c r="Z93" s="167"/>
      <c r="AA93" s="167"/>
      <c r="AB93" s="167"/>
      <c r="AC93" s="168"/>
      <c r="AD93" s="166"/>
      <c r="AE93" s="167"/>
      <c r="AF93" s="167"/>
      <c r="AG93" s="167"/>
      <c r="AH93" s="167"/>
      <c r="AI93" s="167"/>
      <c r="AJ93" s="168"/>
      <c r="AK93" s="166"/>
      <c r="AL93" s="167"/>
      <c r="AM93" s="167"/>
      <c r="AN93" s="167"/>
      <c r="AO93" s="167"/>
      <c r="AP93" s="167"/>
      <c r="AQ93" s="168"/>
      <c r="AR93" s="166"/>
      <c r="AS93" s="167"/>
      <c r="AT93" s="168"/>
      <c r="AU93" s="638">
        <f t="shared" si="3"/>
        <v>0</v>
      </c>
      <c r="AV93" s="639"/>
      <c r="AW93" s="640">
        <f t="shared" si="4"/>
        <v>0</v>
      </c>
      <c r="AX93" s="641"/>
      <c r="AY93" s="608"/>
      <c r="AZ93" s="609"/>
      <c r="BA93" s="609"/>
      <c r="BB93" s="609"/>
      <c r="BC93" s="609"/>
      <c r="BD93" s="610"/>
    </row>
    <row r="94" spans="2:56" ht="39.950000000000003" customHeight="1" x14ac:dyDescent="0.15">
      <c r="B94" s="165">
        <f t="shared" si="5"/>
        <v>81</v>
      </c>
      <c r="C94" s="628"/>
      <c r="D94" s="629"/>
      <c r="E94" s="630"/>
      <c r="F94" s="631"/>
      <c r="G94" s="632"/>
      <c r="H94" s="633"/>
      <c r="I94" s="633"/>
      <c r="J94" s="633"/>
      <c r="K94" s="634"/>
      <c r="L94" s="635"/>
      <c r="M94" s="636"/>
      <c r="N94" s="636"/>
      <c r="O94" s="637"/>
      <c r="P94" s="166"/>
      <c r="Q94" s="167"/>
      <c r="R94" s="167"/>
      <c r="S94" s="167"/>
      <c r="T94" s="167"/>
      <c r="U94" s="167"/>
      <c r="V94" s="168"/>
      <c r="W94" s="166"/>
      <c r="X94" s="167"/>
      <c r="Y94" s="167"/>
      <c r="Z94" s="167"/>
      <c r="AA94" s="167"/>
      <c r="AB94" s="167"/>
      <c r="AC94" s="168"/>
      <c r="AD94" s="166"/>
      <c r="AE94" s="167"/>
      <c r="AF94" s="167"/>
      <c r="AG94" s="167"/>
      <c r="AH94" s="167"/>
      <c r="AI94" s="167"/>
      <c r="AJ94" s="168"/>
      <c r="AK94" s="166"/>
      <c r="AL94" s="167"/>
      <c r="AM94" s="167"/>
      <c r="AN94" s="167"/>
      <c r="AO94" s="167"/>
      <c r="AP94" s="167"/>
      <c r="AQ94" s="168"/>
      <c r="AR94" s="166"/>
      <c r="AS94" s="167"/>
      <c r="AT94" s="168"/>
      <c r="AU94" s="638">
        <f t="shared" si="3"/>
        <v>0</v>
      </c>
      <c r="AV94" s="639"/>
      <c r="AW94" s="640">
        <f t="shared" si="4"/>
        <v>0</v>
      </c>
      <c r="AX94" s="641"/>
      <c r="AY94" s="608"/>
      <c r="AZ94" s="609"/>
      <c r="BA94" s="609"/>
      <c r="BB94" s="609"/>
      <c r="BC94" s="609"/>
      <c r="BD94" s="610"/>
    </row>
    <row r="95" spans="2:56" ht="39.950000000000003" customHeight="1" x14ac:dyDescent="0.15">
      <c r="B95" s="165">
        <f t="shared" si="5"/>
        <v>82</v>
      </c>
      <c r="C95" s="628"/>
      <c r="D95" s="629"/>
      <c r="E95" s="630"/>
      <c r="F95" s="631"/>
      <c r="G95" s="632"/>
      <c r="H95" s="633"/>
      <c r="I95" s="633"/>
      <c r="J95" s="633"/>
      <c r="K95" s="634"/>
      <c r="L95" s="635"/>
      <c r="M95" s="636"/>
      <c r="N95" s="636"/>
      <c r="O95" s="637"/>
      <c r="P95" s="166"/>
      <c r="Q95" s="167"/>
      <c r="R95" s="167"/>
      <c r="S95" s="167"/>
      <c r="T95" s="167"/>
      <c r="U95" s="167"/>
      <c r="V95" s="168"/>
      <c r="W95" s="166"/>
      <c r="X95" s="167"/>
      <c r="Y95" s="167"/>
      <c r="Z95" s="167"/>
      <c r="AA95" s="167"/>
      <c r="AB95" s="167"/>
      <c r="AC95" s="168"/>
      <c r="AD95" s="166"/>
      <c r="AE95" s="167"/>
      <c r="AF95" s="167"/>
      <c r="AG95" s="167"/>
      <c r="AH95" s="167"/>
      <c r="AI95" s="167"/>
      <c r="AJ95" s="168"/>
      <c r="AK95" s="166"/>
      <c r="AL95" s="167"/>
      <c r="AM95" s="167"/>
      <c r="AN95" s="167"/>
      <c r="AO95" s="167"/>
      <c r="AP95" s="167"/>
      <c r="AQ95" s="168"/>
      <c r="AR95" s="166"/>
      <c r="AS95" s="167"/>
      <c r="AT95" s="168"/>
      <c r="AU95" s="638">
        <f t="shared" si="3"/>
        <v>0</v>
      </c>
      <c r="AV95" s="639"/>
      <c r="AW95" s="640">
        <f t="shared" si="4"/>
        <v>0</v>
      </c>
      <c r="AX95" s="641"/>
      <c r="AY95" s="608"/>
      <c r="AZ95" s="609"/>
      <c r="BA95" s="609"/>
      <c r="BB95" s="609"/>
      <c r="BC95" s="609"/>
      <c r="BD95" s="610"/>
    </row>
    <row r="96" spans="2:56" ht="39.950000000000003" customHeight="1" x14ac:dyDescent="0.15">
      <c r="B96" s="165">
        <f t="shared" si="5"/>
        <v>83</v>
      </c>
      <c r="C96" s="628"/>
      <c r="D96" s="629"/>
      <c r="E96" s="630"/>
      <c r="F96" s="631"/>
      <c r="G96" s="632"/>
      <c r="H96" s="633"/>
      <c r="I96" s="633"/>
      <c r="J96" s="633"/>
      <c r="K96" s="634"/>
      <c r="L96" s="635"/>
      <c r="M96" s="636"/>
      <c r="N96" s="636"/>
      <c r="O96" s="637"/>
      <c r="P96" s="166"/>
      <c r="Q96" s="167"/>
      <c r="R96" s="167"/>
      <c r="S96" s="167"/>
      <c r="T96" s="167"/>
      <c r="U96" s="167"/>
      <c r="V96" s="168"/>
      <c r="W96" s="166"/>
      <c r="X96" s="167"/>
      <c r="Y96" s="167"/>
      <c r="Z96" s="167"/>
      <c r="AA96" s="167"/>
      <c r="AB96" s="167"/>
      <c r="AC96" s="168"/>
      <c r="AD96" s="166"/>
      <c r="AE96" s="167"/>
      <c r="AF96" s="167"/>
      <c r="AG96" s="167"/>
      <c r="AH96" s="167"/>
      <c r="AI96" s="167"/>
      <c r="AJ96" s="168"/>
      <c r="AK96" s="166"/>
      <c r="AL96" s="167"/>
      <c r="AM96" s="167"/>
      <c r="AN96" s="167"/>
      <c r="AO96" s="167"/>
      <c r="AP96" s="167"/>
      <c r="AQ96" s="168"/>
      <c r="AR96" s="166"/>
      <c r="AS96" s="167"/>
      <c r="AT96" s="168"/>
      <c r="AU96" s="638">
        <f t="shared" ref="AU96:AU112" si="6">IF($AZ$3="４週",SUM(P96:AQ96),IF($AZ$3="暦月",SUM(P96:AT96),""))</f>
        <v>0</v>
      </c>
      <c r="AV96" s="639"/>
      <c r="AW96" s="640">
        <f t="shared" si="4"/>
        <v>0</v>
      </c>
      <c r="AX96" s="641"/>
      <c r="AY96" s="608"/>
      <c r="AZ96" s="609"/>
      <c r="BA96" s="609"/>
      <c r="BB96" s="609"/>
      <c r="BC96" s="609"/>
      <c r="BD96" s="610"/>
    </row>
    <row r="97" spans="2:56" ht="39.950000000000003" customHeight="1" x14ac:dyDescent="0.15">
      <c r="B97" s="165">
        <f t="shared" si="5"/>
        <v>84</v>
      </c>
      <c r="C97" s="628"/>
      <c r="D97" s="629"/>
      <c r="E97" s="630"/>
      <c r="F97" s="631"/>
      <c r="G97" s="632"/>
      <c r="H97" s="633"/>
      <c r="I97" s="633"/>
      <c r="J97" s="633"/>
      <c r="K97" s="634"/>
      <c r="L97" s="635"/>
      <c r="M97" s="636"/>
      <c r="N97" s="636"/>
      <c r="O97" s="637"/>
      <c r="P97" s="199"/>
      <c r="Q97" s="200"/>
      <c r="R97" s="200"/>
      <c r="S97" s="200"/>
      <c r="T97" s="200"/>
      <c r="U97" s="200"/>
      <c r="V97" s="201"/>
      <c r="W97" s="199"/>
      <c r="X97" s="200"/>
      <c r="Y97" s="200"/>
      <c r="Z97" s="200"/>
      <c r="AA97" s="200"/>
      <c r="AB97" s="200"/>
      <c r="AC97" s="201"/>
      <c r="AD97" s="199"/>
      <c r="AE97" s="200"/>
      <c r="AF97" s="200"/>
      <c r="AG97" s="200"/>
      <c r="AH97" s="200"/>
      <c r="AI97" s="200"/>
      <c r="AJ97" s="201"/>
      <c r="AK97" s="199"/>
      <c r="AL97" s="200"/>
      <c r="AM97" s="200"/>
      <c r="AN97" s="200"/>
      <c r="AO97" s="200"/>
      <c r="AP97" s="200"/>
      <c r="AQ97" s="201"/>
      <c r="AR97" s="199"/>
      <c r="AS97" s="200"/>
      <c r="AT97" s="201"/>
      <c r="AU97" s="638">
        <f t="shared" si="6"/>
        <v>0</v>
      </c>
      <c r="AV97" s="639"/>
      <c r="AW97" s="640">
        <f t="shared" si="4"/>
        <v>0</v>
      </c>
      <c r="AX97" s="641"/>
      <c r="AY97" s="608"/>
      <c r="AZ97" s="609"/>
      <c r="BA97" s="609"/>
      <c r="BB97" s="609"/>
      <c r="BC97" s="609"/>
      <c r="BD97" s="610"/>
    </row>
    <row r="98" spans="2:56" ht="39.950000000000003" customHeight="1" x14ac:dyDescent="0.15">
      <c r="B98" s="165">
        <f t="shared" si="5"/>
        <v>85</v>
      </c>
      <c r="C98" s="628"/>
      <c r="D98" s="629"/>
      <c r="E98" s="630"/>
      <c r="F98" s="631"/>
      <c r="G98" s="632"/>
      <c r="H98" s="633"/>
      <c r="I98" s="633"/>
      <c r="J98" s="633"/>
      <c r="K98" s="634"/>
      <c r="L98" s="635"/>
      <c r="M98" s="636"/>
      <c r="N98" s="636"/>
      <c r="O98" s="637"/>
      <c r="P98" s="166"/>
      <c r="Q98" s="167"/>
      <c r="R98" s="167"/>
      <c r="S98" s="167"/>
      <c r="T98" s="167"/>
      <c r="U98" s="167"/>
      <c r="V98" s="168"/>
      <c r="W98" s="166"/>
      <c r="X98" s="167"/>
      <c r="Y98" s="167"/>
      <c r="Z98" s="167"/>
      <c r="AA98" s="167"/>
      <c r="AB98" s="167"/>
      <c r="AC98" s="168"/>
      <c r="AD98" s="166"/>
      <c r="AE98" s="167"/>
      <c r="AF98" s="167"/>
      <c r="AG98" s="167"/>
      <c r="AH98" s="167"/>
      <c r="AI98" s="167"/>
      <c r="AJ98" s="168"/>
      <c r="AK98" s="166"/>
      <c r="AL98" s="167"/>
      <c r="AM98" s="167"/>
      <c r="AN98" s="167"/>
      <c r="AO98" s="167"/>
      <c r="AP98" s="167"/>
      <c r="AQ98" s="168"/>
      <c r="AR98" s="166"/>
      <c r="AS98" s="167"/>
      <c r="AT98" s="168"/>
      <c r="AU98" s="638">
        <f t="shared" si="6"/>
        <v>0</v>
      </c>
      <c r="AV98" s="639"/>
      <c r="AW98" s="640">
        <f t="shared" si="4"/>
        <v>0</v>
      </c>
      <c r="AX98" s="641"/>
      <c r="AY98" s="608"/>
      <c r="AZ98" s="609"/>
      <c r="BA98" s="609"/>
      <c r="BB98" s="609"/>
      <c r="BC98" s="609"/>
      <c r="BD98" s="610"/>
    </row>
    <row r="99" spans="2:56" ht="39.950000000000003" customHeight="1" x14ac:dyDescent="0.15">
      <c r="B99" s="165">
        <f t="shared" si="5"/>
        <v>86</v>
      </c>
      <c r="C99" s="628"/>
      <c r="D99" s="629"/>
      <c r="E99" s="630"/>
      <c r="F99" s="631"/>
      <c r="G99" s="632"/>
      <c r="H99" s="633"/>
      <c r="I99" s="633"/>
      <c r="J99" s="633"/>
      <c r="K99" s="634"/>
      <c r="L99" s="635"/>
      <c r="M99" s="636"/>
      <c r="N99" s="636"/>
      <c r="O99" s="637"/>
      <c r="P99" s="166"/>
      <c r="Q99" s="167"/>
      <c r="R99" s="167"/>
      <c r="S99" s="167"/>
      <c r="T99" s="167"/>
      <c r="U99" s="167"/>
      <c r="V99" s="168"/>
      <c r="W99" s="166"/>
      <c r="X99" s="167"/>
      <c r="Y99" s="167"/>
      <c r="Z99" s="167"/>
      <c r="AA99" s="167"/>
      <c r="AB99" s="167"/>
      <c r="AC99" s="168"/>
      <c r="AD99" s="166"/>
      <c r="AE99" s="167"/>
      <c r="AF99" s="167"/>
      <c r="AG99" s="167"/>
      <c r="AH99" s="167"/>
      <c r="AI99" s="167"/>
      <c r="AJ99" s="168"/>
      <c r="AK99" s="166"/>
      <c r="AL99" s="167"/>
      <c r="AM99" s="167"/>
      <c r="AN99" s="167"/>
      <c r="AO99" s="167"/>
      <c r="AP99" s="167"/>
      <c r="AQ99" s="168"/>
      <c r="AR99" s="166"/>
      <c r="AS99" s="167"/>
      <c r="AT99" s="168"/>
      <c r="AU99" s="638">
        <f t="shared" si="6"/>
        <v>0</v>
      </c>
      <c r="AV99" s="639"/>
      <c r="AW99" s="640">
        <f t="shared" si="4"/>
        <v>0</v>
      </c>
      <c r="AX99" s="641"/>
      <c r="AY99" s="608"/>
      <c r="AZ99" s="609"/>
      <c r="BA99" s="609"/>
      <c r="BB99" s="609"/>
      <c r="BC99" s="609"/>
      <c r="BD99" s="610"/>
    </row>
    <row r="100" spans="2:56" ht="39.950000000000003" customHeight="1" x14ac:dyDescent="0.15">
      <c r="B100" s="165">
        <f t="shared" si="5"/>
        <v>87</v>
      </c>
      <c r="C100" s="628"/>
      <c r="D100" s="629"/>
      <c r="E100" s="630"/>
      <c r="F100" s="631"/>
      <c r="G100" s="632"/>
      <c r="H100" s="633"/>
      <c r="I100" s="633"/>
      <c r="J100" s="633"/>
      <c r="K100" s="634"/>
      <c r="L100" s="635"/>
      <c r="M100" s="636"/>
      <c r="N100" s="636"/>
      <c r="O100" s="637"/>
      <c r="P100" s="166"/>
      <c r="Q100" s="167"/>
      <c r="R100" s="167"/>
      <c r="S100" s="167"/>
      <c r="T100" s="167"/>
      <c r="U100" s="167"/>
      <c r="V100" s="168"/>
      <c r="W100" s="166"/>
      <c r="X100" s="167"/>
      <c r="Y100" s="167"/>
      <c r="Z100" s="167"/>
      <c r="AA100" s="167"/>
      <c r="AB100" s="167"/>
      <c r="AC100" s="168"/>
      <c r="AD100" s="166"/>
      <c r="AE100" s="167"/>
      <c r="AF100" s="167"/>
      <c r="AG100" s="167"/>
      <c r="AH100" s="167"/>
      <c r="AI100" s="167"/>
      <c r="AJ100" s="168"/>
      <c r="AK100" s="166"/>
      <c r="AL100" s="167"/>
      <c r="AM100" s="167"/>
      <c r="AN100" s="167"/>
      <c r="AO100" s="167"/>
      <c r="AP100" s="167"/>
      <c r="AQ100" s="168"/>
      <c r="AR100" s="166"/>
      <c r="AS100" s="167"/>
      <c r="AT100" s="168"/>
      <c r="AU100" s="638">
        <f t="shared" si="6"/>
        <v>0</v>
      </c>
      <c r="AV100" s="639"/>
      <c r="AW100" s="640">
        <f t="shared" si="4"/>
        <v>0</v>
      </c>
      <c r="AX100" s="641"/>
      <c r="AY100" s="608"/>
      <c r="AZ100" s="609"/>
      <c r="BA100" s="609"/>
      <c r="BB100" s="609"/>
      <c r="BC100" s="609"/>
      <c r="BD100" s="610"/>
    </row>
    <row r="101" spans="2:56" ht="39.950000000000003" customHeight="1" x14ac:dyDescent="0.15">
      <c r="B101" s="165">
        <f t="shared" si="5"/>
        <v>88</v>
      </c>
      <c r="C101" s="628"/>
      <c r="D101" s="629"/>
      <c r="E101" s="630"/>
      <c r="F101" s="631"/>
      <c r="G101" s="632"/>
      <c r="H101" s="633"/>
      <c r="I101" s="633"/>
      <c r="J101" s="633"/>
      <c r="K101" s="634"/>
      <c r="L101" s="635"/>
      <c r="M101" s="636"/>
      <c r="N101" s="636"/>
      <c r="O101" s="637"/>
      <c r="P101" s="166"/>
      <c r="Q101" s="167"/>
      <c r="R101" s="167"/>
      <c r="S101" s="167"/>
      <c r="T101" s="167"/>
      <c r="U101" s="167"/>
      <c r="V101" s="168"/>
      <c r="W101" s="166"/>
      <c r="X101" s="167"/>
      <c r="Y101" s="167"/>
      <c r="Z101" s="167"/>
      <c r="AA101" s="167"/>
      <c r="AB101" s="167"/>
      <c r="AC101" s="168"/>
      <c r="AD101" s="166"/>
      <c r="AE101" s="167"/>
      <c r="AF101" s="167"/>
      <c r="AG101" s="167"/>
      <c r="AH101" s="167"/>
      <c r="AI101" s="167"/>
      <c r="AJ101" s="168"/>
      <c r="AK101" s="166"/>
      <c r="AL101" s="167"/>
      <c r="AM101" s="167"/>
      <c r="AN101" s="167"/>
      <c r="AO101" s="167"/>
      <c r="AP101" s="167"/>
      <c r="AQ101" s="168"/>
      <c r="AR101" s="166"/>
      <c r="AS101" s="167"/>
      <c r="AT101" s="168"/>
      <c r="AU101" s="638">
        <f t="shared" si="6"/>
        <v>0</v>
      </c>
      <c r="AV101" s="639"/>
      <c r="AW101" s="640">
        <f t="shared" si="4"/>
        <v>0</v>
      </c>
      <c r="AX101" s="641"/>
      <c r="AY101" s="608"/>
      <c r="AZ101" s="609"/>
      <c r="BA101" s="609"/>
      <c r="BB101" s="609"/>
      <c r="BC101" s="609"/>
      <c r="BD101" s="610"/>
    </row>
    <row r="102" spans="2:56" ht="39.950000000000003" customHeight="1" x14ac:dyDescent="0.15">
      <c r="B102" s="165">
        <f t="shared" si="5"/>
        <v>89</v>
      </c>
      <c r="C102" s="628"/>
      <c r="D102" s="629"/>
      <c r="E102" s="630"/>
      <c r="F102" s="631"/>
      <c r="G102" s="632"/>
      <c r="H102" s="633"/>
      <c r="I102" s="633"/>
      <c r="J102" s="633"/>
      <c r="K102" s="634"/>
      <c r="L102" s="635"/>
      <c r="M102" s="636"/>
      <c r="N102" s="636"/>
      <c r="O102" s="637"/>
      <c r="P102" s="166"/>
      <c r="Q102" s="167"/>
      <c r="R102" s="167"/>
      <c r="S102" s="167"/>
      <c r="T102" s="167"/>
      <c r="U102" s="167"/>
      <c r="V102" s="168"/>
      <c r="W102" s="166"/>
      <c r="X102" s="167"/>
      <c r="Y102" s="167"/>
      <c r="Z102" s="167"/>
      <c r="AA102" s="167"/>
      <c r="AB102" s="167"/>
      <c r="AC102" s="168"/>
      <c r="AD102" s="166"/>
      <c r="AE102" s="167"/>
      <c r="AF102" s="167"/>
      <c r="AG102" s="167"/>
      <c r="AH102" s="167"/>
      <c r="AI102" s="167"/>
      <c r="AJ102" s="168"/>
      <c r="AK102" s="166"/>
      <c r="AL102" s="167"/>
      <c r="AM102" s="167"/>
      <c r="AN102" s="167"/>
      <c r="AO102" s="167"/>
      <c r="AP102" s="167"/>
      <c r="AQ102" s="168"/>
      <c r="AR102" s="166"/>
      <c r="AS102" s="167"/>
      <c r="AT102" s="168"/>
      <c r="AU102" s="638">
        <f t="shared" si="6"/>
        <v>0</v>
      </c>
      <c r="AV102" s="639"/>
      <c r="AW102" s="640">
        <f t="shared" si="4"/>
        <v>0</v>
      </c>
      <c r="AX102" s="641"/>
      <c r="AY102" s="608"/>
      <c r="AZ102" s="609"/>
      <c r="BA102" s="609"/>
      <c r="BB102" s="609"/>
      <c r="BC102" s="609"/>
      <c r="BD102" s="610"/>
    </row>
    <row r="103" spans="2:56" ht="39.950000000000003" customHeight="1" x14ac:dyDescent="0.15">
      <c r="B103" s="165">
        <f t="shared" si="5"/>
        <v>90</v>
      </c>
      <c r="C103" s="628"/>
      <c r="D103" s="629"/>
      <c r="E103" s="630"/>
      <c r="F103" s="631"/>
      <c r="G103" s="632"/>
      <c r="H103" s="633"/>
      <c r="I103" s="633"/>
      <c r="J103" s="633"/>
      <c r="K103" s="634"/>
      <c r="L103" s="635"/>
      <c r="M103" s="636"/>
      <c r="N103" s="636"/>
      <c r="O103" s="637"/>
      <c r="P103" s="166"/>
      <c r="Q103" s="167"/>
      <c r="R103" s="167"/>
      <c r="S103" s="167"/>
      <c r="T103" s="167"/>
      <c r="U103" s="167"/>
      <c r="V103" s="168"/>
      <c r="W103" s="166"/>
      <c r="X103" s="167"/>
      <c r="Y103" s="167"/>
      <c r="Z103" s="167"/>
      <c r="AA103" s="167"/>
      <c r="AB103" s="167"/>
      <c r="AC103" s="168"/>
      <c r="AD103" s="166"/>
      <c r="AE103" s="167"/>
      <c r="AF103" s="167"/>
      <c r="AG103" s="167"/>
      <c r="AH103" s="167"/>
      <c r="AI103" s="167"/>
      <c r="AJ103" s="168"/>
      <c r="AK103" s="166"/>
      <c r="AL103" s="167"/>
      <c r="AM103" s="167"/>
      <c r="AN103" s="167"/>
      <c r="AO103" s="167"/>
      <c r="AP103" s="167"/>
      <c r="AQ103" s="168"/>
      <c r="AR103" s="166"/>
      <c r="AS103" s="167"/>
      <c r="AT103" s="168"/>
      <c r="AU103" s="638">
        <f t="shared" si="6"/>
        <v>0</v>
      </c>
      <c r="AV103" s="639"/>
      <c r="AW103" s="640">
        <f t="shared" si="4"/>
        <v>0</v>
      </c>
      <c r="AX103" s="641"/>
      <c r="AY103" s="608"/>
      <c r="AZ103" s="609"/>
      <c r="BA103" s="609"/>
      <c r="BB103" s="609"/>
      <c r="BC103" s="609"/>
      <c r="BD103" s="610"/>
    </row>
    <row r="104" spans="2:56" ht="39.950000000000003" customHeight="1" x14ac:dyDescent="0.15">
      <c r="B104" s="165">
        <f t="shared" si="5"/>
        <v>91</v>
      </c>
      <c r="C104" s="628"/>
      <c r="D104" s="629"/>
      <c r="E104" s="630"/>
      <c r="F104" s="631"/>
      <c r="G104" s="632"/>
      <c r="H104" s="633"/>
      <c r="I104" s="633"/>
      <c r="J104" s="633"/>
      <c r="K104" s="634"/>
      <c r="L104" s="635"/>
      <c r="M104" s="636"/>
      <c r="N104" s="636"/>
      <c r="O104" s="637"/>
      <c r="P104" s="166"/>
      <c r="Q104" s="167"/>
      <c r="R104" s="167"/>
      <c r="S104" s="167"/>
      <c r="T104" s="167"/>
      <c r="U104" s="167"/>
      <c r="V104" s="168"/>
      <c r="W104" s="166"/>
      <c r="X104" s="167"/>
      <c r="Y104" s="167"/>
      <c r="Z104" s="167"/>
      <c r="AA104" s="167"/>
      <c r="AB104" s="167"/>
      <c r="AC104" s="168"/>
      <c r="AD104" s="166"/>
      <c r="AE104" s="167"/>
      <c r="AF104" s="167"/>
      <c r="AG104" s="167"/>
      <c r="AH104" s="167"/>
      <c r="AI104" s="167"/>
      <c r="AJ104" s="168"/>
      <c r="AK104" s="166"/>
      <c r="AL104" s="167"/>
      <c r="AM104" s="167"/>
      <c r="AN104" s="167"/>
      <c r="AO104" s="167"/>
      <c r="AP104" s="167"/>
      <c r="AQ104" s="168"/>
      <c r="AR104" s="166"/>
      <c r="AS104" s="167"/>
      <c r="AT104" s="168"/>
      <c r="AU104" s="638">
        <f t="shared" si="6"/>
        <v>0</v>
      </c>
      <c r="AV104" s="639"/>
      <c r="AW104" s="640">
        <f t="shared" si="4"/>
        <v>0</v>
      </c>
      <c r="AX104" s="641"/>
      <c r="AY104" s="608"/>
      <c r="AZ104" s="609"/>
      <c r="BA104" s="609"/>
      <c r="BB104" s="609"/>
      <c r="BC104" s="609"/>
      <c r="BD104" s="610"/>
    </row>
    <row r="105" spans="2:56" ht="39.950000000000003" customHeight="1" x14ac:dyDescent="0.15">
      <c r="B105" s="165">
        <f t="shared" si="5"/>
        <v>92</v>
      </c>
      <c r="C105" s="628"/>
      <c r="D105" s="629"/>
      <c r="E105" s="630"/>
      <c r="F105" s="631"/>
      <c r="G105" s="632"/>
      <c r="H105" s="633"/>
      <c r="I105" s="633"/>
      <c r="J105" s="633"/>
      <c r="K105" s="634"/>
      <c r="L105" s="635"/>
      <c r="M105" s="636"/>
      <c r="N105" s="636"/>
      <c r="O105" s="637"/>
      <c r="P105" s="166"/>
      <c r="Q105" s="167"/>
      <c r="R105" s="167"/>
      <c r="S105" s="167"/>
      <c r="T105" s="167"/>
      <c r="U105" s="167"/>
      <c r="V105" s="168"/>
      <c r="W105" s="166"/>
      <c r="X105" s="167"/>
      <c r="Y105" s="167"/>
      <c r="Z105" s="167"/>
      <c r="AA105" s="167"/>
      <c r="AB105" s="167"/>
      <c r="AC105" s="168"/>
      <c r="AD105" s="166"/>
      <c r="AE105" s="167"/>
      <c r="AF105" s="167"/>
      <c r="AG105" s="167"/>
      <c r="AH105" s="167"/>
      <c r="AI105" s="167"/>
      <c r="AJ105" s="168"/>
      <c r="AK105" s="166"/>
      <c r="AL105" s="167"/>
      <c r="AM105" s="167"/>
      <c r="AN105" s="167"/>
      <c r="AO105" s="167"/>
      <c r="AP105" s="167"/>
      <c r="AQ105" s="168"/>
      <c r="AR105" s="166"/>
      <c r="AS105" s="167"/>
      <c r="AT105" s="168"/>
      <c r="AU105" s="638">
        <f t="shared" si="6"/>
        <v>0</v>
      </c>
      <c r="AV105" s="639"/>
      <c r="AW105" s="640">
        <f t="shared" si="4"/>
        <v>0</v>
      </c>
      <c r="AX105" s="641"/>
      <c r="AY105" s="608"/>
      <c r="AZ105" s="609"/>
      <c r="BA105" s="609"/>
      <c r="BB105" s="609"/>
      <c r="BC105" s="609"/>
      <c r="BD105" s="610"/>
    </row>
    <row r="106" spans="2:56" ht="39.950000000000003" customHeight="1" x14ac:dyDescent="0.15">
      <c r="B106" s="165">
        <f t="shared" si="5"/>
        <v>93</v>
      </c>
      <c r="C106" s="628"/>
      <c r="D106" s="629"/>
      <c r="E106" s="630"/>
      <c r="F106" s="631"/>
      <c r="G106" s="632"/>
      <c r="H106" s="633"/>
      <c r="I106" s="633"/>
      <c r="J106" s="633"/>
      <c r="K106" s="634"/>
      <c r="L106" s="635"/>
      <c r="M106" s="636"/>
      <c r="N106" s="636"/>
      <c r="O106" s="637"/>
      <c r="P106" s="166"/>
      <c r="Q106" s="167"/>
      <c r="R106" s="167"/>
      <c r="S106" s="167"/>
      <c r="T106" s="167"/>
      <c r="U106" s="167"/>
      <c r="V106" s="168"/>
      <c r="W106" s="166"/>
      <c r="X106" s="167"/>
      <c r="Y106" s="167"/>
      <c r="Z106" s="167"/>
      <c r="AA106" s="167"/>
      <c r="AB106" s="167"/>
      <c r="AC106" s="168"/>
      <c r="AD106" s="166"/>
      <c r="AE106" s="167"/>
      <c r="AF106" s="167"/>
      <c r="AG106" s="167"/>
      <c r="AH106" s="167"/>
      <c r="AI106" s="167"/>
      <c r="AJ106" s="168"/>
      <c r="AK106" s="166"/>
      <c r="AL106" s="167"/>
      <c r="AM106" s="167"/>
      <c r="AN106" s="167"/>
      <c r="AO106" s="167"/>
      <c r="AP106" s="167"/>
      <c r="AQ106" s="168"/>
      <c r="AR106" s="166"/>
      <c r="AS106" s="167"/>
      <c r="AT106" s="168"/>
      <c r="AU106" s="638">
        <f t="shared" si="6"/>
        <v>0</v>
      </c>
      <c r="AV106" s="639"/>
      <c r="AW106" s="640">
        <f t="shared" si="4"/>
        <v>0</v>
      </c>
      <c r="AX106" s="641"/>
      <c r="AY106" s="608"/>
      <c r="AZ106" s="609"/>
      <c r="BA106" s="609"/>
      <c r="BB106" s="609"/>
      <c r="BC106" s="609"/>
      <c r="BD106" s="610"/>
    </row>
    <row r="107" spans="2:56" ht="39.950000000000003" customHeight="1" x14ac:dyDescent="0.15">
      <c r="B107" s="165">
        <f t="shared" si="5"/>
        <v>94</v>
      </c>
      <c r="C107" s="628"/>
      <c r="D107" s="629"/>
      <c r="E107" s="630"/>
      <c r="F107" s="631"/>
      <c r="G107" s="632"/>
      <c r="H107" s="633"/>
      <c r="I107" s="633"/>
      <c r="J107" s="633"/>
      <c r="K107" s="634"/>
      <c r="L107" s="635"/>
      <c r="M107" s="636"/>
      <c r="N107" s="636"/>
      <c r="O107" s="637"/>
      <c r="P107" s="166"/>
      <c r="Q107" s="167"/>
      <c r="R107" s="167"/>
      <c r="S107" s="167"/>
      <c r="T107" s="167"/>
      <c r="U107" s="167"/>
      <c r="V107" s="168"/>
      <c r="W107" s="166"/>
      <c r="X107" s="167"/>
      <c r="Y107" s="167"/>
      <c r="Z107" s="167"/>
      <c r="AA107" s="167"/>
      <c r="AB107" s="167"/>
      <c r="AC107" s="168"/>
      <c r="AD107" s="166"/>
      <c r="AE107" s="167"/>
      <c r="AF107" s="167"/>
      <c r="AG107" s="167"/>
      <c r="AH107" s="167"/>
      <c r="AI107" s="167"/>
      <c r="AJ107" s="168"/>
      <c r="AK107" s="166"/>
      <c r="AL107" s="167"/>
      <c r="AM107" s="167"/>
      <c r="AN107" s="167"/>
      <c r="AO107" s="167"/>
      <c r="AP107" s="167"/>
      <c r="AQ107" s="168"/>
      <c r="AR107" s="166"/>
      <c r="AS107" s="167"/>
      <c r="AT107" s="168"/>
      <c r="AU107" s="638">
        <f t="shared" si="6"/>
        <v>0</v>
      </c>
      <c r="AV107" s="639"/>
      <c r="AW107" s="640">
        <f t="shared" si="4"/>
        <v>0</v>
      </c>
      <c r="AX107" s="641"/>
      <c r="AY107" s="608"/>
      <c r="AZ107" s="609"/>
      <c r="BA107" s="609"/>
      <c r="BB107" s="609"/>
      <c r="BC107" s="609"/>
      <c r="BD107" s="610"/>
    </row>
    <row r="108" spans="2:56" ht="39.950000000000003" customHeight="1" x14ac:dyDescent="0.15">
      <c r="B108" s="165">
        <f t="shared" si="5"/>
        <v>95</v>
      </c>
      <c r="C108" s="628"/>
      <c r="D108" s="629"/>
      <c r="E108" s="630"/>
      <c r="F108" s="631"/>
      <c r="G108" s="632"/>
      <c r="H108" s="633"/>
      <c r="I108" s="633"/>
      <c r="J108" s="633"/>
      <c r="K108" s="634"/>
      <c r="L108" s="635"/>
      <c r="M108" s="636"/>
      <c r="N108" s="636"/>
      <c r="O108" s="637"/>
      <c r="P108" s="166"/>
      <c r="Q108" s="167"/>
      <c r="R108" s="167"/>
      <c r="S108" s="167"/>
      <c r="T108" s="167"/>
      <c r="U108" s="167"/>
      <c r="V108" s="168"/>
      <c r="W108" s="166"/>
      <c r="X108" s="167"/>
      <c r="Y108" s="167"/>
      <c r="Z108" s="167"/>
      <c r="AA108" s="167"/>
      <c r="AB108" s="167"/>
      <c r="AC108" s="168"/>
      <c r="AD108" s="166"/>
      <c r="AE108" s="167"/>
      <c r="AF108" s="167"/>
      <c r="AG108" s="167"/>
      <c r="AH108" s="167"/>
      <c r="AI108" s="167"/>
      <c r="AJ108" s="168"/>
      <c r="AK108" s="166"/>
      <c r="AL108" s="167"/>
      <c r="AM108" s="167"/>
      <c r="AN108" s="167"/>
      <c r="AO108" s="167"/>
      <c r="AP108" s="167"/>
      <c r="AQ108" s="168"/>
      <c r="AR108" s="166"/>
      <c r="AS108" s="167"/>
      <c r="AT108" s="168"/>
      <c r="AU108" s="638">
        <f t="shared" si="6"/>
        <v>0</v>
      </c>
      <c r="AV108" s="639"/>
      <c r="AW108" s="640">
        <f t="shared" si="4"/>
        <v>0</v>
      </c>
      <c r="AX108" s="641"/>
      <c r="AY108" s="608"/>
      <c r="AZ108" s="609"/>
      <c r="BA108" s="609"/>
      <c r="BB108" s="609"/>
      <c r="BC108" s="609"/>
      <c r="BD108" s="610"/>
    </row>
    <row r="109" spans="2:56" ht="39.950000000000003" customHeight="1" x14ac:dyDescent="0.15">
      <c r="B109" s="165">
        <f t="shared" si="5"/>
        <v>96</v>
      </c>
      <c r="C109" s="628"/>
      <c r="D109" s="629"/>
      <c r="E109" s="630"/>
      <c r="F109" s="631"/>
      <c r="G109" s="632"/>
      <c r="H109" s="633"/>
      <c r="I109" s="633"/>
      <c r="J109" s="633"/>
      <c r="K109" s="634"/>
      <c r="L109" s="635"/>
      <c r="M109" s="636"/>
      <c r="N109" s="636"/>
      <c r="O109" s="637"/>
      <c r="P109" s="166"/>
      <c r="Q109" s="167"/>
      <c r="R109" s="167"/>
      <c r="S109" s="167"/>
      <c r="T109" s="167"/>
      <c r="U109" s="167"/>
      <c r="V109" s="168"/>
      <c r="W109" s="166"/>
      <c r="X109" s="167"/>
      <c r="Y109" s="167"/>
      <c r="Z109" s="167"/>
      <c r="AA109" s="167"/>
      <c r="AB109" s="167"/>
      <c r="AC109" s="168"/>
      <c r="AD109" s="166"/>
      <c r="AE109" s="167"/>
      <c r="AF109" s="167"/>
      <c r="AG109" s="167"/>
      <c r="AH109" s="167"/>
      <c r="AI109" s="167"/>
      <c r="AJ109" s="168"/>
      <c r="AK109" s="166"/>
      <c r="AL109" s="167"/>
      <c r="AM109" s="167"/>
      <c r="AN109" s="167"/>
      <c r="AO109" s="167"/>
      <c r="AP109" s="167"/>
      <c r="AQ109" s="168"/>
      <c r="AR109" s="166"/>
      <c r="AS109" s="167"/>
      <c r="AT109" s="168"/>
      <c r="AU109" s="638">
        <f t="shared" si="6"/>
        <v>0</v>
      </c>
      <c r="AV109" s="639"/>
      <c r="AW109" s="640">
        <f t="shared" si="4"/>
        <v>0</v>
      </c>
      <c r="AX109" s="641"/>
      <c r="AY109" s="608"/>
      <c r="AZ109" s="609"/>
      <c r="BA109" s="609"/>
      <c r="BB109" s="609"/>
      <c r="BC109" s="609"/>
      <c r="BD109" s="610"/>
    </row>
    <row r="110" spans="2:56" ht="39.950000000000003" customHeight="1" x14ac:dyDescent="0.15">
      <c r="B110" s="165">
        <f t="shared" si="5"/>
        <v>97</v>
      </c>
      <c r="C110" s="628"/>
      <c r="D110" s="629"/>
      <c r="E110" s="630"/>
      <c r="F110" s="631"/>
      <c r="G110" s="632"/>
      <c r="H110" s="633"/>
      <c r="I110" s="633"/>
      <c r="J110" s="633"/>
      <c r="K110" s="634"/>
      <c r="L110" s="635"/>
      <c r="M110" s="636"/>
      <c r="N110" s="636"/>
      <c r="O110" s="637"/>
      <c r="P110" s="166"/>
      <c r="Q110" s="167"/>
      <c r="R110" s="167"/>
      <c r="S110" s="167"/>
      <c r="T110" s="167"/>
      <c r="U110" s="167"/>
      <c r="V110" s="168"/>
      <c r="W110" s="166"/>
      <c r="X110" s="167"/>
      <c r="Y110" s="167"/>
      <c r="Z110" s="167"/>
      <c r="AA110" s="167"/>
      <c r="AB110" s="167"/>
      <c r="AC110" s="168"/>
      <c r="AD110" s="166"/>
      <c r="AE110" s="167"/>
      <c r="AF110" s="167"/>
      <c r="AG110" s="167"/>
      <c r="AH110" s="167"/>
      <c r="AI110" s="167"/>
      <c r="AJ110" s="168"/>
      <c r="AK110" s="166"/>
      <c r="AL110" s="167"/>
      <c r="AM110" s="167"/>
      <c r="AN110" s="167"/>
      <c r="AO110" s="167"/>
      <c r="AP110" s="167"/>
      <c r="AQ110" s="168"/>
      <c r="AR110" s="166"/>
      <c r="AS110" s="167"/>
      <c r="AT110" s="168"/>
      <c r="AU110" s="638">
        <f t="shared" si="6"/>
        <v>0</v>
      </c>
      <c r="AV110" s="639"/>
      <c r="AW110" s="640">
        <f t="shared" si="4"/>
        <v>0</v>
      </c>
      <c r="AX110" s="641"/>
      <c r="AY110" s="608"/>
      <c r="AZ110" s="609"/>
      <c r="BA110" s="609"/>
      <c r="BB110" s="609"/>
      <c r="BC110" s="609"/>
      <c r="BD110" s="610"/>
    </row>
    <row r="111" spans="2:56" ht="39.950000000000003" customHeight="1" x14ac:dyDescent="0.15">
      <c r="B111" s="165">
        <f t="shared" si="5"/>
        <v>98</v>
      </c>
      <c r="C111" s="628"/>
      <c r="D111" s="629"/>
      <c r="E111" s="630"/>
      <c r="F111" s="631"/>
      <c r="G111" s="632"/>
      <c r="H111" s="633"/>
      <c r="I111" s="633"/>
      <c r="J111" s="633"/>
      <c r="K111" s="634"/>
      <c r="L111" s="635"/>
      <c r="M111" s="636"/>
      <c r="N111" s="636"/>
      <c r="O111" s="637"/>
      <c r="P111" s="166"/>
      <c r="Q111" s="167"/>
      <c r="R111" s="167"/>
      <c r="S111" s="167"/>
      <c r="T111" s="167"/>
      <c r="U111" s="167"/>
      <c r="V111" s="168"/>
      <c r="W111" s="166"/>
      <c r="X111" s="167"/>
      <c r="Y111" s="167"/>
      <c r="Z111" s="167"/>
      <c r="AA111" s="167"/>
      <c r="AB111" s="167"/>
      <c r="AC111" s="168"/>
      <c r="AD111" s="166"/>
      <c r="AE111" s="167"/>
      <c r="AF111" s="167"/>
      <c r="AG111" s="167"/>
      <c r="AH111" s="167"/>
      <c r="AI111" s="167"/>
      <c r="AJ111" s="168"/>
      <c r="AK111" s="166"/>
      <c r="AL111" s="167"/>
      <c r="AM111" s="167"/>
      <c r="AN111" s="167"/>
      <c r="AO111" s="167"/>
      <c r="AP111" s="167"/>
      <c r="AQ111" s="168"/>
      <c r="AR111" s="166"/>
      <c r="AS111" s="167"/>
      <c r="AT111" s="168"/>
      <c r="AU111" s="638">
        <f t="shared" si="6"/>
        <v>0</v>
      </c>
      <c r="AV111" s="639"/>
      <c r="AW111" s="640">
        <f t="shared" si="4"/>
        <v>0</v>
      </c>
      <c r="AX111" s="641"/>
      <c r="AY111" s="608"/>
      <c r="AZ111" s="609"/>
      <c r="BA111" s="609"/>
      <c r="BB111" s="609"/>
      <c r="BC111" s="609"/>
      <c r="BD111" s="610"/>
    </row>
    <row r="112" spans="2:56" ht="39.950000000000003" customHeight="1" x14ac:dyDescent="0.15">
      <c r="B112" s="165">
        <f t="shared" si="5"/>
        <v>99</v>
      </c>
      <c r="C112" s="628"/>
      <c r="D112" s="629"/>
      <c r="E112" s="630"/>
      <c r="F112" s="631"/>
      <c r="G112" s="632"/>
      <c r="H112" s="633"/>
      <c r="I112" s="633"/>
      <c r="J112" s="633"/>
      <c r="K112" s="634"/>
      <c r="L112" s="635"/>
      <c r="M112" s="636"/>
      <c r="N112" s="636"/>
      <c r="O112" s="637"/>
      <c r="P112" s="166"/>
      <c r="Q112" s="167"/>
      <c r="R112" s="167"/>
      <c r="S112" s="167"/>
      <c r="T112" s="167"/>
      <c r="U112" s="167"/>
      <c r="V112" s="168"/>
      <c r="W112" s="166"/>
      <c r="X112" s="167"/>
      <c r="Y112" s="167"/>
      <c r="Z112" s="167"/>
      <c r="AA112" s="167"/>
      <c r="AB112" s="167"/>
      <c r="AC112" s="168"/>
      <c r="AD112" s="166"/>
      <c r="AE112" s="167"/>
      <c r="AF112" s="167"/>
      <c r="AG112" s="167"/>
      <c r="AH112" s="167"/>
      <c r="AI112" s="167"/>
      <c r="AJ112" s="168"/>
      <c r="AK112" s="166"/>
      <c r="AL112" s="167"/>
      <c r="AM112" s="167"/>
      <c r="AN112" s="167"/>
      <c r="AO112" s="167"/>
      <c r="AP112" s="167"/>
      <c r="AQ112" s="168"/>
      <c r="AR112" s="166"/>
      <c r="AS112" s="167"/>
      <c r="AT112" s="168"/>
      <c r="AU112" s="638">
        <f t="shared" si="6"/>
        <v>0</v>
      </c>
      <c r="AV112" s="639"/>
      <c r="AW112" s="640">
        <f t="shared" si="4"/>
        <v>0</v>
      </c>
      <c r="AX112" s="641"/>
      <c r="AY112" s="608"/>
      <c r="AZ112" s="609"/>
      <c r="BA112" s="609"/>
      <c r="BB112" s="609"/>
      <c r="BC112" s="609"/>
      <c r="BD112" s="610"/>
    </row>
    <row r="113" spans="2:56" ht="39.950000000000003" customHeight="1" thickBot="1" x14ac:dyDescent="0.2">
      <c r="B113" s="169">
        <f t="shared" si="5"/>
        <v>100</v>
      </c>
      <c r="C113" s="611"/>
      <c r="D113" s="612"/>
      <c r="E113" s="613"/>
      <c r="F113" s="614"/>
      <c r="G113" s="615"/>
      <c r="H113" s="616"/>
      <c r="I113" s="616"/>
      <c r="J113" s="616"/>
      <c r="K113" s="617"/>
      <c r="L113" s="618"/>
      <c r="M113" s="619"/>
      <c r="N113" s="619"/>
      <c r="O113" s="620"/>
      <c r="P113" s="170"/>
      <c r="Q113" s="171"/>
      <c r="R113" s="171"/>
      <c r="S113" s="171"/>
      <c r="T113" s="171"/>
      <c r="U113" s="171"/>
      <c r="V113" s="172"/>
      <c r="W113" s="170"/>
      <c r="X113" s="171"/>
      <c r="Y113" s="171"/>
      <c r="Z113" s="171"/>
      <c r="AA113" s="171"/>
      <c r="AB113" s="171"/>
      <c r="AC113" s="172"/>
      <c r="AD113" s="170"/>
      <c r="AE113" s="171"/>
      <c r="AF113" s="171"/>
      <c r="AG113" s="171"/>
      <c r="AH113" s="171"/>
      <c r="AI113" s="171"/>
      <c r="AJ113" s="172"/>
      <c r="AK113" s="170"/>
      <c r="AL113" s="171"/>
      <c r="AM113" s="171"/>
      <c r="AN113" s="171"/>
      <c r="AO113" s="171"/>
      <c r="AP113" s="171"/>
      <c r="AQ113" s="172"/>
      <c r="AR113" s="170"/>
      <c r="AS113" s="171"/>
      <c r="AT113" s="172"/>
      <c r="AU113" s="621">
        <f t="shared" si="3"/>
        <v>0</v>
      </c>
      <c r="AV113" s="622"/>
      <c r="AW113" s="623">
        <f t="shared" si="4"/>
        <v>0</v>
      </c>
      <c r="AX113" s="624"/>
      <c r="AY113" s="625"/>
      <c r="AZ113" s="626"/>
      <c r="BA113" s="626"/>
      <c r="BB113" s="626"/>
      <c r="BC113" s="626"/>
      <c r="BD113" s="627"/>
    </row>
    <row r="114" spans="2:56" ht="20.25" customHeight="1" x14ac:dyDescent="0.15">
      <c r="B114" s="142"/>
      <c r="C114" s="132"/>
      <c r="D114" s="202"/>
      <c r="E114" s="20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9"/>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row>
    <row r="115" spans="2:56" ht="20.25" customHeight="1" x14ac:dyDescent="0.15">
      <c r="B115" s="142" t="s">
        <v>195</v>
      </c>
      <c r="C115" s="142"/>
      <c r="D115" s="142"/>
      <c r="E115" s="142"/>
      <c r="F115" s="142"/>
      <c r="G115" s="142"/>
      <c r="H115" s="142"/>
      <c r="I115" s="142"/>
      <c r="J115" s="142"/>
      <c r="K115" s="142"/>
      <c r="L115" s="149"/>
      <c r="M115" s="142"/>
      <c r="N115" s="142"/>
      <c r="O115" s="142"/>
      <c r="P115" s="142"/>
      <c r="Q115" s="142"/>
      <c r="R115" s="142"/>
      <c r="S115" s="142"/>
      <c r="T115" s="142" t="s">
        <v>196</v>
      </c>
      <c r="U115" s="142"/>
      <c r="V115" s="142"/>
      <c r="W115" s="142"/>
      <c r="X115" s="142"/>
      <c r="Y115" s="142"/>
      <c r="Z115" s="177"/>
    </row>
    <row r="116" spans="2:56" ht="20.25" customHeight="1" x14ac:dyDescent="0.15">
      <c r="B116" s="142"/>
      <c r="C116" s="606" t="s">
        <v>197</v>
      </c>
      <c r="D116" s="606"/>
      <c r="E116" s="606" t="s">
        <v>198</v>
      </c>
      <c r="F116" s="606"/>
      <c r="G116" s="606"/>
      <c r="H116" s="606"/>
      <c r="I116" s="142"/>
      <c r="J116" s="607" t="s">
        <v>199</v>
      </c>
      <c r="K116" s="607"/>
      <c r="L116" s="607"/>
      <c r="M116" s="607"/>
      <c r="N116" s="142"/>
      <c r="O116" s="142"/>
      <c r="P116" s="178" t="s">
        <v>200</v>
      </c>
      <c r="Q116" s="178"/>
      <c r="R116" s="142"/>
      <c r="S116" s="142"/>
      <c r="T116" s="581" t="s">
        <v>201</v>
      </c>
      <c r="U116" s="583"/>
      <c r="V116" s="581" t="s">
        <v>202</v>
      </c>
      <c r="W116" s="582"/>
      <c r="X116" s="582"/>
      <c r="Y116" s="583"/>
      <c r="Z116" s="177"/>
    </row>
    <row r="117" spans="2:56" ht="20.25" customHeight="1" x14ac:dyDescent="0.15">
      <c r="B117" s="142"/>
      <c r="C117" s="580"/>
      <c r="D117" s="580"/>
      <c r="E117" s="580" t="s">
        <v>203</v>
      </c>
      <c r="F117" s="580"/>
      <c r="G117" s="580" t="s">
        <v>204</v>
      </c>
      <c r="H117" s="580"/>
      <c r="I117" s="142"/>
      <c r="J117" s="580" t="s">
        <v>203</v>
      </c>
      <c r="K117" s="580"/>
      <c r="L117" s="580" t="s">
        <v>204</v>
      </c>
      <c r="M117" s="580"/>
      <c r="N117" s="142"/>
      <c r="O117" s="142"/>
      <c r="P117" s="178" t="s">
        <v>205</v>
      </c>
      <c r="Q117" s="178"/>
      <c r="R117" s="142"/>
      <c r="S117" s="142"/>
      <c r="T117" s="581" t="s">
        <v>206</v>
      </c>
      <c r="U117" s="583"/>
      <c r="V117" s="581" t="s">
        <v>207</v>
      </c>
      <c r="W117" s="582"/>
      <c r="X117" s="582"/>
      <c r="Y117" s="583"/>
      <c r="Z117" s="179"/>
    </row>
    <row r="118" spans="2:56" ht="20.25" customHeight="1" x14ac:dyDescent="0.15">
      <c r="B118" s="142"/>
      <c r="C118" s="581" t="s">
        <v>206</v>
      </c>
      <c r="D118" s="583"/>
      <c r="E118" s="598">
        <f>SUMIFS($AU$14:$AV$113,$C$14:$D$113,"介護支援専門員",$E$14:$F$113,"A")</f>
        <v>0</v>
      </c>
      <c r="F118" s="599"/>
      <c r="G118" s="600">
        <f>SUMIFS($AW$14:$AX$113,$C$14:$D$113,"介護支援専門員",$E$14:$F$113,"A")</f>
        <v>0</v>
      </c>
      <c r="H118" s="601"/>
      <c r="I118" s="180"/>
      <c r="J118" s="602">
        <v>0</v>
      </c>
      <c r="K118" s="603"/>
      <c r="L118" s="602">
        <v>0</v>
      </c>
      <c r="M118" s="603"/>
      <c r="N118" s="180"/>
      <c r="O118" s="180"/>
      <c r="P118" s="602">
        <v>0</v>
      </c>
      <c r="Q118" s="603"/>
      <c r="R118" s="142"/>
      <c r="S118" s="142"/>
      <c r="T118" s="581" t="s">
        <v>208</v>
      </c>
      <c r="U118" s="583"/>
      <c r="V118" s="581" t="s">
        <v>209</v>
      </c>
      <c r="W118" s="582"/>
      <c r="X118" s="582"/>
      <c r="Y118" s="583"/>
      <c r="Z118" s="181"/>
    </row>
    <row r="119" spans="2:56" ht="20.25" customHeight="1" x14ac:dyDescent="0.15">
      <c r="B119" s="142"/>
      <c r="C119" s="581" t="s">
        <v>208</v>
      </c>
      <c r="D119" s="583"/>
      <c r="E119" s="598">
        <f>SUMIFS($AU$14:$AV$113,$C$14:$D$113,"介護支援専門員",$E$14:$F$113,"B")</f>
        <v>0</v>
      </c>
      <c r="F119" s="599"/>
      <c r="G119" s="600">
        <f>SUMIFS($AW$14:$AX$113,$C$14:$D$113,"介護支援専門員",$E$14:$F$113,"B")</f>
        <v>0</v>
      </c>
      <c r="H119" s="601"/>
      <c r="I119" s="180"/>
      <c r="J119" s="602">
        <v>0</v>
      </c>
      <c r="K119" s="603"/>
      <c r="L119" s="602">
        <v>0</v>
      </c>
      <c r="M119" s="603"/>
      <c r="N119" s="180"/>
      <c r="O119" s="180"/>
      <c r="P119" s="602">
        <v>0</v>
      </c>
      <c r="Q119" s="603"/>
      <c r="R119" s="142"/>
      <c r="S119" s="142"/>
      <c r="T119" s="581" t="s">
        <v>210</v>
      </c>
      <c r="U119" s="583"/>
      <c r="V119" s="581" t="s">
        <v>211</v>
      </c>
      <c r="W119" s="582"/>
      <c r="X119" s="582"/>
      <c r="Y119" s="583"/>
      <c r="Z119" s="181"/>
    </row>
    <row r="120" spans="2:56" ht="20.25" customHeight="1" x14ac:dyDescent="0.15">
      <c r="B120" s="142"/>
      <c r="C120" s="581" t="s">
        <v>210</v>
      </c>
      <c r="D120" s="583"/>
      <c r="E120" s="598">
        <f>SUMIFS($AU$14:$AV$113,$C$14:$D$113,"介護支援専門員",$E$14:$F$113,"C")</f>
        <v>0</v>
      </c>
      <c r="F120" s="599"/>
      <c r="G120" s="600">
        <f>SUMIFS($AW$14:$AX$113,$C$14:$D$113,"介護支援専門員",$E$14:$F$113,"C")</f>
        <v>0</v>
      </c>
      <c r="H120" s="601"/>
      <c r="I120" s="180"/>
      <c r="J120" s="602">
        <v>0</v>
      </c>
      <c r="K120" s="603"/>
      <c r="L120" s="604">
        <v>0</v>
      </c>
      <c r="M120" s="605"/>
      <c r="N120" s="180"/>
      <c r="O120" s="180"/>
      <c r="P120" s="598" t="s">
        <v>212</v>
      </c>
      <c r="Q120" s="599"/>
      <c r="R120" s="142"/>
      <c r="S120" s="142"/>
      <c r="T120" s="581" t="s">
        <v>213</v>
      </c>
      <c r="U120" s="583"/>
      <c r="V120" s="581" t="s">
        <v>214</v>
      </c>
      <c r="W120" s="582"/>
      <c r="X120" s="582"/>
      <c r="Y120" s="583"/>
      <c r="Z120" s="182"/>
    </row>
    <row r="121" spans="2:56" ht="20.25" customHeight="1" x14ac:dyDescent="0.15">
      <c r="B121" s="142"/>
      <c r="C121" s="581" t="s">
        <v>213</v>
      </c>
      <c r="D121" s="583"/>
      <c r="E121" s="598">
        <f>SUMIFS($AU$14:$AV$113,$C$14:$D$113,"介護支援専門員",$E$14:$F$113,"D")</f>
        <v>0</v>
      </c>
      <c r="F121" s="599"/>
      <c r="G121" s="600">
        <f>SUMIFS($AW$14:$AX$113,$C$14:$D$113,"介護支援専門員",$E$14:$F$113,"D")</f>
        <v>0</v>
      </c>
      <c r="H121" s="601"/>
      <c r="I121" s="180"/>
      <c r="J121" s="602">
        <v>0</v>
      </c>
      <c r="K121" s="603"/>
      <c r="L121" s="604">
        <v>0</v>
      </c>
      <c r="M121" s="605"/>
      <c r="N121" s="180"/>
      <c r="O121" s="180"/>
      <c r="P121" s="598" t="s">
        <v>212</v>
      </c>
      <c r="Q121" s="599"/>
      <c r="R121" s="142"/>
      <c r="S121" s="142"/>
      <c r="T121" s="142"/>
      <c r="U121" s="596"/>
      <c r="V121" s="596"/>
      <c r="W121" s="597"/>
      <c r="X121" s="597"/>
      <c r="Y121" s="183"/>
      <c r="Z121" s="183"/>
    </row>
    <row r="122" spans="2:56" ht="20.25" customHeight="1" x14ac:dyDescent="0.15">
      <c r="B122" s="142"/>
      <c r="C122" s="581" t="s">
        <v>215</v>
      </c>
      <c r="D122" s="583"/>
      <c r="E122" s="598">
        <f>SUM(E118:F121)</f>
        <v>0</v>
      </c>
      <c r="F122" s="599"/>
      <c r="G122" s="600">
        <f>SUM(G118:H121)</f>
        <v>0</v>
      </c>
      <c r="H122" s="601"/>
      <c r="I122" s="180"/>
      <c r="J122" s="598">
        <f>SUM(J118:K121)</f>
        <v>0</v>
      </c>
      <c r="K122" s="599"/>
      <c r="L122" s="598">
        <f>SUM(L118:M121)</f>
        <v>0</v>
      </c>
      <c r="M122" s="599"/>
      <c r="N122" s="180"/>
      <c r="O122" s="180"/>
      <c r="P122" s="598">
        <f>SUM(P118:Q119)</f>
        <v>0</v>
      </c>
      <c r="Q122" s="599"/>
      <c r="R122" s="142"/>
      <c r="S122" s="142"/>
      <c r="T122" s="142"/>
      <c r="U122" s="596"/>
      <c r="V122" s="596"/>
      <c r="W122" s="597"/>
      <c r="X122" s="597"/>
      <c r="Y122" s="184"/>
      <c r="Z122" s="184"/>
    </row>
    <row r="123" spans="2:56" ht="20.25" customHeight="1" x14ac:dyDescent="0.15">
      <c r="B123" s="142"/>
      <c r="C123" s="142"/>
      <c r="D123" s="142"/>
      <c r="E123" s="142"/>
      <c r="F123" s="142"/>
      <c r="G123" s="142"/>
      <c r="H123" s="142"/>
      <c r="I123" s="142"/>
      <c r="J123" s="142"/>
      <c r="K123" s="142"/>
      <c r="L123" s="149"/>
      <c r="M123" s="142"/>
      <c r="N123" s="142"/>
      <c r="O123" s="142"/>
      <c r="P123" s="142"/>
      <c r="Q123" s="142"/>
      <c r="R123" s="142"/>
      <c r="S123" s="142"/>
      <c r="T123" s="142"/>
      <c r="U123" s="177"/>
      <c r="V123" s="177"/>
      <c r="W123" s="177"/>
      <c r="X123" s="177"/>
      <c r="Y123" s="177"/>
      <c r="Z123" s="177"/>
    </row>
    <row r="124" spans="2:56" ht="20.25" customHeight="1" x14ac:dyDescent="0.15">
      <c r="B124" s="142"/>
      <c r="C124" s="149" t="s">
        <v>216</v>
      </c>
      <c r="D124" s="142"/>
      <c r="E124" s="142"/>
      <c r="F124" s="142"/>
      <c r="G124" s="142"/>
      <c r="H124" s="142"/>
      <c r="I124" s="185" t="s">
        <v>217</v>
      </c>
      <c r="J124" s="590" t="s">
        <v>218</v>
      </c>
      <c r="K124" s="591"/>
      <c r="L124" s="186"/>
      <c r="M124" s="185"/>
      <c r="N124" s="142"/>
      <c r="O124" s="142"/>
      <c r="P124" s="142"/>
      <c r="Q124" s="142"/>
      <c r="R124" s="142"/>
      <c r="S124" s="142"/>
      <c r="T124" s="142"/>
      <c r="U124" s="187"/>
      <c r="V124" s="177"/>
      <c r="W124" s="177"/>
      <c r="X124" s="177"/>
      <c r="Y124" s="177"/>
      <c r="Z124" s="177"/>
    </row>
    <row r="125" spans="2:56" ht="20.25" customHeight="1" x14ac:dyDescent="0.15">
      <c r="B125" s="142"/>
      <c r="C125" s="142" t="s">
        <v>219</v>
      </c>
      <c r="D125" s="142"/>
      <c r="E125" s="142"/>
      <c r="F125" s="142"/>
      <c r="G125" s="142"/>
      <c r="H125" s="142" t="s">
        <v>220</v>
      </c>
      <c r="I125" s="142"/>
      <c r="J125" s="142"/>
      <c r="K125" s="142"/>
      <c r="L125" s="149"/>
      <c r="M125" s="142"/>
      <c r="N125" s="142"/>
      <c r="O125" s="142"/>
      <c r="P125" s="142"/>
      <c r="Q125" s="142"/>
      <c r="R125" s="142"/>
      <c r="S125" s="142"/>
      <c r="T125" s="142"/>
      <c r="U125" s="177"/>
      <c r="V125" s="177"/>
      <c r="W125" s="177"/>
      <c r="X125" s="177"/>
      <c r="Y125" s="177"/>
      <c r="Z125" s="177"/>
    </row>
    <row r="126" spans="2:56" ht="20.25" customHeight="1" x14ac:dyDescent="0.15">
      <c r="B126" s="142"/>
      <c r="C126" s="142" t="str">
        <f>IF($J$124="週","対象時間数（週平均）","対象時間数（当月合計）")</f>
        <v>対象時間数（週平均）</v>
      </c>
      <c r="D126" s="142"/>
      <c r="E126" s="142"/>
      <c r="F126" s="142"/>
      <c r="G126" s="142"/>
      <c r="H126" s="142" t="str">
        <f>IF($J$124="週","週に勤務すべき時間数","当月に勤務すべき時間数")</f>
        <v>週に勤務すべき時間数</v>
      </c>
      <c r="I126" s="142"/>
      <c r="J126" s="142"/>
      <c r="K126" s="142"/>
      <c r="L126" s="149"/>
      <c r="M126" s="580" t="s">
        <v>221</v>
      </c>
      <c r="N126" s="580"/>
      <c r="O126" s="580"/>
      <c r="P126" s="580"/>
      <c r="Q126" s="142"/>
      <c r="R126" s="142"/>
      <c r="S126" s="142"/>
      <c r="T126" s="142"/>
      <c r="U126" s="177"/>
      <c r="V126" s="177"/>
      <c r="W126" s="177"/>
      <c r="X126" s="177"/>
      <c r="Y126" s="177"/>
      <c r="Z126" s="177"/>
    </row>
    <row r="127" spans="2:56" ht="20.25" customHeight="1" x14ac:dyDescent="0.15">
      <c r="B127" s="142"/>
      <c r="C127" s="592">
        <f>IF($J$124="週",L122,J122)</f>
        <v>0</v>
      </c>
      <c r="D127" s="593"/>
      <c r="E127" s="593"/>
      <c r="F127" s="594"/>
      <c r="G127" s="188" t="s">
        <v>222</v>
      </c>
      <c r="H127" s="581">
        <f>IF($J$124="週",$AV$5,$AZ$5)</f>
        <v>40</v>
      </c>
      <c r="I127" s="582"/>
      <c r="J127" s="582"/>
      <c r="K127" s="583"/>
      <c r="L127" s="188" t="s">
        <v>223</v>
      </c>
      <c r="M127" s="584">
        <f>ROUNDDOWN(C127/H127,1)</f>
        <v>0</v>
      </c>
      <c r="N127" s="585"/>
      <c r="O127" s="585"/>
      <c r="P127" s="586"/>
      <c r="Q127" s="142"/>
      <c r="R127" s="142"/>
      <c r="S127" s="142"/>
      <c r="T127" s="142"/>
      <c r="U127" s="595"/>
      <c r="V127" s="595"/>
      <c r="W127" s="595"/>
      <c r="X127" s="595"/>
      <c r="Y127" s="181"/>
      <c r="Z127" s="177"/>
    </row>
    <row r="128" spans="2:56" ht="20.25" customHeight="1" x14ac:dyDescent="0.15">
      <c r="B128" s="142"/>
      <c r="C128" s="142"/>
      <c r="D128" s="142"/>
      <c r="E128" s="142"/>
      <c r="F128" s="142"/>
      <c r="G128" s="142"/>
      <c r="H128" s="142"/>
      <c r="I128" s="142"/>
      <c r="J128" s="142"/>
      <c r="K128" s="142"/>
      <c r="L128" s="149"/>
      <c r="M128" s="142" t="s">
        <v>224</v>
      </c>
      <c r="N128" s="142"/>
      <c r="O128" s="142"/>
      <c r="P128" s="142"/>
      <c r="Q128" s="142"/>
      <c r="R128" s="142"/>
      <c r="S128" s="142"/>
      <c r="T128" s="142"/>
      <c r="U128" s="177"/>
      <c r="V128" s="177"/>
      <c r="W128" s="177"/>
      <c r="X128" s="177"/>
      <c r="Y128" s="177"/>
      <c r="Z128" s="177"/>
    </row>
    <row r="129" spans="2:58" ht="20.25" customHeight="1" x14ac:dyDescent="0.15">
      <c r="B129" s="142"/>
      <c r="C129" s="142" t="s">
        <v>225</v>
      </c>
      <c r="D129" s="142"/>
      <c r="E129" s="142"/>
      <c r="F129" s="142"/>
      <c r="G129" s="142"/>
      <c r="H129" s="142"/>
      <c r="I129" s="142"/>
      <c r="J129" s="142"/>
      <c r="K129" s="142"/>
      <c r="L129" s="149"/>
      <c r="M129" s="142"/>
      <c r="N129" s="142"/>
      <c r="O129" s="142"/>
      <c r="P129" s="142"/>
      <c r="Q129" s="142"/>
      <c r="R129" s="142"/>
      <c r="S129" s="142"/>
      <c r="T129" s="142"/>
      <c r="U129" s="142"/>
      <c r="V129" s="189"/>
      <c r="W129" s="190"/>
      <c r="X129" s="190"/>
      <c r="Y129" s="142"/>
      <c r="Z129" s="142"/>
    </row>
    <row r="130" spans="2:58" ht="20.25" customHeight="1" x14ac:dyDescent="0.15">
      <c r="B130" s="142"/>
      <c r="C130" s="142" t="s">
        <v>200</v>
      </c>
      <c r="D130" s="142"/>
      <c r="E130" s="142"/>
      <c r="F130" s="142"/>
      <c r="G130" s="142"/>
      <c r="H130" s="142"/>
      <c r="I130" s="142"/>
      <c r="J130" s="142"/>
      <c r="K130" s="142"/>
      <c r="L130" s="149"/>
      <c r="M130" s="188"/>
      <c r="N130" s="188"/>
      <c r="O130" s="188"/>
      <c r="P130" s="188"/>
      <c r="Q130" s="142"/>
      <c r="R130" s="142"/>
      <c r="S130" s="142"/>
      <c r="T130" s="142"/>
      <c r="U130" s="142"/>
      <c r="V130" s="189"/>
      <c r="W130" s="190"/>
      <c r="X130" s="190"/>
      <c r="Y130" s="142"/>
      <c r="Z130" s="142"/>
    </row>
    <row r="131" spans="2:58" ht="20.25" customHeight="1" x14ac:dyDescent="0.15">
      <c r="B131" s="142"/>
      <c r="C131" s="142" t="s">
        <v>226</v>
      </c>
      <c r="D131" s="142"/>
      <c r="E131" s="142"/>
      <c r="F131" s="142"/>
      <c r="G131" s="142"/>
      <c r="H131" s="142" t="s">
        <v>227</v>
      </c>
      <c r="I131" s="142"/>
      <c r="J131" s="142"/>
      <c r="K131" s="142"/>
      <c r="L131" s="142"/>
      <c r="M131" s="580" t="s">
        <v>215</v>
      </c>
      <c r="N131" s="580"/>
      <c r="O131" s="580"/>
      <c r="P131" s="580"/>
      <c r="Q131" s="142"/>
      <c r="R131" s="142"/>
      <c r="S131" s="142"/>
      <c r="T131" s="142"/>
      <c r="U131" s="142"/>
      <c r="V131" s="189"/>
      <c r="W131" s="190"/>
      <c r="X131" s="190"/>
      <c r="Y131" s="142"/>
      <c r="Z131" s="142"/>
    </row>
    <row r="132" spans="2:58" ht="20.25" customHeight="1" x14ac:dyDescent="0.15">
      <c r="B132" s="142"/>
      <c r="C132" s="581">
        <f>P122</f>
        <v>0</v>
      </c>
      <c r="D132" s="582"/>
      <c r="E132" s="582"/>
      <c r="F132" s="583"/>
      <c r="G132" s="188" t="s">
        <v>228</v>
      </c>
      <c r="H132" s="584">
        <f>M127</f>
        <v>0</v>
      </c>
      <c r="I132" s="585"/>
      <c r="J132" s="585"/>
      <c r="K132" s="586"/>
      <c r="L132" s="188" t="s">
        <v>223</v>
      </c>
      <c r="M132" s="587">
        <f>ROUNDDOWN(C132+H132,1)</f>
        <v>0</v>
      </c>
      <c r="N132" s="588"/>
      <c r="O132" s="588"/>
      <c r="P132" s="589"/>
      <c r="Q132" s="142"/>
      <c r="R132" s="142"/>
      <c r="S132" s="142"/>
      <c r="T132" s="142"/>
      <c r="U132" s="142"/>
      <c r="V132" s="189"/>
      <c r="W132" s="190"/>
      <c r="X132" s="190"/>
      <c r="Y132" s="142"/>
      <c r="Z132" s="142"/>
    </row>
    <row r="133" spans="2:58" ht="20.25" customHeight="1" x14ac:dyDescent="0.15">
      <c r="B133" s="142"/>
      <c r="C133" s="142"/>
      <c r="D133" s="142"/>
      <c r="E133" s="142"/>
      <c r="F133" s="142"/>
      <c r="G133" s="142"/>
      <c r="H133" s="142"/>
      <c r="I133" s="142"/>
      <c r="J133" s="142"/>
      <c r="K133" s="142"/>
      <c r="L133" s="142"/>
      <c r="M133" s="142"/>
      <c r="N133" s="149"/>
      <c r="O133" s="142"/>
      <c r="P133" s="142"/>
      <c r="Q133" s="142"/>
      <c r="R133" s="142"/>
      <c r="S133" s="142"/>
      <c r="T133" s="142"/>
      <c r="U133" s="142"/>
      <c r="V133" s="189"/>
      <c r="W133" s="190"/>
      <c r="X133" s="190"/>
      <c r="Y133" s="142"/>
      <c r="Z133" s="142"/>
    </row>
    <row r="134" spans="2:58" ht="20.25" customHeight="1" x14ac:dyDescent="0.15">
      <c r="C134" s="151"/>
      <c r="D134" s="151"/>
      <c r="T134" s="151"/>
      <c r="AJ134" s="196"/>
      <c r="AK134" s="197"/>
      <c r="AL134" s="197"/>
      <c r="BE134" s="197"/>
    </row>
    <row r="135" spans="2:58" ht="20.25" customHeight="1" x14ac:dyDescent="0.15">
      <c r="C135" s="151"/>
      <c r="D135" s="151"/>
      <c r="U135" s="151"/>
      <c r="AK135" s="196"/>
      <c r="AL135" s="197"/>
      <c r="AM135" s="197"/>
      <c r="BF135" s="197"/>
    </row>
    <row r="136" spans="2:58" ht="20.25" customHeight="1" x14ac:dyDescent="0.15">
      <c r="D136" s="151"/>
      <c r="U136" s="151"/>
      <c r="AK136" s="196"/>
      <c r="AL136" s="197"/>
      <c r="AM136" s="197"/>
      <c r="BF136" s="197"/>
    </row>
    <row r="137" spans="2:58" ht="20.25" customHeight="1" x14ac:dyDescent="0.15">
      <c r="C137" s="151"/>
      <c r="D137" s="151"/>
      <c r="U137" s="151"/>
      <c r="AK137" s="196"/>
      <c r="AL137" s="197"/>
      <c r="AM137" s="197"/>
      <c r="BF137" s="197"/>
    </row>
    <row r="138" spans="2:58" ht="20.25" customHeight="1" x14ac:dyDescent="0.15">
      <c r="C138" s="196"/>
      <c r="D138" s="196"/>
      <c r="E138" s="196"/>
      <c r="F138" s="196"/>
      <c r="G138" s="196"/>
      <c r="H138" s="196"/>
      <c r="I138" s="196"/>
      <c r="J138" s="196"/>
      <c r="K138" s="196"/>
      <c r="L138" s="196"/>
      <c r="M138" s="196"/>
      <c r="N138" s="196"/>
      <c r="O138" s="196"/>
      <c r="P138" s="196"/>
      <c r="Q138" s="196"/>
      <c r="R138" s="196"/>
      <c r="S138" s="196"/>
      <c r="T138" s="196"/>
      <c r="U138" s="197"/>
      <c r="V138" s="197"/>
      <c r="W138" s="196"/>
      <c r="X138" s="196"/>
      <c r="Y138" s="196"/>
      <c r="Z138" s="196"/>
      <c r="AA138" s="196"/>
      <c r="AB138" s="196"/>
      <c r="AC138" s="196"/>
      <c r="AD138" s="196"/>
      <c r="AE138" s="196"/>
      <c r="AF138" s="196"/>
      <c r="AG138" s="196"/>
      <c r="AH138" s="196"/>
      <c r="AI138" s="196"/>
      <c r="AJ138" s="196"/>
      <c r="AK138" s="196"/>
      <c r="AL138" s="197"/>
      <c r="AM138" s="197"/>
      <c r="BF138" s="197"/>
    </row>
    <row r="139" spans="2:58" ht="20.25" customHeight="1" x14ac:dyDescent="0.15">
      <c r="C139" s="196"/>
      <c r="D139" s="196"/>
      <c r="E139" s="196"/>
      <c r="F139" s="196"/>
      <c r="G139" s="196"/>
      <c r="H139" s="196"/>
      <c r="I139" s="196"/>
      <c r="J139" s="196"/>
      <c r="K139" s="196"/>
      <c r="L139" s="196"/>
      <c r="M139" s="196"/>
      <c r="N139" s="196"/>
      <c r="O139" s="196"/>
      <c r="P139" s="196"/>
      <c r="Q139" s="196"/>
      <c r="R139" s="196"/>
      <c r="S139" s="196"/>
      <c r="T139" s="196"/>
      <c r="U139" s="197"/>
      <c r="V139" s="197"/>
      <c r="W139" s="196"/>
      <c r="X139" s="196"/>
      <c r="Y139" s="196"/>
      <c r="Z139" s="196"/>
      <c r="AA139" s="196"/>
      <c r="AB139" s="196"/>
      <c r="AC139" s="196"/>
      <c r="AD139" s="196"/>
      <c r="AE139" s="196"/>
      <c r="AF139" s="196"/>
      <c r="AG139" s="196"/>
      <c r="AH139" s="196"/>
      <c r="AI139" s="196"/>
      <c r="AJ139" s="196"/>
      <c r="AK139" s="196"/>
      <c r="AL139" s="197"/>
      <c r="AM139" s="197"/>
      <c r="BF139" s="197"/>
    </row>
  </sheetData>
  <sheetProtection sheet="1"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2"/>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3">
      <formula>INDIRECT(ADDRESS(ROW(),COLUMN()))=TRUNC(INDIRECT(ADDRESS(ROW(),COLUMN())))</formula>
    </cfRule>
  </conditionalFormatting>
  <dataValidations count="8">
    <dataValidation allowBlank="1" showInputMessage="1" showErrorMessage="1" error="入力可能範囲　32～40" sqref="AZ6" xr:uid="{70998CC2-D045-42BB-92C3-09CDDB51A7D4}"/>
    <dataValidation type="list" allowBlank="1" showInputMessage="1" sqref="E14:F113" xr:uid="{D6C28BF8-C7E0-427D-88A6-900573C16A18}">
      <formula1>"A, B, C, D"</formula1>
    </dataValidation>
    <dataValidation type="list" allowBlank="1" showInputMessage="1" showErrorMessage="1" sqref="AZ4:BC4" xr:uid="{9B554CA9-8DA7-4CE5-A2D6-D6449AD2CD00}">
      <formula1>"予定,実績,予定・実績"</formula1>
    </dataValidation>
    <dataValidation type="list" errorStyle="warning" allowBlank="1" showInputMessage="1" error="リストにない場合のみ、入力してください。" sqref="G14:K113" xr:uid="{408F768D-23C7-40C8-91BC-C095FC792BEC}">
      <formula1>INDIRECT(C14)</formula1>
    </dataValidation>
    <dataValidation type="list" allowBlank="1" showInputMessage="1" sqref="C14:D113" xr:uid="{45FA8359-3C95-496C-B676-592BCCE596B3}">
      <formula1>職種</formula1>
    </dataValidation>
    <dataValidation type="decimal" allowBlank="1" showInputMessage="1" showErrorMessage="1" error="入力可能範囲　32～40" sqref="AV5" xr:uid="{C589EEAD-4685-4C1F-995E-3782615E1C1E}">
      <formula1>32</formula1>
      <formula2>40</formula2>
    </dataValidation>
    <dataValidation type="list" allowBlank="1" showInputMessage="1" showErrorMessage="1" sqref="J124:K124" xr:uid="{7A51A6E3-32DB-4F32-811B-A3E3BE397BA8}">
      <formula1>"週,暦月"</formula1>
    </dataValidation>
    <dataValidation type="list" allowBlank="1" showInputMessage="1" showErrorMessage="1" sqref="AZ3" xr:uid="{58A2623E-58A1-40A9-B4F1-07278458EFA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D3B3CC4-3D33-40E8-94AC-50995503D1EB}">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438DC-286F-4F34-8164-A46E1E64B5E2}">
  <sheetPr>
    <tabColor theme="7" tint="0.79998168889431442"/>
    <pageSetUpPr fitToPage="1"/>
  </sheetPr>
  <dimension ref="A1:BC71"/>
  <sheetViews>
    <sheetView showGridLines="0" workbookViewId="0">
      <selection activeCell="J13" sqref="J13"/>
    </sheetView>
  </sheetViews>
  <sheetFormatPr defaultRowHeight="13.5" x14ac:dyDescent="0.15"/>
  <cols>
    <col min="1" max="2" width="9" style="203"/>
    <col min="3" max="3" width="44.25" style="203" customWidth="1"/>
    <col min="4" max="16384" width="9" style="203"/>
  </cols>
  <sheetData>
    <row r="1" spans="1:17" x14ac:dyDescent="0.15">
      <c r="A1" s="203" t="s">
        <v>229</v>
      </c>
    </row>
    <row r="2" spans="1:17" s="206" customFormat="1" ht="20.25" customHeight="1" x14ac:dyDescent="0.15">
      <c r="A2" s="204" t="s">
        <v>230</v>
      </c>
      <c r="B2" s="204"/>
      <c r="C2" s="205"/>
    </row>
    <row r="3" spans="1:17" s="206" customFormat="1" ht="20.25" customHeight="1" thickBot="1" x14ac:dyDescent="0.2">
      <c r="A3" s="205"/>
      <c r="B3" s="205"/>
      <c r="C3" s="205"/>
      <c r="K3" s="125"/>
      <c r="L3" s="125"/>
    </row>
    <row r="4" spans="1:17" s="206" customFormat="1" ht="20.25" customHeight="1" x14ac:dyDescent="0.15">
      <c r="A4" s="207"/>
      <c r="B4" s="205" t="s">
        <v>231</v>
      </c>
      <c r="C4" s="205"/>
      <c r="E4" s="699" t="s">
        <v>232</v>
      </c>
      <c r="F4" s="699"/>
      <c r="G4" s="699"/>
      <c r="H4" s="699"/>
      <c r="I4" s="699"/>
      <c r="J4" s="699"/>
      <c r="K4" s="700" t="s">
        <v>341</v>
      </c>
      <c r="L4" s="701"/>
      <c r="M4" s="701"/>
      <c r="N4" s="701"/>
      <c r="O4" s="701"/>
      <c r="P4" s="702"/>
    </row>
    <row r="5" spans="1:17" s="206" customFormat="1" ht="20.25" customHeight="1" thickBot="1" x14ac:dyDescent="0.2">
      <c r="A5" s="208"/>
      <c r="B5" s="205" t="s">
        <v>233</v>
      </c>
      <c r="C5" s="205"/>
      <c r="E5" s="699"/>
      <c r="F5" s="699"/>
      <c r="G5" s="699"/>
      <c r="H5" s="699"/>
      <c r="I5" s="699"/>
      <c r="J5" s="699"/>
      <c r="K5" s="703"/>
      <c r="L5" s="704"/>
      <c r="M5" s="704"/>
      <c r="N5" s="704"/>
      <c r="O5" s="704"/>
      <c r="P5" s="705"/>
    </row>
    <row r="6" spans="1:17" s="206" customFormat="1" ht="20.25" customHeight="1" x14ac:dyDescent="0.15">
      <c r="A6" s="209" t="s">
        <v>234</v>
      </c>
      <c r="B6" s="205"/>
      <c r="C6" s="205"/>
      <c r="K6" s="125"/>
      <c r="L6" s="125"/>
    </row>
    <row r="7" spans="1:17" s="206" customFormat="1" ht="20.25" customHeight="1" x14ac:dyDescent="0.15">
      <c r="A7" s="209"/>
      <c r="B7" s="205"/>
      <c r="C7" s="205"/>
    </row>
    <row r="8" spans="1:17" s="206" customFormat="1" ht="20.25" customHeight="1" x14ac:dyDescent="0.15">
      <c r="A8" s="205" t="s">
        <v>235</v>
      </c>
      <c r="B8" s="205"/>
      <c r="C8" s="205"/>
    </row>
    <row r="9" spans="1:17" s="206" customFormat="1" ht="20.25" customHeight="1" x14ac:dyDescent="0.15">
      <c r="A9" s="209"/>
      <c r="B9" s="205"/>
      <c r="C9" s="205"/>
    </row>
    <row r="10" spans="1:17" s="206" customFormat="1" ht="20.25" customHeight="1" x14ac:dyDescent="0.15">
      <c r="A10" s="205" t="s">
        <v>236</v>
      </c>
      <c r="B10" s="205"/>
      <c r="C10" s="205"/>
    </row>
    <row r="11" spans="1:17" s="206" customFormat="1" ht="20.25" customHeight="1" x14ac:dyDescent="0.15">
      <c r="A11" s="205"/>
      <c r="B11" s="205"/>
      <c r="C11" s="205"/>
    </row>
    <row r="12" spans="1:17" s="206" customFormat="1" ht="20.25" customHeight="1" x14ac:dyDescent="0.15">
      <c r="A12" s="205" t="s">
        <v>237</v>
      </c>
      <c r="B12" s="205"/>
      <c r="C12" s="205"/>
    </row>
    <row r="13" spans="1:17" s="206" customFormat="1" ht="20.25" customHeight="1" x14ac:dyDescent="0.15">
      <c r="A13" s="205"/>
      <c r="B13" s="205"/>
      <c r="C13" s="205"/>
      <c r="Q13" s="135"/>
    </row>
    <row r="14" spans="1:17" s="206" customFormat="1" ht="20.25" customHeight="1" x14ac:dyDescent="0.15">
      <c r="A14" s="205" t="s">
        <v>238</v>
      </c>
      <c r="B14" s="205"/>
      <c r="C14" s="205"/>
    </row>
    <row r="15" spans="1:17" s="206" customFormat="1" ht="20.25" customHeight="1" x14ac:dyDescent="0.15">
      <c r="A15" s="205"/>
      <c r="B15" s="205"/>
      <c r="C15" s="205"/>
    </row>
    <row r="16" spans="1:17" s="206" customFormat="1" ht="20.25" customHeight="1" x14ac:dyDescent="0.15">
      <c r="A16" s="205" t="s">
        <v>239</v>
      </c>
      <c r="B16" s="205"/>
      <c r="C16" s="205"/>
    </row>
    <row r="17" spans="1:3" s="206" customFormat="1" ht="20.25" customHeight="1" x14ac:dyDescent="0.15">
      <c r="A17" s="205"/>
      <c r="B17" s="205"/>
      <c r="C17" s="205"/>
    </row>
    <row r="18" spans="1:3" s="206" customFormat="1" ht="20.25" customHeight="1" x14ac:dyDescent="0.15">
      <c r="A18" s="205" t="s">
        <v>240</v>
      </c>
      <c r="B18" s="205"/>
      <c r="C18" s="205"/>
    </row>
    <row r="19" spans="1:3" s="206" customFormat="1" ht="20.25" customHeight="1" x14ac:dyDescent="0.15">
      <c r="A19" s="205" t="s">
        <v>241</v>
      </c>
      <c r="B19" s="205"/>
      <c r="C19" s="205"/>
    </row>
    <row r="20" spans="1:3" s="206" customFormat="1" ht="20.25" customHeight="1" x14ac:dyDescent="0.15">
      <c r="A20" s="205"/>
      <c r="B20" s="205"/>
      <c r="C20" s="205"/>
    </row>
    <row r="21" spans="1:3" s="206" customFormat="1" ht="20.25" customHeight="1" x14ac:dyDescent="0.15">
      <c r="A21" s="205"/>
      <c r="B21" s="210" t="s">
        <v>171</v>
      </c>
      <c r="C21" s="210" t="s">
        <v>242</v>
      </c>
    </row>
    <row r="22" spans="1:3" s="206" customFormat="1" ht="20.25" customHeight="1" x14ac:dyDescent="0.15">
      <c r="A22" s="205"/>
      <c r="B22" s="210">
        <v>1</v>
      </c>
      <c r="C22" s="211" t="s">
        <v>184</v>
      </c>
    </row>
    <row r="23" spans="1:3" s="206" customFormat="1" ht="20.25" customHeight="1" x14ac:dyDescent="0.15">
      <c r="A23" s="205"/>
      <c r="B23" s="210">
        <v>2</v>
      </c>
      <c r="C23" s="211" t="s">
        <v>189</v>
      </c>
    </row>
    <row r="24" spans="1:3" s="206" customFormat="1" ht="20.25" customHeight="1" x14ac:dyDescent="0.15">
      <c r="A24" s="205"/>
      <c r="B24" s="210">
        <v>3</v>
      </c>
      <c r="C24" s="211" t="s">
        <v>243</v>
      </c>
    </row>
    <row r="25" spans="1:3" s="206" customFormat="1" ht="20.25" customHeight="1" x14ac:dyDescent="0.15">
      <c r="A25" s="205"/>
      <c r="B25" s="205"/>
      <c r="C25" s="205"/>
    </row>
    <row r="26" spans="1:3" s="206" customFormat="1" ht="20.25" customHeight="1" x14ac:dyDescent="0.15">
      <c r="A26" s="205" t="s">
        <v>244</v>
      </c>
      <c r="B26" s="205"/>
      <c r="C26" s="205"/>
    </row>
    <row r="27" spans="1:3" s="206" customFormat="1" ht="20.25" customHeight="1" x14ac:dyDescent="0.15">
      <c r="A27" s="205" t="s">
        <v>245</v>
      </c>
      <c r="B27" s="205"/>
      <c r="C27" s="205"/>
    </row>
    <row r="28" spans="1:3" s="206" customFormat="1" ht="20.25" customHeight="1" x14ac:dyDescent="0.15">
      <c r="A28" s="205"/>
      <c r="B28" s="205"/>
      <c r="C28" s="205"/>
    </row>
    <row r="29" spans="1:3" s="206" customFormat="1" ht="20.25" customHeight="1" x14ac:dyDescent="0.15">
      <c r="A29" s="205"/>
      <c r="B29" s="210" t="s">
        <v>201</v>
      </c>
      <c r="C29" s="210" t="s">
        <v>202</v>
      </c>
    </row>
    <row r="30" spans="1:3" s="206" customFormat="1" ht="20.25" customHeight="1" x14ac:dyDescent="0.15">
      <c r="A30" s="205"/>
      <c r="B30" s="210" t="s">
        <v>206</v>
      </c>
      <c r="C30" s="211" t="s">
        <v>207</v>
      </c>
    </row>
    <row r="31" spans="1:3" s="206" customFormat="1" ht="20.25" customHeight="1" x14ac:dyDescent="0.15">
      <c r="A31" s="205"/>
      <c r="B31" s="210" t="s">
        <v>208</v>
      </c>
      <c r="C31" s="211" t="s">
        <v>209</v>
      </c>
    </row>
    <row r="32" spans="1:3" s="206" customFormat="1" ht="20.25" customHeight="1" x14ac:dyDescent="0.15">
      <c r="A32" s="205"/>
      <c r="B32" s="210" t="s">
        <v>210</v>
      </c>
      <c r="C32" s="211" t="s">
        <v>211</v>
      </c>
    </row>
    <row r="33" spans="1:55" s="206" customFormat="1" ht="20.25" customHeight="1" x14ac:dyDescent="0.15">
      <c r="A33" s="205"/>
      <c r="B33" s="210" t="s">
        <v>213</v>
      </c>
      <c r="C33" s="211" t="s">
        <v>214</v>
      </c>
    </row>
    <row r="34" spans="1:55" s="206" customFormat="1" ht="20.25" customHeight="1" x14ac:dyDescent="0.15">
      <c r="A34" s="205"/>
      <c r="B34" s="205"/>
      <c r="C34" s="205"/>
    </row>
    <row r="35" spans="1:55" s="206" customFormat="1" ht="20.25" customHeight="1" x14ac:dyDescent="0.15">
      <c r="A35" s="205"/>
      <c r="B35" s="212" t="s">
        <v>246</v>
      </c>
      <c r="C35" s="205"/>
    </row>
    <row r="36" spans="1:55" s="206" customFormat="1" ht="20.25" customHeight="1" x14ac:dyDescent="0.15">
      <c r="B36" s="205" t="s">
        <v>247</v>
      </c>
      <c r="E36" s="212"/>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row>
    <row r="37" spans="1:55" s="206" customFormat="1" ht="20.25" customHeight="1" x14ac:dyDescent="0.15">
      <c r="B37" s="205" t="s">
        <v>248</v>
      </c>
      <c r="E37" s="205"/>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row>
    <row r="38" spans="1:55" s="206" customFormat="1" ht="20.25" customHeight="1" x14ac:dyDescent="0.15">
      <c r="E38" s="205"/>
    </row>
    <row r="39" spans="1:55" s="206" customFormat="1" ht="20.25" customHeight="1" x14ac:dyDescent="0.15">
      <c r="A39" s="205"/>
      <c r="B39" s="205"/>
      <c r="C39" s="205"/>
      <c r="D39" s="212"/>
      <c r="E39" s="214"/>
      <c r="F39" s="214"/>
      <c r="G39" s="214"/>
      <c r="J39" s="214"/>
      <c r="K39" s="214"/>
      <c r="L39" s="214"/>
      <c r="R39" s="214"/>
      <c r="S39" s="214"/>
      <c r="T39" s="214"/>
      <c r="W39" s="214"/>
      <c r="X39" s="214"/>
      <c r="Y39" s="214"/>
    </row>
    <row r="40" spans="1:55" s="206" customFormat="1" ht="20.25" customHeight="1" x14ac:dyDescent="0.15">
      <c r="A40" s="205" t="s">
        <v>249</v>
      </c>
      <c r="B40" s="205"/>
      <c r="C40" s="205"/>
    </row>
    <row r="41" spans="1:55" s="206" customFormat="1" ht="20.25" customHeight="1" x14ac:dyDescent="0.15">
      <c r="A41" s="205" t="s">
        <v>250</v>
      </c>
      <c r="B41" s="205"/>
      <c r="C41" s="205"/>
    </row>
    <row r="42" spans="1:55" s="206" customFormat="1" ht="20.25" customHeight="1" x14ac:dyDescent="0.15">
      <c r="A42" s="215" t="s">
        <v>251</v>
      </c>
      <c r="D42" s="216"/>
      <c r="E42" s="217"/>
      <c r="F42" s="214"/>
      <c r="G42" s="214"/>
      <c r="H42" s="214"/>
      <c r="I42" s="214"/>
      <c r="K42" s="214"/>
      <c r="M42" s="214"/>
      <c r="N42" s="214"/>
      <c r="O42" s="214"/>
      <c r="P42" s="214"/>
      <c r="Q42" s="214"/>
      <c r="S42" s="214"/>
      <c r="U42" s="214"/>
      <c r="V42" s="214"/>
      <c r="X42" s="214"/>
      <c r="Z42" s="214"/>
      <c r="AA42" s="214"/>
      <c r="AB42" s="214"/>
      <c r="AC42" s="214"/>
      <c r="AD42" s="214"/>
      <c r="AF42" s="212"/>
      <c r="AH42" s="214"/>
      <c r="AM42" s="214"/>
    </row>
    <row r="43" spans="1:55" s="206" customFormat="1" ht="20.25" customHeight="1" x14ac:dyDescent="0.15">
      <c r="C43" s="215"/>
      <c r="D43" s="216"/>
      <c r="E43" s="217"/>
      <c r="F43" s="214"/>
      <c r="G43" s="214"/>
      <c r="H43" s="214"/>
      <c r="I43" s="214"/>
      <c r="K43" s="214"/>
      <c r="M43" s="214"/>
      <c r="N43" s="214"/>
      <c r="O43" s="214"/>
      <c r="P43" s="214"/>
      <c r="Q43" s="214"/>
      <c r="S43" s="214"/>
      <c r="U43" s="214"/>
      <c r="V43" s="214"/>
      <c r="X43" s="214"/>
      <c r="Z43" s="214"/>
      <c r="AA43" s="214"/>
      <c r="AB43" s="214"/>
      <c r="AC43" s="214"/>
      <c r="AD43" s="214"/>
      <c r="AF43" s="212"/>
      <c r="AH43" s="214"/>
      <c r="AM43" s="214"/>
    </row>
    <row r="44" spans="1:55" s="206" customFormat="1" ht="20.25" customHeight="1" x14ac:dyDescent="0.15">
      <c r="A44" s="205" t="s">
        <v>252</v>
      </c>
      <c r="B44" s="205"/>
    </row>
    <row r="45" spans="1:55" s="206" customFormat="1" ht="20.25" customHeight="1" x14ac:dyDescent="0.15"/>
    <row r="46" spans="1:55" s="206" customFormat="1" ht="20.25" customHeight="1" x14ac:dyDescent="0.15">
      <c r="A46" s="205" t="s">
        <v>253</v>
      </c>
      <c r="B46" s="205"/>
      <c r="C46" s="205"/>
    </row>
    <row r="47" spans="1:55" s="206" customFormat="1" ht="20.25" customHeight="1" x14ac:dyDescent="0.15">
      <c r="A47" s="205" t="s">
        <v>254</v>
      </c>
      <c r="B47" s="205"/>
      <c r="C47" s="205"/>
    </row>
    <row r="48" spans="1:55" s="206" customFormat="1" ht="20.25" customHeight="1" x14ac:dyDescent="0.15"/>
    <row r="49" spans="1:55" s="206" customFormat="1" ht="20.25" customHeight="1" x14ac:dyDescent="0.15">
      <c r="A49" s="205" t="s">
        <v>255</v>
      </c>
      <c r="B49" s="205"/>
      <c r="C49" s="205"/>
    </row>
    <row r="50" spans="1:55" s="206" customFormat="1" ht="20.25" customHeight="1" x14ac:dyDescent="0.15">
      <c r="A50" s="205" t="s">
        <v>256</v>
      </c>
      <c r="B50" s="205"/>
      <c r="C50" s="205"/>
    </row>
    <row r="51" spans="1:55" s="206" customFormat="1" ht="20.25" customHeight="1" x14ac:dyDescent="0.15">
      <c r="A51" s="205"/>
      <c r="B51" s="205"/>
      <c r="C51" s="205"/>
    </row>
    <row r="52" spans="1:55" s="206" customFormat="1" ht="20.25" customHeight="1" x14ac:dyDescent="0.15">
      <c r="A52" s="205" t="s">
        <v>257</v>
      </c>
      <c r="B52" s="205"/>
      <c r="C52" s="205"/>
    </row>
    <row r="53" spans="1:55" s="206" customFormat="1" ht="20.25" customHeight="1" x14ac:dyDescent="0.15">
      <c r="A53" s="205"/>
      <c r="B53" s="205"/>
      <c r="C53" s="205"/>
    </row>
    <row r="54" spans="1:55" s="206" customFormat="1" ht="20.25" customHeight="1" x14ac:dyDescent="0.15">
      <c r="A54" s="206" t="s">
        <v>258</v>
      </c>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row>
    <row r="55" spans="1:55" s="206" customFormat="1" ht="20.25" customHeight="1" x14ac:dyDescent="0.15">
      <c r="A55" s="206" t="s">
        <v>259</v>
      </c>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row>
    <row r="56" spans="1:55" s="206" customFormat="1" ht="20.25" customHeight="1" x14ac:dyDescent="0.15">
      <c r="A56" s="206" t="s">
        <v>260</v>
      </c>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row>
    <row r="57" spans="1:55" s="206" customFormat="1" ht="20.25" customHeight="1" x14ac:dyDescent="0.15">
      <c r="A57" s="205"/>
      <c r="B57" s="205"/>
      <c r="C57" s="205"/>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row>
    <row r="58" spans="1:55" s="206" customFormat="1" ht="20.25" customHeight="1" x14ac:dyDescent="0.15">
      <c r="A58" s="206" t="s">
        <v>261</v>
      </c>
      <c r="C58" s="219"/>
      <c r="D58" s="212"/>
      <c r="E58" s="212"/>
    </row>
    <row r="59" spans="1:55" s="206" customFormat="1" ht="20.25" customHeight="1" x14ac:dyDescent="0.15">
      <c r="A59" s="220" t="s">
        <v>262</v>
      </c>
      <c r="B59" s="219"/>
      <c r="C59" s="219"/>
      <c r="D59" s="205"/>
      <c r="E59" s="205"/>
    </row>
    <row r="60" spans="1:55" s="206" customFormat="1" ht="20.25" customHeight="1" x14ac:dyDescent="0.15">
      <c r="A60" s="221" t="s">
        <v>263</v>
      </c>
      <c r="B60" s="219"/>
      <c r="C60" s="219"/>
      <c r="D60" s="205"/>
      <c r="E60" s="205"/>
    </row>
    <row r="61" spans="1:55" s="206" customFormat="1" ht="20.25" customHeight="1" x14ac:dyDescent="0.15">
      <c r="A61" s="220" t="s">
        <v>264</v>
      </c>
      <c r="B61" s="219"/>
      <c r="C61" s="219"/>
      <c r="D61" s="205"/>
      <c r="E61" s="205"/>
    </row>
    <row r="62" spans="1:55" s="206" customFormat="1" ht="20.25" customHeight="1" x14ac:dyDescent="0.15">
      <c r="A62" s="221" t="s">
        <v>265</v>
      </c>
      <c r="B62" s="219"/>
      <c r="C62" s="219"/>
      <c r="D62" s="205"/>
      <c r="E62" s="205"/>
    </row>
    <row r="63" spans="1:55" s="206" customFormat="1" ht="20.25" customHeight="1" x14ac:dyDescent="0.15">
      <c r="A63" s="220" t="s">
        <v>266</v>
      </c>
      <c r="B63" s="219"/>
      <c r="C63" s="219"/>
      <c r="D63" s="205"/>
      <c r="E63" s="205"/>
    </row>
    <row r="64" spans="1:55" s="206" customFormat="1" ht="20.25" customHeight="1" x14ac:dyDescent="0.15">
      <c r="A64" s="220" t="s">
        <v>267</v>
      </c>
      <c r="B64" s="219"/>
      <c r="C64" s="219"/>
      <c r="D64" s="205"/>
      <c r="E64" s="205"/>
    </row>
    <row r="65" spans="1:5" s="206" customFormat="1" ht="20.25" customHeight="1" x14ac:dyDescent="0.15">
      <c r="A65" s="220" t="s">
        <v>268</v>
      </c>
      <c r="B65" s="219"/>
      <c r="C65" s="219"/>
      <c r="D65" s="205"/>
      <c r="E65" s="205"/>
    </row>
    <row r="66" spans="1:5" s="206" customFormat="1" ht="20.25" customHeight="1" x14ac:dyDescent="0.15">
      <c r="A66" s="219"/>
      <c r="B66" s="219"/>
      <c r="C66" s="219"/>
      <c r="D66" s="205"/>
      <c r="E66" s="205"/>
    </row>
    <row r="67" spans="1:5" s="206" customFormat="1" ht="20.25" customHeight="1" x14ac:dyDescent="0.15">
      <c r="A67" s="219"/>
      <c r="B67" s="219"/>
      <c r="C67" s="219"/>
      <c r="D67" s="205"/>
      <c r="E67" s="205"/>
    </row>
    <row r="68" spans="1:5" s="206" customFormat="1" ht="20.25" customHeight="1" x14ac:dyDescent="0.15">
      <c r="A68" s="219"/>
      <c r="B68" s="219"/>
      <c r="C68" s="219"/>
      <c r="D68" s="205"/>
      <c r="E68" s="205"/>
    </row>
    <row r="69" spans="1:5" s="206" customFormat="1" ht="20.25" customHeight="1" x14ac:dyDescent="0.15">
      <c r="A69" s="219"/>
      <c r="B69" s="219"/>
      <c r="C69" s="219"/>
      <c r="D69" s="205"/>
      <c r="E69" s="205"/>
    </row>
    <row r="70" spans="1:5" ht="20.25" customHeight="1" x14ac:dyDescent="0.15"/>
    <row r="71" spans="1:5" ht="20.25" customHeight="1" x14ac:dyDescent="0.15"/>
  </sheetData>
  <mergeCells count="2">
    <mergeCell ref="E4:J5"/>
    <mergeCell ref="K4:P5"/>
  </mergeCells>
  <phoneticPr fontId="2"/>
  <hyperlinks>
    <hyperlink ref="K4" location="添付書類一覧!A1" display="添付書類一覧に戻る" xr:uid="{1C321F3F-B5A7-488A-ADAE-F59574CA7C2E}"/>
    <hyperlink ref="K4:P5" location="'居宅介護支援（１枚版）'!Print_Area" display="居宅介護支援（1枚版）に戻る" xr:uid="{0BAFA91A-4278-44C2-B11F-4C44F8A8C1E7}"/>
  </hyperlinks>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5E42-296A-4CDE-A6EA-E336E5D5CCD5}">
  <sheetPr>
    <tabColor theme="7" tint="0.79998168889431442"/>
    <pageSetUpPr fitToPage="1"/>
  </sheetPr>
  <dimension ref="B1:K45"/>
  <sheetViews>
    <sheetView workbookViewId="0">
      <selection activeCell="E9" sqref="E9"/>
    </sheetView>
  </sheetViews>
  <sheetFormatPr defaultRowHeight="18.75" x14ac:dyDescent="0.15"/>
  <cols>
    <col min="1" max="1" width="2" style="222" customWidth="1"/>
    <col min="2" max="2" width="8.625" style="222" customWidth="1"/>
    <col min="3" max="11" width="40.625" style="222" customWidth="1"/>
    <col min="12" max="16384" width="9" style="222"/>
  </cols>
  <sheetData>
    <row r="1" spans="2:11" x14ac:dyDescent="0.15">
      <c r="B1" s="222" t="s">
        <v>269</v>
      </c>
    </row>
    <row r="3" spans="2:11" x14ac:dyDescent="0.15">
      <c r="B3" s="223" t="s">
        <v>171</v>
      </c>
      <c r="C3" s="223" t="s">
        <v>270</v>
      </c>
    </row>
    <row r="4" spans="2:11" ht="19.5" thickBot="1" x14ac:dyDescent="0.2">
      <c r="B4" s="223">
        <v>1</v>
      </c>
      <c r="C4" s="224" t="s">
        <v>151</v>
      </c>
      <c r="E4" s="125"/>
      <c r="F4" s="125"/>
      <c r="G4" s="206"/>
      <c r="H4" s="206"/>
      <c r="I4" s="206"/>
      <c r="J4" s="206"/>
    </row>
    <row r="5" spans="2:11" x14ac:dyDescent="0.15">
      <c r="B5" s="223">
        <v>2</v>
      </c>
      <c r="C5" s="224" t="s">
        <v>271</v>
      </c>
      <c r="E5" s="700" t="s">
        <v>341</v>
      </c>
    </row>
    <row r="6" spans="2:11" ht="19.5" thickBot="1" x14ac:dyDescent="0.2">
      <c r="B6" s="223">
        <v>3</v>
      </c>
      <c r="C6" s="224"/>
      <c r="E6" s="703"/>
    </row>
    <row r="7" spans="2:11" x14ac:dyDescent="0.15">
      <c r="B7" s="223">
        <v>4</v>
      </c>
      <c r="C7" s="224"/>
      <c r="E7" s="125"/>
    </row>
    <row r="8" spans="2:11" x14ac:dyDescent="0.15">
      <c r="B8" s="223">
        <v>5</v>
      </c>
      <c r="C8" s="224"/>
    </row>
    <row r="9" spans="2:11" x14ac:dyDescent="0.15">
      <c r="B9" s="223">
        <v>6</v>
      </c>
      <c r="C9" s="224"/>
    </row>
    <row r="10" spans="2:11" x14ac:dyDescent="0.15">
      <c r="B10" s="223">
        <v>7</v>
      </c>
      <c r="C10" s="224"/>
    </row>
    <row r="11" spans="2:11" x14ac:dyDescent="0.15">
      <c r="B11" s="223">
        <v>8</v>
      </c>
      <c r="C11" s="224"/>
    </row>
    <row r="13" spans="2:11" x14ac:dyDescent="0.15">
      <c r="B13" s="222" t="s">
        <v>272</v>
      </c>
    </row>
    <row r="14" spans="2:11" ht="19.5" thickBot="1" x14ac:dyDescent="0.2"/>
    <row r="15" spans="2:11" ht="19.5" thickBot="1" x14ac:dyDescent="0.2">
      <c r="B15" s="225" t="s">
        <v>242</v>
      </c>
      <c r="C15" s="226" t="s">
        <v>184</v>
      </c>
      <c r="D15" s="227" t="s">
        <v>189</v>
      </c>
      <c r="E15" s="228" t="s">
        <v>243</v>
      </c>
      <c r="F15" s="229" t="s">
        <v>273</v>
      </c>
      <c r="G15" s="229" t="s">
        <v>273</v>
      </c>
      <c r="H15" s="229" t="s">
        <v>273</v>
      </c>
      <c r="I15" s="229" t="s">
        <v>273</v>
      </c>
      <c r="J15" s="229" t="s">
        <v>273</v>
      </c>
      <c r="K15" s="230" t="s">
        <v>273</v>
      </c>
    </row>
    <row r="16" spans="2:11" x14ac:dyDescent="0.15">
      <c r="B16" s="706" t="s">
        <v>274</v>
      </c>
      <c r="C16" s="231" t="s">
        <v>186</v>
      </c>
      <c r="D16" s="232" t="s">
        <v>186</v>
      </c>
      <c r="E16" s="232" t="s">
        <v>275</v>
      </c>
      <c r="F16" s="232"/>
      <c r="G16" s="232"/>
      <c r="H16" s="232"/>
      <c r="I16" s="233"/>
      <c r="J16" s="233"/>
      <c r="K16" s="234"/>
    </row>
    <row r="17" spans="2:11" x14ac:dyDescent="0.15">
      <c r="B17" s="706"/>
      <c r="C17" s="235" t="s">
        <v>276</v>
      </c>
      <c r="D17" s="232" t="s">
        <v>189</v>
      </c>
      <c r="E17" s="232" t="s">
        <v>189</v>
      </c>
      <c r="F17" s="232"/>
      <c r="G17" s="232"/>
      <c r="H17" s="232"/>
      <c r="I17" s="236"/>
      <c r="J17" s="236"/>
      <c r="K17" s="237"/>
    </row>
    <row r="18" spans="2:11" x14ac:dyDescent="0.15">
      <c r="B18" s="706"/>
      <c r="C18" s="235" t="s">
        <v>276</v>
      </c>
      <c r="D18" s="232" t="s">
        <v>273</v>
      </c>
      <c r="E18" s="232" t="s">
        <v>277</v>
      </c>
      <c r="F18" s="232"/>
      <c r="G18" s="232"/>
      <c r="H18" s="232"/>
      <c r="I18" s="236"/>
      <c r="J18" s="236"/>
      <c r="K18" s="237"/>
    </row>
    <row r="19" spans="2:11" x14ac:dyDescent="0.15">
      <c r="B19" s="706"/>
      <c r="C19" s="235" t="s">
        <v>273</v>
      </c>
      <c r="D19" s="232" t="s">
        <v>273</v>
      </c>
      <c r="E19" s="232" t="s">
        <v>278</v>
      </c>
      <c r="F19" s="232"/>
      <c r="G19" s="232"/>
      <c r="H19" s="232"/>
      <c r="I19" s="236"/>
      <c r="J19" s="236"/>
      <c r="K19" s="237"/>
    </row>
    <row r="20" spans="2:11" x14ac:dyDescent="0.15">
      <c r="B20" s="706"/>
      <c r="C20" s="235" t="s">
        <v>273</v>
      </c>
      <c r="D20" s="232" t="s">
        <v>273</v>
      </c>
      <c r="E20" s="232" t="s">
        <v>279</v>
      </c>
      <c r="F20" s="232"/>
      <c r="G20" s="232"/>
      <c r="H20" s="232"/>
      <c r="I20" s="236"/>
      <c r="J20" s="236"/>
      <c r="K20" s="237"/>
    </row>
    <row r="21" spans="2:11" x14ac:dyDescent="0.15">
      <c r="B21" s="706"/>
      <c r="C21" s="235" t="s">
        <v>273</v>
      </c>
      <c r="D21" s="232" t="s">
        <v>273</v>
      </c>
      <c r="E21" s="232" t="s">
        <v>273</v>
      </c>
      <c r="F21" s="232"/>
      <c r="G21" s="232"/>
      <c r="H21" s="232"/>
      <c r="I21" s="236"/>
      <c r="J21" s="236"/>
      <c r="K21" s="237"/>
    </row>
    <row r="22" spans="2:11" x14ac:dyDescent="0.15">
      <c r="B22" s="706"/>
      <c r="C22" s="235" t="s">
        <v>273</v>
      </c>
      <c r="D22" s="232" t="s">
        <v>273</v>
      </c>
      <c r="E22" s="232" t="s">
        <v>273</v>
      </c>
      <c r="F22" s="232"/>
      <c r="G22" s="232"/>
      <c r="H22" s="232"/>
      <c r="I22" s="236"/>
      <c r="J22" s="236"/>
      <c r="K22" s="237"/>
    </row>
    <row r="23" spans="2:11" x14ac:dyDescent="0.15">
      <c r="B23" s="706"/>
      <c r="C23" s="235" t="s">
        <v>273</v>
      </c>
      <c r="D23" s="232" t="s">
        <v>273</v>
      </c>
      <c r="E23" s="232" t="s">
        <v>273</v>
      </c>
      <c r="F23" s="232"/>
      <c r="G23" s="232"/>
      <c r="H23" s="232"/>
      <c r="I23" s="236"/>
      <c r="J23" s="236"/>
      <c r="K23" s="237"/>
    </row>
    <row r="24" spans="2:11" x14ac:dyDescent="0.15">
      <c r="B24" s="706"/>
      <c r="C24" s="235" t="s">
        <v>273</v>
      </c>
      <c r="D24" s="232" t="s">
        <v>273</v>
      </c>
      <c r="E24" s="232" t="s">
        <v>273</v>
      </c>
      <c r="F24" s="232"/>
      <c r="G24" s="232"/>
      <c r="H24" s="232"/>
      <c r="I24" s="236"/>
      <c r="J24" s="236"/>
      <c r="K24" s="237"/>
    </row>
    <row r="25" spans="2:11" x14ac:dyDescent="0.15">
      <c r="B25" s="706"/>
      <c r="C25" s="235" t="s">
        <v>273</v>
      </c>
      <c r="D25" s="238" t="s">
        <v>273</v>
      </c>
      <c r="E25" s="238" t="s">
        <v>273</v>
      </c>
      <c r="F25" s="238"/>
      <c r="G25" s="238"/>
      <c r="H25" s="238"/>
      <c r="I25" s="236"/>
      <c r="J25" s="236"/>
      <c r="K25" s="237"/>
    </row>
    <row r="26" spans="2:11" x14ac:dyDescent="0.15">
      <c r="B26" s="706"/>
      <c r="C26" s="235" t="s">
        <v>273</v>
      </c>
      <c r="D26" s="238" t="s">
        <v>273</v>
      </c>
      <c r="E26" s="238" t="s">
        <v>273</v>
      </c>
      <c r="F26" s="238"/>
      <c r="G26" s="238"/>
      <c r="H26" s="238"/>
      <c r="I26" s="236"/>
      <c r="J26" s="236"/>
      <c r="K26" s="237"/>
    </row>
    <row r="27" spans="2:11" x14ac:dyDescent="0.15">
      <c r="B27" s="706"/>
      <c r="C27" s="235" t="s">
        <v>273</v>
      </c>
      <c r="D27" s="238" t="s">
        <v>273</v>
      </c>
      <c r="E27" s="238" t="s">
        <v>273</v>
      </c>
      <c r="F27" s="238"/>
      <c r="G27" s="238"/>
      <c r="H27" s="238"/>
      <c r="I27" s="236"/>
      <c r="J27" s="236"/>
      <c r="K27" s="237"/>
    </row>
    <row r="28" spans="2:11" ht="19.5" thickBot="1" x14ac:dyDescent="0.2">
      <c r="B28" s="707"/>
      <c r="C28" s="239" t="s">
        <v>273</v>
      </c>
      <c r="D28" s="240" t="s">
        <v>273</v>
      </c>
      <c r="E28" s="240" t="s">
        <v>273</v>
      </c>
      <c r="F28" s="240"/>
      <c r="G28" s="240"/>
      <c r="H28" s="240"/>
      <c r="I28" s="240"/>
      <c r="J28" s="240"/>
      <c r="K28" s="241"/>
    </row>
    <row r="31" spans="2:11" x14ac:dyDescent="0.15">
      <c r="C31" s="222" t="s">
        <v>280</v>
      </c>
    </row>
    <row r="32" spans="2:11" x14ac:dyDescent="0.15">
      <c r="C32" s="222" t="s">
        <v>281</v>
      </c>
    </row>
    <row r="33" spans="3:3" x14ac:dyDescent="0.15">
      <c r="C33" s="222" t="s">
        <v>282</v>
      </c>
    </row>
    <row r="34" spans="3:3" x14ac:dyDescent="0.15">
      <c r="C34" s="222" t="s">
        <v>283</v>
      </c>
    </row>
    <row r="35" spans="3:3" x14ac:dyDescent="0.15">
      <c r="C35" s="222" t="s">
        <v>284</v>
      </c>
    </row>
    <row r="36" spans="3:3" x14ac:dyDescent="0.15">
      <c r="C36" s="222" t="s">
        <v>285</v>
      </c>
    </row>
    <row r="37" spans="3:3" x14ac:dyDescent="0.15">
      <c r="C37" s="222" t="s">
        <v>286</v>
      </c>
    </row>
    <row r="38" spans="3:3" x14ac:dyDescent="0.15">
      <c r="C38" s="222" t="s">
        <v>287</v>
      </c>
    </row>
    <row r="40" spans="3:3" x14ac:dyDescent="0.15">
      <c r="C40" s="222" t="s">
        <v>288</v>
      </c>
    </row>
    <row r="41" spans="3:3" x14ac:dyDescent="0.15">
      <c r="C41" s="222" t="s">
        <v>289</v>
      </c>
    </row>
    <row r="42" spans="3:3" x14ac:dyDescent="0.15">
      <c r="C42" s="222" t="s">
        <v>290</v>
      </c>
    </row>
    <row r="43" spans="3:3" x14ac:dyDescent="0.15">
      <c r="C43" s="222" t="s">
        <v>291</v>
      </c>
    </row>
    <row r="44" spans="3:3" x14ac:dyDescent="0.15">
      <c r="C44" s="222" t="s">
        <v>292</v>
      </c>
    </row>
    <row r="45" spans="3:3" x14ac:dyDescent="0.15">
      <c r="C45" s="222" t="s">
        <v>293</v>
      </c>
    </row>
  </sheetData>
  <mergeCells count="2">
    <mergeCell ref="B16:B28"/>
    <mergeCell ref="E5:E6"/>
  </mergeCells>
  <phoneticPr fontId="2"/>
  <hyperlinks>
    <hyperlink ref="E5" location="添付書類一覧!A1" display="添付書類一覧に戻る" xr:uid="{B5908589-853B-445C-B26D-AC9FA6668B44}"/>
    <hyperlink ref="E5:E6" location="'居宅介護支援（１枚版）'!Print_Area" display="居宅介護支援（1枚版）に戻る" xr:uid="{1D094483-0108-4EAE-9072-CFA41A641361}"/>
  </hyperlinks>
  <pageMargins left="0.70866141732283472" right="0.70866141732283472" top="0.74803149606299213" bottom="0.74803149606299213" header="0.31496062992125984" footer="0.31496062992125984"/>
  <pageSetup paperSize="9" scale="3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2.xml><?xml version="1.0" encoding="utf-8"?>
<ds:datastoreItem xmlns:ds="http://schemas.openxmlformats.org/officeDocument/2006/customXml" ds:itemID="{D03265A5-6CB5-45C7-89E4-F3F9E837CED6}">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添付書類一覧</vt:lpstr>
      <vt:lpstr>別紙3－2</vt:lpstr>
      <vt:lpstr>体制等状況一覧表（別紙1-1）</vt:lpstr>
      <vt:lpstr>備考</vt:lpstr>
      <vt:lpstr>【記載例】居宅介護支援</vt:lpstr>
      <vt:lpstr>居宅介護支援（１枚版）</vt:lpstr>
      <vt:lpstr>居宅介護支援（100名）</vt:lpstr>
      <vt:lpstr>記入方法</vt:lpstr>
      <vt:lpstr>プルダウン・リスト</vt:lpstr>
      <vt:lpstr>中山間地域等(様式)</vt:lpstr>
      <vt:lpstr>中山間地域等(記載例)</vt:lpstr>
      <vt:lpstr>別紙36</vt:lpstr>
      <vt:lpstr>別紙36-2</vt:lpstr>
      <vt:lpstr>別紙●24</vt:lpstr>
      <vt:lpstr>【記載例】居宅介護支援!Print_Area</vt:lpstr>
      <vt:lpstr>記入方法!Print_Area</vt:lpstr>
      <vt:lpstr>'居宅介護支援（100名）'!Print_Area</vt:lpstr>
      <vt:lpstr>'居宅介護支援（１枚版）'!Print_Area</vt:lpstr>
      <vt:lpstr>'体制等状況一覧表（別紙1-1）'!Print_Area</vt:lpstr>
      <vt:lpstr>'中山間地域等(記載例)'!Print_Area</vt:lpstr>
      <vt:lpstr>'中山間地域等(様式)'!Print_Area</vt:lpstr>
      <vt:lpstr>添付書類一覧!Print_Area</vt:lpstr>
      <vt:lpstr>備考!Print_Area</vt:lpstr>
      <vt:lpstr>別紙●24!Print_Area</vt:lpstr>
      <vt:lpstr>'別紙3－2'!Print_Area</vt:lpstr>
      <vt:lpstr>別紙36!Print_Area</vt:lpstr>
      <vt:lpstr>'別紙36-2'!Print_Area</vt:lpstr>
      <vt:lpstr>【記載例】居宅介護支援!Print_Titles</vt:lpstr>
      <vt:lpstr>'居宅介護支援（100名）'!Print_Titles</vt:lpstr>
      <vt:lpstr>'居宅介護支援（１枚版）'!Print_Titles</vt:lpstr>
      <vt:lpstr>'体制等状況一覧表（別紙1-1）'!Print_Titles</vt:lpstr>
      <vt:lpstr>添付書類一覧!Print_Titles</vt:lpstr>
      <vt:lpstr>介護支援専門員</vt:lpstr>
      <vt:lpstr>介護予防支援担当職員</vt:lpstr>
      <vt:lpstr>管理者</vt:lpstr>
      <vt:lpstr>職種</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hamako-02</dc:creator>
  <cp:keywords/>
  <dc:description/>
  <cp:lastModifiedBy>hamako-27</cp:lastModifiedBy>
  <cp:revision>0</cp:revision>
  <cp:lastPrinted>2025-03-13T08:34:55Z</cp:lastPrinted>
  <dcterms:created xsi:type="dcterms:W3CDTF">1601-01-01T00:00:00Z</dcterms:created>
  <dcterms:modified xsi:type="dcterms:W3CDTF">2025-04-09T00:32:29Z</dcterms:modified>
  <cp:category/>
</cp:coreProperties>
</file>